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Janickine_V\Desktop\Jonaistei\"/>
    </mc:Choice>
  </mc:AlternateContent>
  <bookViews>
    <workbookView xWindow="0" yWindow="0" windowWidth="22890" windowHeight="9060" activeTab="5"/>
  </bookViews>
  <sheets>
    <sheet name="1" sheetId="1" r:id="rId1"/>
    <sheet name="2" sheetId="2" r:id="rId2"/>
    <sheet name="3" sheetId="3" r:id="rId3"/>
    <sheet name="4" sheetId="4" r:id="rId4"/>
    <sheet name="5-1" sheetId="5" r:id="rId5"/>
    <sheet name="5-8" sheetId="6" r:id="rId6"/>
    <sheet name="7" sheetId="7" r:id="rId7"/>
    <sheet name="8" sheetId="8" r:id="rId8"/>
    <sheet name="9" sheetId="9" r:id="rId9"/>
    <sheet name="10" sheetId="10" r:id="rId10"/>
    <sheet name="13" sheetId="11" r:id="rId11"/>
    <sheet name="14" sheetId="12" r:id="rId12"/>
    <sheet name="15" sheetId="13" r:id="rId13"/>
    <sheet name="16" sheetId="14" r:id="rId14"/>
    <sheet name="17" sheetId="15" r:id="rId15"/>
  </sheets>
  <externalReferences>
    <externalReference r:id="rId16"/>
    <externalReference r:id="rId17"/>
  </externalReferences>
  <definedNames>
    <definedName name="_xlnm._FilterDatabase" localSheetId="7" hidden="1">'8'!$B$29:$AZ$162</definedName>
    <definedName name="_xlnm._FilterDatabase" hidden="1">[1]gamybaK!#REF!</definedName>
    <definedName name="filter" hidden="1">[2]gamybaK!#REF!</definedName>
    <definedName name="lkjh" hidden="1">[2]gamybaK!#REF!</definedName>
    <definedName name="XLSCOMPFILTER" hidden="1">[2]gamybaK!#REF!</definedName>
    <definedName name="Z_5696F731_5DA9_4753_BDE0_F68B4B81BAAD_.wvu.FilterData" localSheetId="7" hidden="1">'8'!$G$23:$G$162</definedName>
    <definedName name="Z_5696F731_5DA9_4753_BDE0_F68B4B81BAAD_.wvu.PrintArea" localSheetId="10" hidden="1">'13'!$B$2:$X$165</definedName>
    <definedName name="Z_5696F731_5DA9_4753_BDE0_F68B4B81BAAD_.wvu.PrintArea" localSheetId="11" hidden="1">'14'!$A$1:$Z$168</definedName>
    <definedName name="Z_5696F731_5DA9_4753_BDE0_F68B4B81BAAD_.wvu.PrintArea" localSheetId="12" hidden="1">'15'!$A$1:$Y$166</definedName>
    <definedName name="Z_5696F731_5DA9_4753_BDE0_F68B4B81BAAD_.wvu.PrintArea" localSheetId="14" hidden="1">'17'!$B$2:$Z$40</definedName>
    <definedName name="Z_5696F731_5DA9_4753_BDE0_F68B4B81BAAD_.wvu.PrintArea" localSheetId="3" hidden="1">'4'!$B$2:$AO$191</definedName>
    <definedName name="Z_5696F731_5DA9_4753_BDE0_F68B4B81BAAD_.wvu.PrintArea" localSheetId="4" hidden="1">'5-1'!$A$1:$BS$168</definedName>
    <definedName name="Z_5696F731_5DA9_4753_BDE0_F68B4B81BAAD_.wvu.PrintArea" localSheetId="6" hidden="1">'7'!$B$2:$P$169</definedName>
    <definedName name="Z_5696F731_5DA9_4753_BDE0_F68B4B81BAAD_.wvu.PrintArea" localSheetId="7" hidden="1">'8'!$A$1:$Y$173</definedName>
    <definedName name="Z_5696F731_5DA9_4753_BDE0_F68B4B81BAAD_.wvu.PrintTitles" localSheetId="10" hidden="1">'13'!$22:$26</definedName>
    <definedName name="Z_5696F731_5DA9_4753_BDE0_F68B4B81BAAD_.wvu.PrintTitles" localSheetId="11" hidden="1">'14'!$23:$28</definedName>
    <definedName name="Z_5696F731_5DA9_4753_BDE0_F68B4B81BAAD_.wvu.PrintTitles" localSheetId="12" hidden="1">'15'!$23:$28</definedName>
    <definedName name="Z_5696F731_5DA9_4753_BDE0_F68B4B81BAAD_.wvu.PrintTitles" localSheetId="3" hidden="1">'4'!$24:$28</definedName>
    <definedName name="Z_5696F731_5DA9_4753_BDE0_F68B4B81BAAD_.wvu.PrintTitles" localSheetId="4" hidden="1">'5-1'!$24:$28</definedName>
    <definedName name="Z_5696F731_5DA9_4753_BDE0_F68B4B81BAAD_.wvu.PrintTitles" localSheetId="6" hidden="1">'7'!$23:$26</definedName>
    <definedName name="Z_5696F731_5DA9_4753_BDE0_F68B4B81BAAD_.wvu.PrintTitles" localSheetId="7" hidden="1">'8'!$23:$28</definedName>
    <definedName name="Z_B423C292_4AED_41DA_8D6A_1EFB9DB7C8D4_.wvu.FilterData" localSheetId="7" hidden="1">'8'!$G$23:$G$162</definedName>
    <definedName name="Z_B423C292_4AED_41DA_8D6A_1EFB9DB7C8D4_.wvu.PrintArea" localSheetId="10" hidden="1">'13'!$B$2:$X$165</definedName>
    <definedName name="Z_B423C292_4AED_41DA_8D6A_1EFB9DB7C8D4_.wvu.PrintArea" localSheetId="11" hidden="1">'14'!$A$1:$Z$168</definedName>
    <definedName name="Z_B423C292_4AED_41DA_8D6A_1EFB9DB7C8D4_.wvu.PrintArea" localSheetId="12" hidden="1">'15'!$A$1:$Y$166</definedName>
    <definedName name="Z_B423C292_4AED_41DA_8D6A_1EFB9DB7C8D4_.wvu.PrintArea" localSheetId="14" hidden="1">'17'!$B$2:$Z$40</definedName>
    <definedName name="Z_B423C292_4AED_41DA_8D6A_1EFB9DB7C8D4_.wvu.PrintArea" localSheetId="3" hidden="1">'4'!$B$2:$AO$191</definedName>
    <definedName name="Z_B423C292_4AED_41DA_8D6A_1EFB9DB7C8D4_.wvu.PrintArea" localSheetId="4" hidden="1">'5-1'!$A$1:$BS$168</definedName>
    <definedName name="Z_B423C292_4AED_41DA_8D6A_1EFB9DB7C8D4_.wvu.PrintArea" localSheetId="6" hidden="1">'7'!$B$2:$P$169</definedName>
    <definedName name="Z_B423C292_4AED_41DA_8D6A_1EFB9DB7C8D4_.wvu.PrintArea" localSheetId="7" hidden="1">'8'!$A$1:$Y$173</definedName>
    <definedName name="Z_B423C292_4AED_41DA_8D6A_1EFB9DB7C8D4_.wvu.PrintTitles" localSheetId="10" hidden="1">'13'!$22:$26</definedName>
    <definedName name="Z_B423C292_4AED_41DA_8D6A_1EFB9DB7C8D4_.wvu.PrintTitles" localSheetId="11" hidden="1">'14'!$23:$28</definedName>
    <definedName name="Z_B423C292_4AED_41DA_8D6A_1EFB9DB7C8D4_.wvu.PrintTitles" localSheetId="12" hidden="1">'15'!$23:$28</definedName>
    <definedName name="Z_B423C292_4AED_41DA_8D6A_1EFB9DB7C8D4_.wvu.PrintTitles" localSheetId="3" hidden="1">'4'!$24:$28</definedName>
    <definedName name="Z_B423C292_4AED_41DA_8D6A_1EFB9DB7C8D4_.wvu.PrintTitles" localSheetId="4" hidden="1">'5-1'!$24:$28</definedName>
    <definedName name="Z_B423C292_4AED_41DA_8D6A_1EFB9DB7C8D4_.wvu.PrintTitles" localSheetId="6" hidden="1">'7'!$23:$26</definedName>
    <definedName name="Z_B423C292_4AED_41DA_8D6A_1EFB9DB7C8D4_.wvu.PrintTitles" localSheetId="7" hidden="1">'8'!$23:$28</definedName>
  </definedNames>
  <calcPr calcId="162913"/>
</workbook>
</file>

<file path=xl/calcChain.xml><?xml version="1.0" encoding="utf-8"?>
<calcChain xmlns="http://schemas.openxmlformats.org/spreadsheetml/2006/main">
  <c r="G162" i="13" l="1"/>
  <c r="X162" i="13"/>
  <c r="U162" i="13"/>
  <c r="I34" i="1"/>
  <c r="L112" i="2"/>
  <c r="H161" i="9"/>
  <c r="F161" i="9"/>
  <c r="Y162" i="8" l="1"/>
  <c r="I162" i="8"/>
  <c r="G162" i="12" l="1"/>
  <c r="Y162" i="13"/>
  <c r="G161" i="13"/>
  <c r="Y162" i="12"/>
  <c r="X162" i="12"/>
  <c r="W162" i="12"/>
  <c r="V162" i="12"/>
  <c r="AH108" i="2" l="1"/>
  <c r="AH107" i="2"/>
  <c r="AH106" i="2"/>
  <c r="AH105" i="2"/>
  <c r="AH104" i="2"/>
  <c r="AH103" i="2"/>
  <c r="AH102" i="2"/>
  <c r="AH101" i="2"/>
  <c r="AH100" i="2"/>
  <c r="AH99" i="2"/>
  <c r="AH98" i="2"/>
  <c r="AH97" i="2"/>
  <c r="AH96" i="2"/>
  <c r="AH95" i="2"/>
  <c r="AH94" i="2"/>
  <c r="AH93" i="2"/>
  <c r="AH92" i="2"/>
  <c r="AH91" i="2"/>
  <c r="AH90" i="2"/>
  <c r="AH89" i="2"/>
  <c r="AH88" i="2"/>
  <c r="AH87" i="2"/>
  <c r="AH86" i="2"/>
  <c r="AH85" i="2"/>
  <c r="AH81" i="2"/>
  <c r="AH80" i="2"/>
  <c r="AH79" i="2"/>
  <c r="AH78" i="2"/>
  <c r="AH77" i="2"/>
  <c r="AH76" i="2"/>
  <c r="AH75" i="2"/>
  <c r="AH74" i="2"/>
  <c r="AH73" i="2"/>
  <c r="AH72" i="2"/>
  <c r="AH71" i="2"/>
  <c r="AH68" i="2"/>
  <c r="AH67" i="2"/>
  <c r="AH66" i="2"/>
  <c r="AH65" i="2"/>
  <c r="AH64" i="2"/>
  <c r="AH63" i="2"/>
  <c r="AH62" i="2"/>
  <c r="AH61" i="2"/>
  <c r="AH46" i="2"/>
  <c r="AH45" i="2"/>
  <c r="AH43" i="2"/>
  <c r="AH42" i="2"/>
  <c r="AH41" i="2"/>
  <c r="AH40" i="2"/>
  <c r="AH33" i="2"/>
  <c r="U55" i="15" l="1"/>
  <c r="T55" i="15"/>
  <c r="R55" i="15"/>
  <c r="Q55" i="15"/>
  <c r="P55" i="15"/>
  <c r="O55" i="15"/>
  <c r="N55" i="15"/>
  <c r="M55" i="15"/>
  <c r="L55" i="15"/>
  <c r="K55" i="15"/>
  <c r="J55" i="15"/>
  <c r="I55" i="15"/>
  <c r="U52" i="15"/>
  <c r="U56" i="15" s="1"/>
  <c r="T52" i="15"/>
  <c r="T56" i="15" s="1"/>
  <c r="R52" i="15"/>
  <c r="R56" i="15" s="1"/>
  <c r="Q52" i="15"/>
  <c r="Q56" i="15" s="1"/>
  <c r="P52" i="15"/>
  <c r="P56" i="15" s="1"/>
  <c r="O52" i="15"/>
  <c r="O56" i="15" s="1"/>
  <c r="N52" i="15"/>
  <c r="N56" i="15" s="1"/>
  <c r="M52" i="15"/>
  <c r="M56" i="15" s="1"/>
  <c r="L52" i="15"/>
  <c r="L56" i="15" s="1"/>
  <c r="K52" i="15"/>
  <c r="K56" i="15" s="1"/>
  <c r="J52" i="15"/>
  <c r="J56" i="15" s="1"/>
  <c r="I52" i="15"/>
  <c r="I56" i="15" s="1"/>
  <c r="W52" i="15"/>
  <c r="W56" i="15" s="1"/>
  <c r="V52" i="15"/>
  <c r="V56" i="15" s="1"/>
  <c r="S52" i="15"/>
  <c r="S56" i="15" s="1"/>
  <c r="H52" i="15"/>
  <c r="H56" i="15" s="1"/>
  <c r="G52" i="15"/>
  <c r="G56" i="15" s="1"/>
  <c r="Y33" i="15"/>
  <c r="Y31" i="15"/>
  <c r="X31" i="15"/>
  <c r="U31" i="15"/>
  <c r="T31" i="15"/>
  <c r="R31" i="15"/>
  <c r="Q31" i="15"/>
  <c r="P31" i="15"/>
  <c r="O31" i="15"/>
  <c r="N31" i="15"/>
  <c r="M31" i="15"/>
  <c r="L31" i="15"/>
  <c r="K31" i="15"/>
  <c r="J31" i="15"/>
  <c r="I31" i="15"/>
  <c r="H31" i="15"/>
  <c r="W55" i="15"/>
  <c r="V55" i="15"/>
  <c r="V57" i="15" s="1"/>
  <c r="S55" i="15"/>
  <c r="S57" i="15" s="1"/>
  <c r="H55" i="15"/>
  <c r="H57" i="15" s="1"/>
  <c r="G55" i="15"/>
  <c r="Z29" i="15"/>
  <c r="W32" i="15"/>
  <c r="W33" i="15" s="1"/>
  <c r="V32" i="15"/>
  <c r="V33" i="15" s="1"/>
  <c r="S32" i="15"/>
  <c r="S33" i="15" s="1"/>
  <c r="H32" i="15"/>
  <c r="H33" i="15" s="1"/>
  <c r="G32" i="15"/>
  <c r="S160" i="14"/>
  <c r="R160" i="14"/>
  <c r="Q160" i="14"/>
  <c r="P160" i="14"/>
  <c r="O160" i="14"/>
  <c r="N160" i="14"/>
  <c r="M160" i="14"/>
  <c r="L160" i="14"/>
  <c r="K160" i="14"/>
  <c r="J160" i="14"/>
  <c r="S159" i="14"/>
  <c r="R159" i="14"/>
  <c r="Q159" i="14"/>
  <c r="P159" i="14"/>
  <c r="O159" i="14"/>
  <c r="N159" i="14"/>
  <c r="M159" i="14"/>
  <c r="L159" i="14"/>
  <c r="K159" i="14"/>
  <c r="J159" i="14"/>
  <c r="S158" i="14"/>
  <c r="R158" i="14"/>
  <c r="Q158" i="14"/>
  <c r="P158" i="14"/>
  <c r="O158" i="14"/>
  <c r="N158" i="14"/>
  <c r="M158" i="14"/>
  <c r="L158" i="14"/>
  <c r="K158" i="14"/>
  <c r="J158" i="14"/>
  <c r="S157" i="14"/>
  <c r="R157" i="14"/>
  <c r="Q157" i="14"/>
  <c r="P157" i="14"/>
  <c r="O157" i="14"/>
  <c r="N157" i="14"/>
  <c r="M157" i="14"/>
  <c r="L157" i="14"/>
  <c r="K157" i="14"/>
  <c r="J157" i="14"/>
  <c r="S156" i="14"/>
  <c r="R156" i="14"/>
  <c r="Q156" i="14"/>
  <c r="P156" i="14"/>
  <c r="O156" i="14"/>
  <c r="N156" i="14"/>
  <c r="M156" i="14"/>
  <c r="L156" i="14"/>
  <c r="K156" i="14"/>
  <c r="J156" i="14"/>
  <c r="S155" i="14"/>
  <c r="R155" i="14"/>
  <c r="Q155" i="14"/>
  <c r="P155" i="14"/>
  <c r="O155" i="14"/>
  <c r="N155" i="14"/>
  <c r="M155" i="14"/>
  <c r="L155" i="14"/>
  <c r="K155" i="14"/>
  <c r="J155" i="14"/>
  <c r="S154" i="14"/>
  <c r="R154" i="14"/>
  <c r="Q154" i="14"/>
  <c r="P154" i="14"/>
  <c r="O154" i="14"/>
  <c r="N154" i="14"/>
  <c r="M154" i="14"/>
  <c r="L154" i="14"/>
  <c r="K154" i="14"/>
  <c r="J154" i="14"/>
  <c r="S153" i="14"/>
  <c r="R153" i="14"/>
  <c r="Q153" i="14"/>
  <c r="P153" i="14"/>
  <c r="O153" i="14"/>
  <c r="N153" i="14"/>
  <c r="M153" i="14"/>
  <c r="L153" i="14"/>
  <c r="K153" i="14"/>
  <c r="J153" i="14"/>
  <c r="S152" i="14"/>
  <c r="R152" i="14"/>
  <c r="Q152" i="14"/>
  <c r="P152" i="14"/>
  <c r="O152" i="14"/>
  <c r="N152" i="14"/>
  <c r="M152" i="14"/>
  <c r="L152" i="14"/>
  <c r="K152" i="14"/>
  <c r="J152" i="14"/>
  <c r="S151" i="14"/>
  <c r="R151" i="14"/>
  <c r="Q151" i="14"/>
  <c r="P151" i="14"/>
  <c r="O151" i="14"/>
  <c r="N151" i="14"/>
  <c r="M151" i="14"/>
  <c r="L151" i="14"/>
  <c r="K151" i="14"/>
  <c r="J151" i="14"/>
  <c r="S150" i="14"/>
  <c r="R150" i="14"/>
  <c r="Q150" i="14"/>
  <c r="P150" i="14"/>
  <c r="O150" i="14"/>
  <c r="N150" i="14"/>
  <c r="M150" i="14"/>
  <c r="L150" i="14"/>
  <c r="K150" i="14"/>
  <c r="J150" i="14"/>
  <c r="S149" i="14"/>
  <c r="R149" i="14"/>
  <c r="Q149" i="14"/>
  <c r="P149" i="14"/>
  <c r="O149" i="14"/>
  <c r="N149" i="14"/>
  <c r="M149" i="14"/>
  <c r="L149" i="14"/>
  <c r="K149" i="14"/>
  <c r="J149" i="14"/>
  <c r="S148" i="14"/>
  <c r="R148" i="14"/>
  <c r="Q148" i="14"/>
  <c r="P148" i="14"/>
  <c r="O148" i="14"/>
  <c r="N148" i="14"/>
  <c r="M148" i="14"/>
  <c r="L148" i="14"/>
  <c r="K148" i="14"/>
  <c r="J148" i="14"/>
  <c r="S147" i="14"/>
  <c r="R147" i="14"/>
  <c r="Q147" i="14"/>
  <c r="P147" i="14"/>
  <c r="O147" i="14"/>
  <c r="N147" i="14"/>
  <c r="M147" i="14"/>
  <c r="L147" i="14"/>
  <c r="K147" i="14"/>
  <c r="J147" i="14"/>
  <c r="S146" i="14"/>
  <c r="R146" i="14"/>
  <c r="Q146" i="14"/>
  <c r="P146" i="14"/>
  <c r="O146" i="14"/>
  <c r="N146" i="14"/>
  <c r="M146" i="14"/>
  <c r="L146" i="14"/>
  <c r="K146" i="14"/>
  <c r="J146" i="14"/>
  <c r="S145" i="14"/>
  <c r="R145" i="14"/>
  <c r="Q145" i="14"/>
  <c r="P145" i="14"/>
  <c r="O145" i="14"/>
  <c r="N145" i="14"/>
  <c r="M145" i="14"/>
  <c r="L145" i="14"/>
  <c r="K145" i="14"/>
  <c r="J145" i="14"/>
  <c r="S144" i="14"/>
  <c r="R144" i="14"/>
  <c r="Q144" i="14"/>
  <c r="P144" i="14"/>
  <c r="O144" i="14"/>
  <c r="N144" i="14"/>
  <c r="M144" i="14"/>
  <c r="L144" i="14"/>
  <c r="K144" i="14"/>
  <c r="J144" i="14"/>
  <c r="S143" i="14"/>
  <c r="R143" i="14"/>
  <c r="Q143" i="14"/>
  <c r="P143" i="14"/>
  <c r="O143" i="14"/>
  <c r="N143" i="14"/>
  <c r="M143" i="14"/>
  <c r="L143" i="14"/>
  <c r="K143" i="14"/>
  <c r="J143" i="14"/>
  <c r="S142" i="14"/>
  <c r="R142" i="14"/>
  <c r="Q142" i="14"/>
  <c r="P142" i="14"/>
  <c r="O142" i="14"/>
  <c r="N142" i="14"/>
  <c r="M142" i="14"/>
  <c r="L142" i="14"/>
  <c r="K142" i="14"/>
  <c r="J142" i="14"/>
  <c r="S141" i="14"/>
  <c r="R141" i="14"/>
  <c r="Q141" i="14"/>
  <c r="P141" i="14"/>
  <c r="O141" i="14"/>
  <c r="N141" i="14"/>
  <c r="M141" i="14"/>
  <c r="L141" i="14"/>
  <c r="K141" i="14"/>
  <c r="J141" i="14"/>
  <c r="S140" i="14"/>
  <c r="R140" i="14"/>
  <c r="Q140" i="14"/>
  <c r="P140" i="14"/>
  <c r="O140" i="14"/>
  <c r="N140" i="14"/>
  <c r="M140" i="14"/>
  <c r="L140" i="14"/>
  <c r="K140" i="14"/>
  <c r="J140" i="14"/>
  <c r="S139" i="14"/>
  <c r="R139" i="14"/>
  <c r="Q139" i="14"/>
  <c r="P139" i="14"/>
  <c r="O139" i="14"/>
  <c r="N139" i="14"/>
  <c r="M139" i="14"/>
  <c r="L139" i="14"/>
  <c r="K139" i="14"/>
  <c r="J139" i="14"/>
  <c r="S138" i="14"/>
  <c r="R138" i="14"/>
  <c r="Q138" i="14"/>
  <c r="P138" i="14"/>
  <c r="O138" i="14"/>
  <c r="N138" i="14"/>
  <c r="M138" i="14"/>
  <c r="L138" i="14"/>
  <c r="K138" i="14"/>
  <c r="J138" i="14"/>
  <c r="S137" i="14"/>
  <c r="R137" i="14"/>
  <c r="Q137" i="14"/>
  <c r="P137" i="14"/>
  <c r="O137" i="14"/>
  <c r="N137" i="14"/>
  <c r="M137" i="14"/>
  <c r="L137" i="14"/>
  <c r="K137" i="14"/>
  <c r="J137" i="14"/>
  <c r="S136" i="14"/>
  <c r="R136" i="14"/>
  <c r="Q136" i="14"/>
  <c r="P136" i="14"/>
  <c r="O136" i="14"/>
  <c r="N136" i="14"/>
  <c r="M136" i="14"/>
  <c r="L136" i="14"/>
  <c r="K136" i="14"/>
  <c r="J136" i="14"/>
  <c r="S135" i="14"/>
  <c r="R135" i="14"/>
  <c r="Q135" i="14"/>
  <c r="P135" i="14"/>
  <c r="O135" i="14"/>
  <c r="N135" i="14"/>
  <c r="M135" i="14"/>
  <c r="L135" i="14"/>
  <c r="K135" i="14"/>
  <c r="J135" i="14"/>
  <c r="S134" i="14"/>
  <c r="R134" i="14"/>
  <c r="Q134" i="14"/>
  <c r="P134" i="14"/>
  <c r="O134" i="14"/>
  <c r="N134" i="14"/>
  <c r="M134" i="14"/>
  <c r="L134" i="14"/>
  <c r="K134" i="14"/>
  <c r="J134" i="14"/>
  <c r="S133" i="14"/>
  <c r="R133" i="14"/>
  <c r="Q133" i="14"/>
  <c r="P133" i="14"/>
  <c r="O133" i="14"/>
  <c r="N133" i="14"/>
  <c r="M133" i="14"/>
  <c r="L133" i="14"/>
  <c r="K133" i="14"/>
  <c r="J133" i="14"/>
  <c r="S132" i="14"/>
  <c r="R132" i="14"/>
  <c r="Q132" i="14"/>
  <c r="P132" i="14"/>
  <c r="O132" i="14"/>
  <c r="N132" i="14"/>
  <c r="M132" i="14"/>
  <c r="L132" i="14"/>
  <c r="K132" i="14"/>
  <c r="J132" i="14"/>
  <c r="S131" i="14"/>
  <c r="R131" i="14"/>
  <c r="Q131" i="14"/>
  <c r="P131" i="14"/>
  <c r="O131" i="14"/>
  <c r="N131" i="14"/>
  <c r="M131" i="14"/>
  <c r="L131" i="14"/>
  <c r="K131" i="14"/>
  <c r="J131" i="14"/>
  <c r="S130" i="14"/>
  <c r="R130" i="14"/>
  <c r="Q130" i="14"/>
  <c r="P130" i="14"/>
  <c r="O130" i="14"/>
  <c r="N130" i="14"/>
  <c r="M130" i="14"/>
  <c r="L130" i="14"/>
  <c r="K130" i="14"/>
  <c r="J130" i="14"/>
  <c r="S129" i="14"/>
  <c r="R129" i="14"/>
  <c r="Q129" i="14"/>
  <c r="P129" i="14"/>
  <c r="O129" i="14"/>
  <c r="N129" i="14"/>
  <c r="M129" i="14"/>
  <c r="L129" i="14"/>
  <c r="K129" i="14"/>
  <c r="J129" i="14"/>
  <c r="S128" i="14"/>
  <c r="R128" i="14"/>
  <c r="Q128" i="14"/>
  <c r="P128" i="14"/>
  <c r="O128" i="14"/>
  <c r="N128" i="14"/>
  <c r="M128" i="14"/>
  <c r="L128" i="14"/>
  <c r="K128" i="14"/>
  <c r="J128" i="14"/>
  <c r="S127" i="14"/>
  <c r="R127" i="14"/>
  <c r="Q127" i="14"/>
  <c r="P127" i="14"/>
  <c r="O127" i="14"/>
  <c r="N127" i="14"/>
  <c r="M127" i="14"/>
  <c r="L127" i="14"/>
  <c r="K127" i="14"/>
  <c r="J127" i="14"/>
  <c r="S126" i="14"/>
  <c r="R126" i="14"/>
  <c r="Q126" i="14"/>
  <c r="P126" i="14"/>
  <c r="O126" i="14"/>
  <c r="N126" i="14"/>
  <c r="M126" i="14"/>
  <c r="L126" i="14"/>
  <c r="K126" i="14"/>
  <c r="J126" i="14"/>
  <c r="S125" i="14"/>
  <c r="R125" i="14"/>
  <c r="Q125" i="14"/>
  <c r="P125" i="14"/>
  <c r="O125" i="14"/>
  <c r="N125" i="14"/>
  <c r="M125" i="14"/>
  <c r="L125" i="14"/>
  <c r="K125" i="14"/>
  <c r="J125" i="14"/>
  <c r="S124" i="14"/>
  <c r="R124" i="14"/>
  <c r="Q124" i="14"/>
  <c r="P124" i="14"/>
  <c r="O124" i="14"/>
  <c r="N124" i="14"/>
  <c r="M124" i="14"/>
  <c r="L124" i="14"/>
  <c r="K124" i="14"/>
  <c r="J124" i="14"/>
  <c r="S123" i="14"/>
  <c r="R123" i="14"/>
  <c r="Q123" i="14"/>
  <c r="P123" i="14"/>
  <c r="O123" i="14"/>
  <c r="N123" i="14"/>
  <c r="M123" i="14"/>
  <c r="L123" i="14"/>
  <c r="K123" i="14"/>
  <c r="J123" i="14"/>
  <c r="S122" i="14"/>
  <c r="R122" i="14"/>
  <c r="Q122" i="14"/>
  <c r="P122" i="14"/>
  <c r="O122" i="14"/>
  <c r="N122" i="14"/>
  <c r="M122" i="14"/>
  <c r="L122" i="14"/>
  <c r="K122" i="14"/>
  <c r="J122" i="14"/>
  <c r="S121" i="14"/>
  <c r="R121" i="14"/>
  <c r="Q121" i="14"/>
  <c r="P121" i="14"/>
  <c r="O121" i="14"/>
  <c r="N121" i="14"/>
  <c r="M121" i="14"/>
  <c r="L121" i="14"/>
  <c r="K121" i="14"/>
  <c r="J121" i="14"/>
  <c r="S120" i="14"/>
  <c r="R120" i="14"/>
  <c r="Q120" i="14"/>
  <c r="P120" i="14"/>
  <c r="O120" i="14"/>
  <c r="N120" i="14"/>
  <c r="M120" i="14"/>
  <c r="L120" i="14"/>
  <c r="K120" i="14"/>
  <c r="J120" i="14"/>
  <c r="S119" i="14"/>
  <c r="R119" i="14"/>
  <c r="Q119" i="14"/>
  <c r="P119" i="14"/>
  <c r="O119" i="14"/>
  <c r="N119" i="14"/>
  <c r="M119" i="14"/>
  <c r="L119" i="14"/>
  <c r="K119" i="14"/>
  <c r="J119" i="14"/>
  <c r="S118" i="14"/>
  <c r="R118" i="14"/>
  <c r="Q118" i="14"/>
  <c r="P118" i="14"/>
  <c r="O118" i="14"/>
  <c r="N118" i="14"/>
  <c r="M118" i="14"/>
  <c r="L118" i="14"/>
  <c r="K118" i="14"/>
  <c r="J118" i="14"/>
  <c r="S117" i="14"/>
  <c r="R117" i="14"/>
  <c r="Q117" i="14"/>
  <c r="P117" i="14"/>
  <c r="O117" i="14"/>
  <c r="N117" i="14"/>
  <c r="M117" i="14"/>
  <c r="L117" i="14"/>
  <c r="K117" i="14"/>
  <c r="J117" i="14"/>
  <c r="S116" i="14"/>
  <c r="R116" i="14"/>
  <c r="Q116" i="14"/>
  <c r="P116" i="14"/>
  <c r="O116" i="14"/>
  <c r="N116" i="14"/>
  <c r="M116" i="14"/>
  <c r="L116" i="14"/>
  <c r="K116" i="14"/>
  <c r="J116" i="14"/>
  <c r="S115" i="14"/>
  <c r="R115" i="14"/>
  <c r="Q115" i="14"/>
  <c r="P115" i="14"/>
  <c r="O115" i="14"/>
  <c r="N115" i="14"/>
  <c r="M115" i="14"/>
  <c r="L115" i="14"/>
  <c r="K115" i="14"/>
  <c r="J115" i="14"/>
  <c r="S114" i="14"/>
  <c r="R114" i="14"/>
  <c r="Q114" i="14"/>
  <c r="P114" i="14"/>
  <c r="O114" i="14"/>
  <c r="N114" i="14"/>
  <c r="M114" i="14"/>
  <c r="L114" i="14"/>
  <c r="K114" i="14"/>
  <c r="J114" i="14"/>
  <c r="S113" i="14"/>
  <c r="R113" i="14"/>
  <c r="Q113" i="14"/>
  <c r="P113" i="14"/>
  <c r="O113" i="14"/>
  <c r="N113" i="14"/>
  <c r="M113" i="14"/>
  <c r="L113" i="14"/>
  <c r="K113" i="14"/>
  <c r="J113" i="14"/>
  <c r="S112" i="14"/>
  <c r="R112" i="14"/>
  <c r="Q112" i="14"/>
  <c r="P112" i="14"/>
  <c r="O112" i="14"/>
  <c r="N112" i="14"/>
  <c r="M112" i="14"/>
  <c r="L112" i="14"/>
  <c r="K112" i="14"/>
  <c r="J112" i="14"/>
  <c r="S111" i="14"/>
  <c r="R111" i="14"/>
  <c r="Q111" i="14"/>
  <c r="P111" i="14"/>
  <c r="O111" i="14"/>
  <c r="N111" i="14"/>
  <c r="M111" i="14"/>
  <c r="L111" i="14"/>
  <c r="K111" i="14"/>
  <c r="J111" i="14"/>
  <c r="S110" i="14"/>
  <c r="R110" i="14"/>
  <c r="Q110" i="14"/>
  <c r="P110" i="14"/>
  <c r="O110" i="14"/>
  <c r="N110" i="14"/>
  <c r="M110" i="14"/>
  <c r="L110" i="14"/>
  <c r="K110" i="14"/>
  <c r="J110" i="14"/>
  <c r="S109" i="14"/>
  <c r="R109" i="14"/>
  <c r="Q109" i="14"/>
  <c r="P109" i="14"/>
  <c r="O109" i="14"/>
  <c r="N109" i="14"/>
  <c r="M109" i="14"/>
  <c r="L109" i="14"/>
  <c r="K109" i="14"/>
  <c r="J109" i="14"/>
  <c r="S108" i="14"/>
  <c r="R108" i="14"/>
  <c r="Q108" i="14"/>
  <c r="P108" i="14"/>
  <c r="O108" i="14"/>
  <c r="N108" i="14"/>
  <c r="M108" i="14"/>
  <c r="L108" i="14"/>
  <c r="K108" i="14"/>
  <c r="J108" i="14"/>
  <c r="S107" i="14"/>
  <c r="R107" i="14"/>
  <c r="Q107" i="14"/>
  <c r="P107" i="14"/>
  <c r="O107" i="14"/>
  <c r="N107" i="14"/>
  <c r="M107" i="14"/>
  <c r="L107" i="14"/>
  <c r="K107" i="14"/>
  <c r="J107" i="14"/>
  <c r="S106" i="14"/>
  <c r="R106" i="14"/>
  <c r="Q106" i="14"/>
  <c r="P106" i="14"/>
  <c r="O106" i="14"/>
  <c r="N106" i="14"/>
  <c r="M106" i="14"/>
  <c r="L106" i="14"/>
  <c r="K106" i="14"/>
  <c r="J106" i="14"/>
  <c r="S105" i="14"/>
  <c r="R105" i="14"/>
  <c r="Q105" i="14"/>
  <c r="P105" i="14"/>
  <c r="O105" i="14"/>
  <c r="N105" i="14"/>
  <c r="M105" i="14"/>
  <c r="L105" i="14"/>
  <c r="K105" i="14"/>
  <c r="J105" i="14"/>
  <c r="S104" i="14"/>
  <c r="R104" i="14"/>
  <c r="Q104" i="14"/>
  <c r="P104" i="14"/>
  <c r="O104" i="14"/>
  <c r="N104" i="14"/>
  <c r="M104" i="14"/>
  <c r="L104" i="14"/>
  <c r="K104" i="14"/>
  <c r="J104" i="14"/>
  <c r="S103" i="14"/>
  <c r="R103" i="14"/>
  <c r="Q103" i="14"/>
  <c r="P103" i="14"/>
  <c r="O103" i="14"/>
  <c r="N103" i="14"/>
  <c r="M103" i="14"/>
  <c r="L103" i="14"/>
  <c r="K103" i="14"/>
  <c r="J103" i="14"/>
  <c r="S102" i="14"/>
  <c r="R102" i="14"/>
  <c r="Q102" i="14"/>
  <c r="P102" i="14"/>
  <c r="O102" i="14"/>
  <c r="N102" i="14"/>
  <c r="M102" i="14"/>
  <c r="L102" i="14"/>
  <c r="K102" i="14"/>
  <c r="J102" i="14"/>
  <c r="S101" i="14"/>
  <c r="R101" i="14"/>
  <c r="Q101" i="14"/>
  <c r="P101" i="14"/>
  <c r="O101" i="14"/>
  <c r="N101" i="14"/>
  <c r="M101" i="14"/>
  <c r="L101" i="14"/>
  <c r="K101" i="14"/>
  <c r="J101" i="14"/>
  <c r="S100" i="14"/>
  <c r="R100" i="14"/>
  <c r="Q100" i="14"/>
  <c r="P100" i="14"/>
  <c r="O100" i="14"/>
  <c r="N100" i="14"/>
  <c r="M100" i="14"/>
  <c r="L100" i="14"/>
  <c r="K100" i="14"/>
  <c r="J100" i="14"/>
  <c r="S99" i="14"/>
  <c r="R99" i="14"/>
  <c r="Q99" i="14"/>
  <c r="P99" i="14"/>
  <c r="O99" i="14"/>
  <c r="N99" i="14"/>
  <c r="M99" i="14"/>
  <c r="L99" i="14"/>
  <c r="K99" i="14"/>
  <c r="J99" i="14"/>
  <c r="S98" i="14"/>
  <c r="R98" i="14"/>
  <c r="Q98" i="14"/>
  <c r="P98" i="14"/>
  <c r="O98" i="14"/>
  <c r="N98" i="14"/>
  <c r="M98" i="14"/>
  <c r="L98" i="14"/>
  <c r="K98" i="14"/>
  <c r="J98" i="14"/>
  <c r="S97" i="14"/>
  <c r="R97" i="14"/>
  <c r="Q97" i="14"/>
  <c r="P97" i="14"/>
  <c r="O97" i="14"/>
  <c r="N97" i="14"/>
  <c r="M97" i="14"/>
  <c r="L97" i="14"/>
  <c r="K97" i="14"/>
  <c r="J97" i="14"/>
  <c r="S96" i="14"/>
  <c r="R96" i="14"/>
  <c r="Q96" i="14"/>
  <c r="P96" i="14"/>
  <c r="O96" i="14"/>
  <c r="N96" i="14"/>
  <c r="M96" i="14"/>
  <c r="L96" i="14"/>
  <c r="K96" i="14"/>
  <c r="J96" i="14"/>
  <c r="S95" i="14"/>
  <c r="R95" i="14"/>
  <c r="Q95" i="14"/>
  <c r="P95" i="14"/>
  <c r="O95" i="14"/>
  <c r="N95" i="14"/>
  <c r="M95" i="14"/>
  <c r="L95" i="14"/>
  <c r="K95" i="14"/>
  <c r="J95" i="14"/>
  <c r="S94" i="14"/>
  <c r="R94" i="14"/>
  <c r="Q94" i="14"/>
  <c r="P94" i="14"/>
  <c r="O94" i="14"/>
  <c r="N94" i="14"/>
  <c r="M94" i="14"/>
  <c r="L94" i="14"/>
  <c r="K94" i="14"/>
  <c r="J94" i="14"/>
  <c r="S93" i="14"/>
  <c r="R93" i="14"/>
  <c r="Q93" i="14"/>
  <c r="P93" i="14"/>
  <c r="O93" i="14"/>
  <c r="N93" i="14"/>
  <c r="M93" i="14"/>
  <c r="L93" i="14"/>
  <c r="K93" i="14"/>
  <c r="J93" i="14"/>
  <c r="S92" i="14"/>
  <c r="R92" i="14"/>
  <c r="Q92" i="14"/>
  <c r="P92" i="14"/>
  <c r="O92" i="14"/>
  <c r="N92" i="14"/>
  <c r="M92" i="14"/>
  <c r="L92" i="14"/>
  <c r="K92" i="14"/>
  <c r="J92" i="14"/>
  <c r="S91" i="14"/>
  <c r="R91" i="14"/>
  <c r="Q91" i="14"/>
  <c r="P91" i="14"/>
  <c r="O91" i="14"/>
  <c r="N91" i="14"/>
  <c r="M91" i="14"/>
  <c r="L91" i="14"/>
  <c r="K91" i="14"/>
  <c r="J91" i="14"/>
  <c r="S90" i="14"/>
  <c r="R90" i="14"/>
  <c r="Q90" i="14"/>
  <c r="P90" i="14"/>
  <c r="O90" i="14"/>
  <c r="N90" i="14"/>
  <c r="M90" i="14"/>
  <c r="L90" i="14"/>
  <c r="K90" i="14"/>
  <c r="J90" i="14"/>
  <c r="S89" i="14"/>
  <c r="R89" i="14"/>
  <c r="Q89" i="14"/>
  <c r="P89" i="14"/>
  <c r="O89" i="14"/>
  <c r="N89" i="14"/>
  <c r="M89" i="14"/>
  <c r="L89" i="14"/>
  <c r="K89" i="14"/>
  <c r="J89" i="14"/>
  <c r="S88" i="14"/>
  <c r="R88" i="14"/>
  <c r="Q88" i="14"/>
  <c r="P88" i="14"/>
  <c r="O88" i="14"/>
  <c r="N88" i="14"/>
  <c r="M88" i="14"/>
  <c r="L88" i="14"/>
  <c r="K88" i="14"/>
  <c r="J88" i="14"/>
  <c r="S87" i="14"/>
  <c r="R87" i="14"/>
  <c r="Q87" i="14"/>
  <c r="P87" i="14"/>
  <c r="O87" i="14"/>
  <c r="N87" i="14"/>
  <c r="M87" i="14"/>
  <c r="L87" i="14"/>
  <c r="K87" i="14"/>
  <c r="J87" i="14"/>
  <c r="S86" i="14"/>
  <c r="R86" i="14"/>
  <c r="Q86" i="14"/>
  <c r="P86" i="14"/>
  <c r="O86" i="14"/>
  <c r="N86" i="14"/>
  <c r="M86" i="14"/>
  <c r="L86" i="14"/>
  <c r="K86" i="14"/>
  <c r="J86" i="14"/>
  <c r="S85" i="14"/>
  <c r="R85" i="14"/>
  <c r="Q85" i="14"/>
  <c r="P85" i="14"/>
  <c r="O85" i="14"/>
  <c r="N85" i="14"/>
  <c r="M85" i="14"/>
  <c r="L85" i="14"/>
  <c r="K85" i="14"/>
  <c r="J85" i="14"/>
  <c r="S84" i="14"/>
  <c r="R84" i="14"/>
  <c r="Q84" i="14"/>
  <c r="P84" i="14"/>
  <c r="O84" i="14"/>
  <c r="N84" i="14"/>
  <c r="M84" i="14"/>
  <c r="L84" i="14"/>
  <c r="K84" i="14"/>
  <c r="J84" i="14"/>
  <c r="S83" i="14"/>
  <c r="R83" i="14"/>
  <c r="Q83" i="14"/>
  <c r="P83" i="14"/>
  <c r="O83" i="14"/>
  <c r="N83" i="14"/>
  <c r="M83" i="14"/>
  <c r="L83" i="14"/>
  <c r="K83" i="14"/>
  <c r="J83" i="14"/>
  <c r="S82" i="14"/>
  <c r="R82" i="14"/>
  <c r="Q82" i="14"/>
  <c r="P82" i="14"/>
  <c r="O82" i="14"/>
  <c r="N82" i="14"/>
  <c r="M82" i="14"/>
  <c r="L82" i="14"/>
  <c r="K82" i="14"/>
  <c r="J82" i="14"/>
  <c r="S81" i="14"/>
  <c r="R81" i="14"/>
  <c r="Q81" i="14"/>
  <c r="P81" i="14"/>
  <c r="O81" i="14"/>
  <c r="N81" i="14"/>
  <c r="M81" i="14"/>
  <c r="L81" i="14"/>
  <c r="K81" i="14"/>
  <c r="J81" i="14"/>
  <c r="S80" i="14"/>
  <c r="R80" i="14"/>
  <c r="Q80" i="14"/>
  <c r="P80" i="14"/>
  <c r="O80" i="14"/>
  <c r="N80" i="14"/>
  <c r="M80" i="14"/>
  <c r="L80" i="14"/>
  <c r="K80" i="14"/>
  <c r="J80" i="14"/>
  <c r="S79" i="14"/>
  <c r="R79" i="14"/>
  <c r="Q79" i="14"/>
  <c r="P79" i="14"/>
  <c r="O79" i="14"/>
  <c r="N79" i="14"/>
  <c r="M79" i="14"/>
  <c r="L79" i="14"/>
  <c r="K79" i="14"/>
  <c r="J79" i="14"/>
  <c r="S78" i="14"/>
  <c r="R78" i="14"/>
  <c r="Q78" i="14"/>
  <c r="P78" i="14"/>
  <c r="O78" i="14"/>
  <c r="N78" i="14"/>
  <c r="M78" i="14"/>
  <c r="L78" i="14"/>
  <c r="K78" i="14"/>
  <c r="J78" i="14"/>
  <c r="S77" i="14"/>
  <c r="R77" i="14"/>
  <c r="Q77" i="14"/>
  <c r="P77" i="14"/>
  <c r="O77" i="14"/>
  <c r="N77" i="14"/>
  <c r="M77" i="14"/>
  <c r="L77" i="14"/>
  <c r="K77" i="14"/>
  <c r="J77" i="14"/>
  <c r="S76" i="14"/>
  <c r="R76" i="14"/>
  <c r="Q76" i="14"/>
  <c r="P76" i="14"/>
  <c r="O76" i="14"/>
  <c r="N76" i="14"/>
  <c r="M76" i="14"/>
  <c r="L76" i="14"/>
  <c r="K76" i="14"/>
  <c r="J76" i="14"/>
  <c r="S75" i="14"/>
  <c r="R75" i="14"/>
  <c r="Q75" i="14"/>
  <c r="P75" i="14"/>
  <c r="O75" i="14"/>
  <c r="N75" i="14"/>
  <c r="M75" i="14"/>
  <c r="L75" i="14"/>
  <c r="K75" i="14"/>
  <c r="J75" i="14"/>
  <c r="S74" i="14"/>
  <c r="R74" i="14"/>
  <c r="Q74" i="14"/>
  <c r="P74" i="14"/>
  <c r="O74" i="14"/>
  <c r="N74" i="14"/>
  <c r="M74" i="14"/>
  <c r="L74" i="14"/>
  <c r="K74" i="14"/>
  <c r="J74" i="14"/>
  <c r="S73" i="14"/>
  <c r="R73" i="14"/>
  <c r="Q73" i="14"/>
  <c r="P73" i="14"/>
  <c r="O73" i="14"/>
  <c r="N73" i="14"/>
  <c r="M73" i="14"/>
  <c r="L73" i="14"/>
  <c r="K73" i="14"/>
  <c r="J73" i="14"/>
  <c r="S72" i="14"/>
  <c r="R72" i="14"/>
  <c r="Q72" i="14"/>
  <c r="P72" i="14"/>
  <c r="O72" i="14"/>
  <c r="N72" i="14"/>
  <c r="M72" i="14"/>
  <c r="L72" i="14"/>
  <c r="K72" i="14"/>
  <c r="J72" i="14"/>
  <c r="S71" i="14"/>
  <c r="R71" i="14"/>
  <c r="Q71" i="14"/>
  <c r="P71" i="14"/>
  <c r="O71" i="14"/>
  <c r="N71" i="14"/>
  <c r="M71" i="14"/>
  <c r="L71" i="14"/>
  <c r="K71" i="14"/>
  <c r="J71" i="14"/>
  <c r="S70" i="14"/>
  <c r="R70" i="14"/>
  <c r="Q70" i="14"/>
  <c r="P70" i="14"/>
  <c r="O70" i="14"/>
  <c r="N70" i="14"/>
  <c r="M70" i="14"/>
  <c r="L70" i="14"/>
  <c r="K70" i="14"/>
  <c r="J70" i="14"/>
  <c r="S69" i="14"/>
  <c r="R69" i="14"/>
  <c r="Q69" i="14"/>
  <c r="P69" i="14"/>
  <c r="O69" i="14"/>
  <c r="N69" i="14"/>
  <c r="M69" i="14"/>
  <c r="L69" i="14"/>
  <c r="K69" i="14"/>
  <c r="J69" i="14"/>
  <c r="S68" i="14"/>
  <c r="R68" i="14"/>
  <c r="Q68" i="14"/>
  <c r="P68" i="14"/>
  <c r="O68" i="14"/>
  <c r="N68" i="14"/>
  <c r="M68" i="14"/>
  <c r="L68" i="14"/>
  <c r="K68" i="14"/>
  <c r="J68" i="14"/>
  <c r="S67" i="14"/>
  <c r="R67" i="14"/>
  <c r="Q67" i="14"/>
  <c r="P67" i="14"/>
  <c r="O67" i="14"/>
  <c r="N67" i="14"/>
  <c r="M67" i="14"/>
  <c r="L67" i="14"/>
  <c r="K67" i="14"/>
  <c r="J67" i="14"/>
  <c r="S66" i="14"/>
  <c r="R66" i="14"/>
  <c r="Q66" i="14"/>
  <c r="P66" i="14"/>
  <c r="O66" i="14"/>
  <c r="N66" i="14"/>
  <c r="M66" i="14"/>
  <c r="L66" i="14"/>
  <c r="K66" i="14"/>
  <c r="J66" i="14"/>
  <c r="S65" i="14"/>
  <c r="R65" i="14"/>
  <c r="Q65" i="14"/>
  <c r="P65" i="14"/>
  <c r="O65" i="14"/>
  <c r="N65" i="14"/>
  <c r="M65" i="14"/>
  <c r="L65" i="14"/>
  <c r="K65" i="14"/>
  <c r="J65" i="14"/>
  <c r="S64" i="14"/>
  <c r="R64" i="14"/>
  <c r="Q64" i="14"/>
  <c r="P64" i="14"/>
  <c r="O64" i="14"/>
  <c r="N64" i="14"/>
  <c r="M64" i="14"/>
  <c r="L64" i="14"/>
  <c r="K64" i="14"/>
  <c r="J64" i="14"/>
  <c r="S63" i="14"/>
  <c r="R63" i="14"/>
  <c r="Q63" i="14"/>
  <c r="P63" i="14"/>
  <c r="O63" i="14"/>
  <c r="N63" i="14"/>
  <c r="M63" i="14"/>
  <c r="L63" i="14"/>
  <c r="K63" i="14"/>
  <c r="J63" i="14"/>
  <c r="S62" i="14"/>
  <c r="R62" i="14"/>
  <c r="Q62" i="14"/>
  <c r="P62" i="14"/>
  <c r="O62" i="14"/>
  <c r="N62" i="14"/>
  <c r="M62" i="14"/>
  <c r="L62" i="14"/>
  <c r="K62" i="14"/>
  <c r="J62" i="14"/>
  <c r="S61" i="14"/>
  <c r="R61" i="14"/>
  <c r="Q61" i="14"/>
  <c r="P61" i="14"/>
  <c r="O61" i="14"/>
  <c r="N61" i="14"/>
  <c r="M61" i="14"/>
  <c r="L61" i="14"/>
  <c r="K61" i="14"/>
  <c r="J61" i="14"/>
  <c r="S60" i="14"/>
  <c r="R60" i="14"/>
  <c r="Q60" i="14"/>
  <c r="P60" i="14"/>
  <c r="O60" i="14"/>
  <c r="N60" i="14"/>
  <c r="M60" i="14"/>
  <c r="L60" i="14"/>
  <c r="K60" i="14"/>
  <c r="J60" i="14"/>
  <c r="S59" i="14"/>
  <c r="R59" i="14"/>
  <c r="Q59" i="14"/>
  <c r="P59" i="14"/>
  <c r="O59" i="14"/>
  <c r="N59" i="14"/>
  <c r="M59" i="14"/>
  <c r="L59" i="14"/>
  <c r="K59" i="14"/>
  <c r="J59" i="14"/>
  <c r="S58" i="14"/>
  <c r="R58" i="14"/>
  <c r="Q58" i="14"/>
  <c r="P58" i="14"/>
  <c r="O58" i="14"/>
  <c r="N58" i="14"/>
  <c r="M58" i="14"/>
  <c r="L58" i="14"/>
  <c r="K58" i="14"/>
  <c r="J58" i="14"/>
  <c r="S57" i="14"/>
  <c r="R57" i="14"/>
  <c r="Q57" i="14"/>
  <c r="P57" i="14"/>
  <c r="O57" i="14"/>
  <c r="N57" i="14"/>
  <c r="M57" i="14"/>
  <c r="L57" i="14"/>
  <c r="K57" i="14"/>
  <c r="J57" i="14"/>
  <c r="S56" i="14"/>
  <c r="R56" i="14"/>
  <c r="Q56" i="14"/>
  <c r="P56" i="14"/>
  <c r="O56" i="14"/>
  <c r="N56" i="14"/>
  <c r="M56" i="14"/>
  <c r="L56" i="14"/>
  <c r="K56" i="14"/>
  <c r="J56" i="14"/>
  <c r="S55" i="14"/>
  <c r="R55" i="14"/>
  <c r="Q55" i="14"/>
  <c r="P55" i="14"/>
  <c r="O55" i="14"/>
  <c r="N55" i="14"/>
  <c r="M55" i="14"/>
  <c r="L55" i="14"/>
  <c r="K55" i="14"/>
  <c r="J55" i="14"/>
  <c r="S54" i="14"/>
  <c r="R54" i="14"/>
  <c r="Q54" i="14"/>
  <c r="P54" i="14"/>
  <c r="O54" i="14"/>
  <c r="N54" i="14"/>
  <c r="M54" i="14"/>
  <c r="L54" i="14"/>
  <c r="K54" i="14"/>
  <c r="J54" i="14"/>
  <c r="S53" i="14"/>
  <c r="R53" i="14"/>
  <c r="Q53" i="14"/>
  <c r="P53" i="14"/>
  <c r="O53" i="14"/>
  <c r="N53" i="14"/>
  <c r="M53" i="14"/>
  <c r="L53" i="14"/>
  <c r="K53" i="14"/>
  <c r="J53" i="14"/>
  <c r="S52" i="14"/>
  <c r="R52" i="14"/>
  <c r="Q52" i="14"/>
  <c r="P52" i="14"/>
  <c r="O52" i="14"/>
  <c r="N52" i="14"/>
  <c r="M52" i="14"/>
  <c r="L52" i="14"/>
  <c r="K52" i="14"/>
  <c r="J52" i="14"/>
  <c r="S51" i="14"/>
  <c r="R51" i="14"/>
  <c r="Q51" i="14"/>
  <c r="P51" i="14"/>
  <c r="O51" i="14"/>
  <c r="N51" i="14"/>
  <c r="M51" i="14"/>
  <c r="L51" i="14"/>
  <c r="K51" i="14"/>
  <c r="J51" i="14"/>
  <c r="S50" i="14"/>
  <c r="R50" i="14"/>
  <c r="Q50" i="14"/>
  <c r="P50" i="14"/>
  <c r="O50" i="14"/>
  <c r="N50" i="14"/>
  <c r="M50" i="14"/>
  <c r="L50" i="14"/>
  <c r="K50" i="14"/>
  <c r="J50" i="14"/>
  <c r="S49" i="14"/>
  <c r="R49" i="14"/>
  <c r="Q49" i="14"/>
  <c r="P49" i="14"/>
  <c r="O49" i="14"/>
  <c r="N49" i="14"/>
  <c r="M49" i="14"/>
  <c r="L49" i="14"/>
  <c r="K49" i="14"/>
  <c r="J49" i="14"/>
  <c r="S48" i="14"/>
  <c r="R48" i="14"/>
  <c r="Q48" i="14"/>
  <c r="P48" i="14"/>
  <c r="O48" i="14"/>
  <c r="N48" i="14"/>
  <c r="M48" i="14"/>
  <c r="L48" i="14"/>
  <c r="K48" i="14"/>
  <c r="J48" i="14"/>
  <c r="S47" i="14"/>
  <c r="R47" i="14"/>
  <c r="Q47" i="14"/>
  <c r="P47" i="14"/>
  <c r="O47" i="14"/>
  <c r="N47" i="14"/>
  <c r="M47" i="14"/>
  <c r="L47" i="14"/>
  <c r="K47" i="14"/>
  <c r="J47" i="14"/>
  <c r="S46" i="14"/>
  <c r="R46" i="14"/>
  <c r="Q46" i="14"/>
  <c r="P46" i="14"/>
  <c r="O46" i="14"/>
  <c r="N46" i="14"/>
  <c r="M46" i="14"/>
  <c r="L46" i="14"/>
  <c r="K46" i="14"/>
  <c r="J46" i="14"/>
  <c r="S45" i="14"/>
  <c r="R45" i="14"/>
  <c r="Q45" i="14"/>
  <c r="P45" i="14"/>
  <c r="O45" i="14"/>
  <c r="N45" i="14"/>
  <c r="M45" i="14"/>
  <c r="L45" i="14"/>
  <c r="K45" i="14"/>
  <c r="J45" i="14"/>
  <c r="S44" i="14"/>
  <c r="R44" i="14"/>
  <c r="Q44" i="14"/>
  <c r="P44" i="14"/>
  <c r="O44" i="14"/>
  <c r="N44" i="14"/>
  <c r="M44" i="14"/>
  <c r="L44" i="14"/>
  <c r="K44" i="14"/>
  <c r="J44" i="14"/>
  <c r="S43" i="14"/>
  <c r="R43" i="14"/>
  <c r="Q43" i="14"/>
  <c r="P43" i="14"/>
  <c r="O43" i="14"/>
  <c r="N43" i="14"/>
  <c r="M43" i="14"/>
  <c r="L43" i="14"/>
  <c r="K43" i="14"/>
  <c r="J43" i="14"/>
  <c r="S42" i="14"/>
  <c r="R42" i="14"/>
  <c r="Q42" i="14"/>
  <c r="P42" i="14"/>
  <c r="O42" i="14"/>
  <c r="N42" i="14"/>
  <c r="M42" i="14"/>
  <c r="L42" i="14"/>
  <c r="K42" i="14"/>
  <c r="J42" i="14"/>
  <c r="S41" i="14"/>
  <c r="R41" i="14"/>
  <c r="Q41" i="14"/>
  <c r="P41" i="14"/>
  <c r="O41" i="14"/>
  <c r="N41" i="14"/>
  <c r="M41" i="14"/>
  <c r="L41" i="14"/>
  <c r="K41" i="14"/>
  <c r="J41" i="14"/>
  <c r="S40" i="14"/>
  <c r="R40" i="14"/>
  <c r="Q40" i="14"/>
  <c r="P40" i="14"/>
  <c r="O40" i="14"/>
  <c r="N40" i="14"/>
  <c r="M40" i="14"/>
  <c r="L40" i="14"/>
  <c r="K40" i="14"/>
  <c r="J40" i="14"/>
  <c r="S39" i="14"/>
  <c r="R39" i="14"/>
  <c r="Q39" i="14"/>
  <c r="P39" i="14"/>
  <c r="O39" i="14"/>
  <c r="N39" i="14"/>
  <c r="M39" i="14"/>
  <c r="L39" i="14"/>
  <c r="K39" i="14"/>
  <c r="J39" i="14"/>
  <c r="S38" i="14"/>
  <c r="R38" i="14"/>
  <c r="Q38" i="14"/>
  <c r="P38" i="14"/>
  <c r="O38" i="14"/>
  <c r="N38" i="14"/>
  <c r="M38" i="14"/>
  <c r="L38" i="14"/>
  <c r="K38" i="14"/>
  <c r="J38" i="14"/>
  <c r="S37" i="14"/>
  <c r="R37" i="14"/>
  <c r="Q37" i="14"/>
  <c r="P37" i="14"/>
  <c r="O37" i="14"/>
  <c r="N37" i="14"/>
  <c r="M37" i="14"/>
  <c r="L37" i="14"/>
  <c r="K37" i="14"/>
  <c r="J37" i="14"/>
  <c r="S36" i="14"/>
  <c r="R36" i="14"/>
  <c r="Q36" i="14"/>
  <c r="P36" i="14"/>
  <c r="O36" i="14"/>
  <c r="N36" i="14"/>
  <c r="M36" i="14"/>
  <c r="L36" i="14"/>
  <c r="K36" i="14"/>
  <c r="J36" i="14"/>
  <c r="S35" i="14"/>
  <c r="R35" i="14"/>
  <c r="Q35" i="14"/>
  <c r="P35" i="14"/>
  <c r="O35" i="14"/>
  <c r="N35" i="14"/>
  <c r="M35" i="14"/>
  <c r="L35" i="14"/>
  <c r="K35" i="14"/>
  <c r="J35" i="14"/>
  <c r="S34" i="14"/>
  <c r="R34" i="14"/>
  <c r="Q34" i="14"/>
  <c r="P34" i="14"/>
  <c r="O34" i="14"/>
  <c r="N34" i="14"/>
  <c r="M34" i="14"/>
  <c r="L34" i="14"/>
  <c r="K34" i="14"/>
  <c r="J34" i="14"/>
  <c r="S33" i="14"/>
  <c r="R33" i="14"/>
  <c r="Q33" i="14"/>
  <c r="P33" i="14"/>
  <c r="O33" i="14"/>
  <c r="N33" i="14"/>
  <c r="M33" i="14"/>
  <c r="L33" i="14"/>
  <c r="K33" i="14"/>
  <c r="J33" i="14"/>
  <c r="S32" i="14"/>
  <c r="R32" i="14"/>
  <c r="Q32" i="14"/>
  <c r="P32" i="14"/>
  <c r="O32" i="14"/>
  <c r="N32" i="14"/>
  <c r="M32" i="14"/>
  <c r="L32" i="14"/>
  <c r="K32" i="14"/>
  <c r="J32" i="14"/>
  <c r="S31" i="14"/>
  <c r="R31" i="14"/>
  <c r="Q31" i="14"/>
  <c r="P31" i="14"/>
  <c r="O31" i="14"/>
  <c r="N31" i="14"/>
  <c r="M31" i="14"/>
  <c r="L31" i="14"/>
  <c r="K31" i="14"/>
  <c r="J31" i="14"/>
  <c r="S30" i="14"/>
  <c r="S162" i="14" s="1"/>
  <c r="R32" i="15" s="1"/>
  <c r="R33" i="15" s="1"/>
  <c r="R30" i="14"/>
  <c r="Q30" i="14"/>
  <c r="Q162" i="14" s="1"/>
  <c r="P32" i="15" s="1"/>
  <c r="P33" i="15" s="1"/>
  <c r="P30" i="14"/>
  <c r="P162" i="14" s="1"/>
  <c r="O32" i="15" s="1"/>
  <c r="O33" i="15" s="1"/>
  <c r="O30" i="14"/>
  <c r="O162" i="14" s="1"/>
  <c r="N32" i="15" s="1"/>
  <c r="N33" i="15" s="1"/>
  <c r="N30" i="14"/>
  <c r="M30" i="14"/>
  <c r="M162" i="14" s="1"/>
  <c r="L32" i="15" s="1"/>
  <c r="L33" i="15" s="1"/>
  <c r="L30" i="14"/>
  <c r="K30" i="14"/>
  <c r="K162" i="14" s="1"/>
  <c r="J32" i="15" s="1"/>
  <c r="J33" i="15" s="1"/>
  <c r="J30" i="14"/>
  <c r="T160" i="13"/>
  <c r="S160" i="13"/>
  <c r="R160" i="13"/>
  <c r="Q160" i="13"/>
  <c r="P160" i="13"/>
  <c r="O160" i="13"/>
  <c r="N160" i="13"/>
  <c r="M160" i="13"/>
  <c r="L160" i="13"/>
  <c r="K160" i="13"/>
  <c r="T159" i="13"/>
  <c r="S159" i="13"/>
  <c r="R159" i="13"/>
  <c r="Q159" i="13"/>
  <c r="P159" i="13"/>
  <c r="O159" i="13"/>
  <c r="N159" i="13"/>
  <c r="M159" i="13"/>
  <c r="L159" i="13"/>
  <c r="K159" i="13"/>
  <c r="T158" i="13"/>
  <c r="S158" i="13"/>
  <c r="R158" i="13"/>
  <c r="Q158" i="13"/>
  <c r="P158" i="13"/>
  <c r="O158" i="13"/>
  <c r="N158" i="13"/>
  <c r="M158" i="13"/>
  <c r="L158" i="13"/>
  <c r="K158" i="13"/>
  <c r="T157" i="13"/>
  <c r="S157" i="13"/>
  <c r="R157" i="13"/>
  <c r="Q157" i="13"/>
  <c r="P157" i="13"/>
  <c r="O157" i="13"/>
  <c r="N157" i="13"/>
  <c r="M157" i="13"/>
  <c r="L157" i="13"/>
  <c r="K157" i="13"/>
  <c r="T156" i="13"/>
  <c r="S156" i="13"/>
  <c r="R156" i="13"/>
  <c r="Q156" i="13"/>
  <c r="P156" i="13"/>
  <c r="O156" i="13"/>
  <c r="N156" i="13"/>
  <c r="M156" i="13"/>
  <c r="L156" i="13"/>
  <c r="K156" i="13"/>
  <c r="T155" i="13"/>
  <c r="S155" i="13"/>
  <c r="R155" i="13"/>
  <c r="Q155" i="13"/>
  <c r="P155" i="13"/>
  <c r="O155" i="13"/>
  <c r="N155" i="13"/>
  <c r="M155" i="13"/>
  <c r="L155" i="13"/>
  <c r="K155" i="13"/>
  <c r="T154" i="13"/>
  <c r="S154" i="13"/>
  <c r="R154" i="13"/>
  <c r="Q154" i="13"/>
  <c r="P154" i="13"/>
  <c r="O154" i="13"/>
  <c r="N154" i="13"/>
  <c r="M154" i="13"/>
  <c r="L154" i="13"/>
  <c r="K154" i="13"/>
  <c r="T153" i="13"/>
  <c r="S153" i="13"/>
  <c r="R153" i="13"/>
  <c r="Q153" i="13"/>
  <c r="P153" i="13"/>
  <c r="O153" i="13"/>
  <c r="N153" i="13"/>
  <c r="M153" i="13"/>
  <c r="L153" i="13"/>
  <c r="K153" i="13"/>
  <c r="T152" i="13"/>
  <c r="S152" i="13"/>
  <c r="R152" i="13"/>
  <c r="Q152" i="13"/>
  <c r="P152" i="13"/>
  <c r="O152" i="13"/>
  <c r="N152" i="13"/>
  <c r="M152" i="13"/>
  <c r="L152" i="13"/>
  <c r="K152" i="13"/>
  <c r="T151" i="13"/>
  <c r="S151" i="13"/>
  <c r="R151" i="13"/>
  <c r="Q151" i="13"/>
  <c r="P151" i="13"/>
  <c r="O151" i="13"/>
  <c r="N151" i="13"/>
  <c r="M151" i="13"/>
  <c r="L151" i="13"/>
  <c r="K151" i="13"/>
  <c r="T150" i="13"/>
  <c r="S150" i="13"/>
  <c r="R150" i="13"/>
  <c r="Q150" i="13"/>
  <c r="P150" i="13"/>
  <c r="O150" i="13"/>
  <c r="N150" i="13"/>
  <c r="M150" i="13"/>
  <c r="L150" i="13"/>
  <c r="K150" i="13"/>
  <c r="T149" i="13"/>
  <c r="S149" i="13"/>
  <c r="R149" i="13"/>
  <c r="Q149" i="13"/>
  <c r="P149" i="13"/>
  <c r="O149" i="13"/>
  <c r="N149" i="13"/>
  <c r="M149" i="13"/>
  <c r="L149" i="13"/>
  <c r="K149" i="13"/>
  <c r="T148" i="13"/>
  <c r="S148" i="13"/>
  <c r="R148" i="13"/>
  <c r="Q148" i="13"/>
  <c r="P148" i="13"/>
  <c r="O148" i="13"/>
  <c r="N148" i="13"/>
  <c r="M148" i="13"/>
  <c r="L148" i="13"/>
  <c r="K148" i="13"/>
  <c r="T147" i="13"/>
  <c r="S147" i="13"/>
  <c r="R147" i="13"/>
  <c r="Q147" i="13"/>
  <c r="P147" i="13"/>
  <c r="O147" i="13"/>
  <c r="N147" i="13"/>
  <c r="M147" i="13"/>
  <c r="L147" i="13"/>
  <c r="K147" i="13"/>
  <c r="T146" i="13"/>
  <c r="S146" i="13"/>
  <c r="R146" i="13"/>
  <c r="Q146" i="13"/>
  <c r="P146" i="13"/>
  <c r="O146" i="13"/>
  <c r="N146" i="13"/>
  <c r="M146" i="13"/>
  <c r="L146" i="13"/>
  <c r="K146" i="13"/>
  <c r="T145" i="13"/>
  <c r="S145" i="13"/>
  <c r="R145" i="13"/>
  <c r="Q145" i="13"/>
  <c r="P145" i="13"/>
  <c r="O145" i="13"/>
  <c r="N145" i="13"/>
  <c r="M145" i="13"/>
  <c r="L145" i="13"/>
  <c r="K145" i="13"/>
  <c r="T144" i="13"/>
  <c r="S144" i="13"/>
  <c r="R144" i="13"/>
  <c r="Q144" i="13"/>
  <c r="P144" i="13"/>
  <c r="O144" i="13"/>
  <c r="N144" i="13"/>
  <c r="M144" i="13"/>
  <c r="L144" i="13"/>
  <c r="K144" i="13"/>
  <c r="T143" i="13"/>
  <c r="S143" i="13"/>
  <c r="R143" i="13"/>
  <c r="Q143" i="13"/>
  <c r="P143" i="13"/>
  <c r="O143" i="13"/>
  <c r="N143" i="13"/>
  <c r="M143" i="13"/>
  <c r="L143" i="13"/>
  <c r="K143" i="13"/>
  <c r="T142" i="13"/>
  <c r="S142" i="13"/>
  <c r="R142" i="13"/>
  <c r="Q142" i="13"/>
  <c r="P142" i="13"/>
  <c r="O142" i="13"/>
  <c r="N142" i="13"/>
  <c r="M142" i="13"/>
  <c r="L142" i="13"/>
  <c r="K142" i="13"/>
  <c r="T141" i="13"/>
  <c r="S141" i="13"/>
  <c r="R141" i="13"/>
  <c r="Q141" i="13"/>
  <c r="P141" i="13"/>
  <c r="O141" i="13"/>
  <c r="N141" i="13"/>
  <c r="M141" i="13"/>
  <c r="L141" i="13"/>
  <c r="K141" i="13"/>
  <c r="T140" i="13"/>
  <c r="S140" i="13"/>
  <c r="R140" i="13"/>
  <c r="Q140" i="13"/>
  <c r="P140" i="13"/>
  <c r="O140" i="13"/>
  <c r="N140" i="13"/>
  <c r="M140" i="13"/>
  <c r="L140" i="13"/>
  <c r="K140" i="13"/>
  <c r="T139" i="13"/>
  <c r="S139" i="13"/>
  <c r="R139" i="13"/>
  <c r="Q139" i="13"/>
  <c r="P139" i="13"/>
  <c r="O139" i="13"/>
  <c r="N139" i="13"/>
  <c r="M139" i="13"/>
  <c r="L139" i="13"/>
  <c r="K139" i="13"/>
  <c r="T138" i="13"/>
  <c r="S138" i="13"/>
  <c r="R138" i="13"/>
  <c r="Q138" i="13"/>
  <c r="P138" i="13"/>
  <c r="O138" i="13"/>
  <c r="N138" i="13"/>
  <c r="M138" i="13"/>
  <c r="L138" i="13"/>
  <c r="K138" i="13"/>
  <c r="T137" i="13"/>
  <c r="S137" i="13"/>
  <c r="R137" i="13"/>
  <c r="Q137" i="13"/>
  <c r="P137" i="13"/>
  <c r="O137" i="13"/>
  <c r="N137" i="13"/>
  <c r="M137" i="13"/>
  <c r="L137" i="13"/>
  <c r="K137" i="13"/>
  <c r="T136" i="13"/>
  <c r="S136" i="13"/>
  <c r="R136" i="13"/>
  <c r="Q136" i="13"/>
  <c r="P136" i="13"/>
  <c r="O136" i="13"/>
  <c r="N136" i="13"/>
  <c r="M136" i="13"/>
  <c r="L136" i="13"/>
  <c r="K136" i="13"/>
  <c r="T135" i="13"/>
  <c r="S135" i="13"/>
  <c r="R135" i="13"/>
  <c r="Q135" i="13"/>
  <c r="P135" i="13"/>
  <c r="O135" i="13"/>
  <c r="N135" i="13"/>
  <c r="M135" i="13"/>
  <c r="L135" i="13"/>
  <c r="K135" i="13"/>
  <c r="T134" i="13"/>
  <c r="S134" i="13"/>
  <c r="R134" i="13"/>
  <c r="Q134" i="13"/>
  <c r="P134" i="13"/>
  <c r="O134" i="13"/>
  <c r="N134" i="13"/>
  <c r="M134" i="13"/>
  <c r="L134" i="13"/>
  <c r="K134" i="13"/>
  <c r="T133" i="13"/>
  <c r="S133" i="13"/>
  <c r="R133" i="13"/>
  <c r="Q133" i="13"/>
  <c r="P133" i="13"/>
  <c r="O133" i="13"/>
  <c r="N133" i="13"/>
  <c r="M133" i="13"/>
  <c r="L133" i="13"/>
  <c r="K133" i="13"/>
  <c r="T132" i="13"/>
  <c r="S132" i="13"/>
  <c r="R132" i="13"/>
  <c r="Q132" i="13"/>
  <c r="P132" i="13"/>
  <c r="O132" i="13"/>
  <c r="N132" i="13"/>
  <c r="M132" i="13"/>
  <c r="L132" i="13"/>
  <c r="K132" i="13"/>
  <c r="T131" i="13"/>
  <c r="S131" i="13"/>
  <c r="R131" i="13"/>
  <c r="Q131" i="13"/>
  <c r="P131" i="13"/>
  <c r="O131" i="13"/>
  <c r="N131" i="13"/>
  <c r="M131" i="13"/>
  <c r="L131" i="13"/>
  <c r="K131" i="13"/>
  <c r="T130" i="13"/>
  <c r="S130" i="13"/>
  <c r="R130" i="13"/>
  <c r="Q130" i="13"/>
  <c r="P130" i="13"/>
  <c r="O130" i="13"/>
  <c r="N130" i="13"/>
  <c r="M130" i="13"/>
  <c r="L130" i="13"/>
  <c r="K130" i="13"/>
  <c r="T129" i="13"/>
  <c r="S129" i="13"/>
  <c r="R129" i="13"/>
  <c r="Q129" i="13"/>
  <c r="P129" i="13"/>
  <c r="O129" i="13"/>
  <c r="N129" i="13"/>
  <c r="M129" i="13"/>
  <c r="L129" i="13"/>
  <c r="K129" i="13"/>
  <c r="T128" i="13"/>
  <c r="S128" i="13"/>
  <c r="R128" i="13"/>
  <c r="Q128" i="13"/>
  <c r="P128" i="13"/>
  <c r="O128" i="13"/>
  <c r="N128" i="13"/>
  <c r="M128" i="13"/>
  <c r="L128" i="13"/>
  <c r="K128" i="13"/>
  <c r="T127" i="13"/>
  <c r="S127" i="13"/>
  <c r="R127" i="13"/>
  <c r="Q127" i="13"/>
  <c r="P127" i="13"/>
  <c r="O127" i="13"/>
  <c r="N127" i="13"/>
  <c r="M127" i="13"/>
  <c r="L127" i="13"/>
  <c r="K127" i="13"/>
  <c r="T126" i="13"/>
  <c r="S126" i="13"/>
  <c r="R126" i="13"/>
  <c r="Q126" i="13"/>
  <c r="P126" i="13"/>
  <c r="O126" i="13"/>
  <c r="N126" i="13"/>
  <c r="M126" i="13"/>
  <c r="L126" i="13"/>
  <c r="K126" i="13"/>
  <c r="T125" i="13"/>
  <c r="S125" i="13"/>
  <c r="R125" i="13"/>
  <c r="Q125" i="13"/>
  <c r="P125" i="13"/>
  <c r="O125" i="13"/>
  <c r="N125" i="13"/>
  <c r="M125" i="13"/>
  <c r="L125" i="13"/>
  <c r="K125" i="13"/>
  <c r="T124" i="13"/>
  <c r="S124" i="13"/>
  <c r="R124" i="13"/>
  <c r="Q124" i="13"/>
  <c r="P124" i="13"/>
  <c r="O124" i="13"/>
  <c r="N124" i="13"/>
  <c r="M124" i="13"/>
  <c r="L124" i="13"/>
  <c r="K124" i="13"/>
  <c r="T123" i="13"/>
  <c r="S123" i="13"/>
  <c r="R123" i="13"/>
  <c r="Q123" i="13"/>
  <c r="P123" i="13"/>
  <c r="O123" i="13"/>
  <c r="N123" i="13"/>
  <c r="M123" i="13"/>
  <c r="L123" i="13"/>
  <c r="K123" i="13"/>
  <c r="T122" i="13"/>
  <c r="S122" i="13"/>
  <c r="R122" i="13"/>
  <c r="Q122" i="13"/>
  <c r="P122" i="13"/>
  <c r="O122" i="13"/>
  <c r="N122" i="13"/>
  <c r="M122" i="13"/>
  <c r="L122" i="13"/>
  <c r="K122" i="13"/>
  <c r="T121" i="13"/>
  <c r="S121" i="13"/>
  <c r="R121" i="13"/>
  <c r="Q121" i="13"/>
  <c r="P121" i="13"/>
  <c r="O121" i="13"/>
  <c r="N121" i="13"/>
  <c r="M121" i="13"/>
  <c r="L121" i="13"/>
  <c r="K121" i="13"/>
  <c r="T120" i="13"/>
  <c r="S120" i="13"/>
  <c r="R120" i="13"/>
  <c r="Q120" i="13"/>
  <c r="P120" i="13"/>
  <c r="O120" i="13"/>
  <c r="N120" i="13"/>
  <c r="M120" i="13"/>
  <c r="L120" i="13"/>
  <c r="K120" i="13"/>
  <c r="T119" i="13"/>
  <c r="S119" i="13"/>
  <c r="R119" i="13"/>
  <c r="Q119" i="13"/>
  <c r="P119" i="13"/>
  <c r="O119" i="13"/>
  <c r="N119" i="13"/>
  <c r="M119" i="13"/>
  <c r="L119" i="13"/>
  <c r="K119" i="13"/>
  <c r="T118" i="13"/>
  <c r="S118" i="13"/>
  <c r="R118" i="13"/>
  <c r="Q118" i="13"/>
  <c r="P118" i="13"/>
  <c r="O118" i="13"/>
  <c r="N118" i="13"/>
  <c r="M118" i="13"/>
  <c r="L118" i="13"/>
  <c r="K118" i="13"/>
  <c r="T117" i="13"/>
  <c r="S117" i="13"/>
  <c r="R117" i="13"/>
  <c r="Q117" i="13"/>
  <c r="P117" i="13"/>
  <c r="O117" i="13"/>
  <c r="N117" i="13"/>
  <c r="M117" i="13"/>
  <c r="L117" i="13"/>
  <c r="K117" i="13"/>
  <c r="T116" i="13"/>
  <c r="S116" i="13"/>
  <c r="R116" i="13"/>
  <c r="Q116" i="13"/>
  <c r="P116" i="13"/>
  <c r="O116" i="13"/>
  <c r="N116" i="13"/>
  <c r="M116" i="13"/>
  <c r="L116" i="13"/>
  <c r="K116" i="13"/>
  <c r="T115" i="13"/>
  <c r="S115" i="13"/>
  <c r="R115" i="13"/>
  <c r="Q115" i="13"/>
  <c r="P115" i="13"/>
  <c r="O115" i="13"/>
  <c r="N115" i="13"/>
  <c r="M115" i="13"/>
  <c r="L115" i="13"/>
  <c r="K115" i="13"/>
  <c r="T114" i="13"/>
  <c r="S114" i="13"/>
  <c r="R114" i="13"/>
  <c r="Q114" i="13"/>
  <c r="P114" i="13"/>
  <c r="O114" i="13"/>
  <c r="N114" i="13"/>
  <c r="M114" i="13"/>
  <c r="L114" i="13"/>
  <c r="K114" i="13"/>
  <c r="T113" i="13"/>
  <c r="S113" i="13"/>
  <c r="R113" i="13"/>
  <c r="Q113" i="13"/>
  <c r="P113" i="13"/>
  <c r="O113" i="13"/>
  <c r="N113" i="13"/>
  <c r="M113" i="13"/>
  <c r="L113" i="13"/>
  <c r="K113" i="13"/>
  <c r="T112" i="13"/>
  <c r="S112" i="13"/>
  <c r="R112" i="13"/>
  <c r="Q112" i="13"/>
  <c r="P112" i="13"/>
  <c r="O112" i="13"/>
  <c r="N112" i="13"/>
  <c r="M112" i="13"/>
  <c r="L112" i="13"/>
  <c r="K112" i="13"/>
  <c r="T111" i="13"/>
  <c r="S111" i="13"/>
  <c r="R111" i="13"/>
  <c r="Q111" i="13"/>
  <c r="P111" i="13"/>
  <c r="O111" i="13"/>
  <c r="N111" i="13"/>
  <c r="M111" i="13"/>
  <c r="L111" i="13"/>
  <c r="K111" i="13"/>
  <c r="T110" i="13"/>
  <c r="S110" i="13"/>
  <c r="R110" i="13"/>
  <c r="Q110" i="13"/>
  <c r="P110" i="13"/>
  <c r="O110" i="13"/>
  <c r="N110" i="13"/>
  <c r="M110" i="13"/>
  <c r="L110" i="13"/>
  <c r="K110" i="13"/>
  <c r="T109" i="13"/>
  <c r="S109" i="13"/>
  <c r="R109" i="13"/>
  <c r="Q109" i="13"/>
  <c r="P109" i="13"/>
  <c r="O109" i="13"/>
  <c r="N109" i="13"/>
  <c r="M109" i="13"/>
  <c r="L109" i="13"/>
  <c r="K109" i="13"/>
  <c r="T108" i="13"/>
  <c r="S108" i="13"/>
  <c r="R108" i="13"/>
  <c r="Q108" i="13"/>
  <c r="P108" i="13"/>
  <c r="O108" i="13"/>
  <c r="N108" i="13"/>
  <c r="M108" i="13"/>
  <c r="L108" i="13"/>
  <c r="K108" i="13"/>
  <c r="T107" i="13"/>
  <c r="S107" i="13"/>
  <c r="R107" i="13"/>
  <c r="Q107" i="13"/>
  <c r="P107" i="13"/>
  <c r="O107" i="13"/>
  <c r="N107" i="13"/>
  <c r="M107" i="13"/>
  <c r="L107" i="13"/>
  <c r="K107" i="13"/>
  <c r="T106" i="13"/>
  <c r="S106" i="13"/>
  <c r="R106" i="13"/>
  <c r="Q106" i="13"/>
  <c r="P106" i="13"/>
  <c r="O106" i="13"/>
  <c r="N106" i="13"/>
  <c r="M106" i="13"/>
  <c r="L106" i="13"/>
  <c r="K106" i="13"/>
  <c r="T105" i="13"/>
  <c r="S105" i="13"/>
  <c r="R105" i="13"/>
  <c r="Q105" i="13"/>
  <c r="P105" i="13"/>
  <c r="O105" i="13"/>
  <c r="N105" i="13"/>
  <c r="M105" i="13"/>
  <c r="L105" i="13"/>
  <c r="K105" i="13"/>
  <c r="T104" i="13"/>
  <c r="S104" i="13"/>
  <c r="R104" i="13"/>
  <c r="Q104" i="13"/>
  <c r="P104" i="13"/>
  <c r="O104" i="13"/>
  <c r="N104" i="13"/>
  <c r="M104" i="13"/>
  <c r="L104" i="13"/>
  <c r="K104" i="13"/>
  <c r="T103" i="13"/>
  <c r="S103" i="13"/>
  <c r="R103" i="13"/>
  <c r="Q103" i="13"/>
  <c r="P103" i="13"/>
  <c r="O103" i="13"/>
  <c r="N103" i="13"/>
  <c r="M103" i="13"/>
  <c r="L103" i="13"/>
  <c r="K103" i="13"/>
  <c r="T102" i="13"/>
  <c r="S102" i="13"/>
  <c r="R102" i="13"/>
  <c r="Q102" i="13"/>
  <c r="P102" i="13"/>
  <c r="O102" i="13"/>
  <c r="N102" i="13"/>
  <c r="M102" i="13"/>
  <c r="L102" i="13"/>
  <c r="K102" i="13"/>
  <c r="T101" i="13"/>
  <c r="S101" i="13"/>
  <c r="R101" i="13"/>
  <c r="Q101" i="13"/>
  <c r="P101" i="13"/>
  <c r="O101" i="13"/>
  <c r="N101" i="13"/>
  <c r="M101" i="13"/>
  <c r="L101" i="13"/>
  <c r="K101" i="13"/>
  <c r="T100" i="13"/>
  <c r="S100" i="13"/>
  <c r="R100" i="13"/>
  <c r="Q100" i="13"/>
  <c r="P100" i="13"/>
  <c r="O100" i="13"/>
  <c r="N100" i="13"/>
  <c r="M100" i="13"/>
  <c r="L100" i="13"/>
  <c r="K100" i="13"/>
  <c r="T99" i="13"/>
  <c r="S99" i="13"/>
  <c r="R99" i="13"/>
  <c r="Q99" i="13"/>
  <c r="P99" i="13"/>
  <c r="O99" i="13"/>
  <c r="N99" i="13"/>
  <c r="M99" i="13"/>
  <c r="L99" i="13"/>
  <c r="K99" i="13"/>
  <c r="T98" i="13"/>
  <c r="S98" i="13"/>
  <c r="R98" i="13"/>
  <c r="Q98" i="13"/>
  <c r="P98" i="13"/>
  <c r="O98" i="13"/>
  <c r="N98" i="13"/>
  <c r="M98" i="13"/>
  <c r="L98" i="13"/>
  <c r="K98" i="13"/>
  <c r="T97" i="13"/>
  <c r="S97" i="13"/>
  <c r="R97" i="13"/>
  <c r="Q97" i="13"/>
  <c r="P97" i="13"/>
  <c r="O97" i="13"/>
  <c r="N97" i="13"/>
  <c r="M97" i="13"/>
  <c r="L97" i="13"/>
  <c r="K97" i="13"/>
  <c r="T96" i="13"/>
  <c r="S96" i="13"/>
  <c r="R96" i="13"/>
  <c r="Q96" i="13"/>
  <c r="P96" i="13"/>
  <c r="O96" i="13"/>
  <c r="N96" i="13"/>
  <c r="M96" i="13"/>
  <c r="L96" i="13"/>
  <c r="K96" i="13"/>
  <c r="T95" i="13"/>
  <c r="S95" i="13"/>
  <c r="R95" i="13"/>
  <c r="Q95" i="13"/>
  <c r="P95" i="13"/>
  <c r="O95" i="13"/>
  <c r="N95" i="13"/>
  <c r="M95" i="13"/>
  <c r="L95" i="13"/>
  <c r="K95" i="13"/>
  <c r="T94" i="13"/>
  <c r="S94" i="13"/>
  <c r="R94" i="13"/>
  <c r="Q94" i="13"/>
  <c r="P94" i="13"/>
  <c r="O94" i="13"/>
  <c r="N94" i="13"/>
  <c r="M94" i="13"/>
  <c r="L94" i="13"/>
  <c r="K94" i="13"/>
  <c r="T93" i="13"/>
  <c r="S93" i="13"/>
  <c r="R93" i="13"/>
  <c r="Q93" i="13"/>
  <c r="P93" i="13"/>
  <c r="O93" i="13"/>
  <c r="N93" i="13"/>
  <c r="M93" i="13"/>
  <c r="L93" i="13"/>
  <c r="K93" i="13"/>
  <c r="T92" i="13"/>
  <c r="S92" i="13"/>
  <c r="R92" i="13"/>
  <c r="Q92" i="13"/>
  <c r="P92" i="13"/>
  <c r="O92" i="13"/>
  <c r="N92" i="13"/>
  <c r="M92" i="13"/>
  <c r="L92" i="13"/>
  <c r="K92" i="13"/>
  <c r="T91" i="13"/>
  <c r="S91" i="13"/>
  <c r="R91" i="13"/>
  <c r="Q91" i="13"/>
  <c r="P91" i="13"/>
  <c r="O91" i="13"/>
  <c r="N91" i="13"/>
  <c r="M91" i="13"/>
  <c r="L91" i="13"/>
  <c r="K91" i="13"/>
  <c r="T90" i="13"/>
  <c r="S90" i="13"/>
  <c r="R90" i="13"/>
  <c r="Q90" i="13"/>
  <c r="P90" i="13"/>
  <c r="O90" i="13"/>
  <c r="N90" i="13"/>
  <c r="M90" i="13"/>
  <c r="L90" i="13"/>
  <c r="K90" i="13"/>
  <c r="T89" i="13"/>
  <c r="S89" i="13"/>
  <c r="R89" i="13"/>
  <c r="Q89" i="13"/>
  <c r="P89" i="13"/>
  <c r="O89" i="13"/>
  <c r="N89" i="13"/>
  <c r="M89" i="13"/>
  <c r="L89" i="13"/>
  <c r="K89" i="13"/>
  <c r="T88" i="13"/>
  <c r="S88" i="13"/>
  <c r="R88" i="13"/>
  <c r="Q88" i="13"/>
  <c r="P88" i="13"/>
  <c r="O88" i="13"/>
  <c r="N88" i="13"/>
  <c r="M88" i="13"/>
  <c r="L88" i="13"/>
  <c r="K88" i="13"/>
  <c r="T87" i="13"/>
  <c r="S87" i="13"/>
  <c r="R87" i="13"/>
  <c r="Q87" i="13"/>
  <c r="P87" i="13"/>
  <c r="O87" i="13"/>
  <c r="N87" i="13"/>
  <c r="M87" i="13"/>
  <c r="L87" i="13"/>
  <c r="K87" i="13"/>
  <c r="T86" i="13"/>
  <c r="S86" i="13"/>
  <c r="R86" i="13"/>
  <c r="Q86" i="13"/>
  <c r="P86" i="13"/>
  <c r="O86" i="13"/>
  <c r="N86" i="13"/>
  <c r="M86" i="13"/>
  <c r="L86" i="13"/>
  <c r="K86" i="13"/>
  <c r="T85" i="13"/>
  <c r="S85" i="13"/>
  <c r="R85" i="13"/>
  <c r="Q85" i="13"/>
  <c r="P85" i="13"/>
  <c r="O85" i="13"/>
  <c r="N85" i="13"/>
  <c r="M85" i="13"/>
  <c r="L85" i="13"/>
  <c r="K85" i="13"/>
  <c r="T84" i="13"/>
  <c r="S84" i="13"/>
  <c r="R84" i="13"/>
  <c r="Q84" i="13"/>
  <c r="P84" i="13"/>
  <c r="O84" i="13"/>
  <c r="N84" i="13"/>
  <c r="M84" i="13"/>
  <c r="L84" i="13"/>
  <c r="K84" i="13"/>
  <c r="T83" i="13"/>
  <c r="S83" i="13"/>
  <c r="R83" i="13"/>
  <c r="Q83" i="13"/>
  <c r="P83" i="13"/>
  <c r="O83" i="13"/>
  <c r="N83" i="13"/>
  <c r="M83" i="13"/>
  <c r="L83" i="13"/>
  <c r="K83" i="13"/>
  <c r="T82" i="13"/>
  <c r="S82" i="13"/>
  <c r="R82" i="13"/>
  <c r="Q82" i="13"/>
  <c r="P82" i="13"/>
  <c r="O82" i="13"/>
  <c r="N82" i="13"/>
  <c r="M82" i="13"/>
  <c r="L82" i="13"/>
  <c r="K82" i="13"/>
  <c r="T81" i="13"/>
  <c r="S81" i="13"/>
  <c r="R81" i="13"/>
  <c r="Q81" i="13"/>
  <c r="P81" i="13"/>
  <c r="O81" i="13"/>
  <c r="N81" i="13"/>
  <c r="M81" i="13"/>
  <c r="L81" i="13"/>
  <c r="K81" i="13"/>
  <c r="T80" i="13"/>
  <c r="S80" i="13"/>
  <c r="R80" i="13"/>
  <c r="Q80" i="13"/>
  <c r="P80" i="13"/>
  <c r="O80" i="13"/>
  <c r="N80" i="13"/>
  <c r="M80" i="13"/>
  <c r="L80" i="13"/>
  <c r="K80" i="13"/>
  <c r="T79" i="13"/>
  <c r="S79" i="13"/>
  <c r="R79" i="13"/>
  <c r="Q79" i="13"/>
  <c r="P79" i="13"/>
  <c r="O79" i="13"/>
  <c r="N79" i="13"/>
  <c r="M79" i="13"/>
  <c r="L79" i="13"/>
  <c r="K79" i="13"/>
  <c r="T78" i="13"/>
  <c r="S78" i="13"/>
  <c r="R78" i="13"/>
  <c r="Q78" i="13"/>
  <c r="P78" i="13"/>
  <c r="O78" i="13"/>
  <c r="N78" i="13"/>
  <c r="M78" i="13"/>
  <c r="L78" i="13"/>
  <c r="K78" i="13"/>
  <c r="T77" i="13"/>
  <c r="S77" i="13"/>
  <c r="R77" i="13"/>
  <c r="Q77" i="13"/>
  <c r="P77" i="13"/>
  <c r="O77" i="13"/>
  <c r="N77" i="13"/>
  <c r="M77" i="13"/>
  <c r="L77" i="13"/>
  <c r="K77" i="13"/>
  <c r="T76" i="13"/>
  <c r="S76" i="13"/>
  <c r="R76" i="13"/>
  <c r="Q76" i="13"/>
  <c r="P76" i="13"/>
  <c r="O76" i="13"/>
  <c r="N76" i="13"/>
  <c r="M76" i="13"/>
  <c r="L76" i="13"/>
  <c r="K76" i="13"/>
  <c r="T75" i="13"/>
  <c r="S75" i="13"/>
  <c r="R75" i="13"/>
  <c r="Q75" i="13"/>
  <c r="P75" i="13"/>
  <c r="O75" i="13"/>
  <c r="N75" i="13"/>
  <c r="M75" i="13"/>
  <c r="L75" i="13"/>
  <c r="K75" i="13"/>
  <c r="T74" i="13"/>
  <c r="S74" i="13"/>
  <c r="R74" i="13"/>
  <c r="Q74" i="13"/>
  <c r="P74" i="13"/>
  <c r="O74" i="13"/>
  <c r="N74" i="13"/>
  <c r="M74" i="13"/>
  <c r="L74" i="13"/>
  <c r="K74" i="13"/>
  <c r="T73" i="13"/>
  <c r="S73" i="13"/>
  <c r="R73" i="13"/>
  <c r="Q73" i="13"/>
  <c r="P73" i="13"/>
  <c r="O73" i="13"/>
  <c r="N73" i="13"/>
  <c r="M73" i="13"/>
  <c r="L73" i="13"/>
  <c r="K73" i="13"/>
  <c r="T72" i="13"/>
  <c r="S72" i="13"/>
  <c r="R72" i="13"/>
  <c r="Q72" i="13"/>
  <c r="P72" i="13"/>
  <c r="O72" i="13"/>
  <c r="N72" i="13"/>
  <c r="M72" i="13"/>
  <c r="L72" i="13"/>
  <c r="K72" i="13"/>
  <c r="T71" i="13"/>
  <c r="S71" i="13"/>
  <c r="R71" i="13"/>
  <c r="Q71" i="13"/>
  <c r="P71" i="13"/>
  <c r="O71" i="13"/>
  <c r="N71" i="13"/>
  <c r="M71" i="13"/>
  <c r="L71" i="13"/>
  <c r="K71" i="13"/>
  <c r="T70" i="13"/>
  <c r="S70" i="13"/>
  <c r="R70" i="13"/>
  <c r="Q70" i="13"/>
  <c r="P70" i="13"/>
  <c r="O70" i="13"/>
  <c r="N70" i="13"/>
  <c r="M70" i="13"/>
  <c r="L70" i="13"/>
  <c r="K70" i="13"/>
  <c r="T69" i="13"/>
  <c r="S69" i="13"/>
  <c r="R69" i="13"/>
  <c r="Q69" i="13"/>
  <c r="P69" i="13"/>
  <c r="O69" i="13"/>
  <c r="N69" i="13"/>
  <c r="M69" i="13"/>
  <c r="L69" i="13"/>
  <c r="K69" i="13"/>
  <c r="T68" i="13"/>
  <c r="S68" i="13"/>
  <c r="R68" i="13"/>
  <c r="Q68" i="13"/>
  <c r="P68" i="13"/>
  <c r="O68" i="13"/>
  <c r="N68" i="13"/>
  <c r="M68" i="13"/>
  <c r="L68" i="13"/>
  <c r="K68" i="13"/>
  <c r="T67" i="13"/>
  <c r="S67" i="13"/>
  <c r="R67" i="13"/>
  <c r="Q67" i="13"/>
  <c r="P67" i="13"/>
  <c r="O67" i="13"/>
  <c r="N67" i="13"/>
  <c r="M67" i="13"/>
  <c r="L67" i="13"/>
  <c r="K67" i="13"/>
  <c r="T66" i="13"/>
  <c r="S66" i="13"/>
  <c r="R66" i="13"/>
  <c r="Q66" i="13"/>
  <c r="P66" i="13"/>
  <c r="O66" i="13"/>
  <c r="N66" i="13"/>
  <c r="M66" i="13"/>
  <c r="L66" i="13"/>
  <c r="K66" i="13"/>
  <c r="T65" i="13"/>
  <c r="S65" i="13"/>
  <c r="R65" i="13"/>
  <c r="Q65" i="13"/>
  <c r="P65" i="13"/>
  <c r="O65" i="13"/>
  <c r="N65" i="13"/>
  <c r="M65" i="13"/>
  <c r="L65" i="13"/>
  <c r="K65" i="13"/>
  <c r="T64" i="13"/>
  <c r="S64" i="13"/>
  <c r="R64" i="13"/>
  <c r="Q64" i="13"/>
  <c r="P64" i="13"/>
  <c r="O64" i="13"/>
  <c r="N64" i="13"/>
  <c r="M64" i="13"/>
  <c r="L64" i="13"/>
  <c r="K64" i="13"/>
  <c r="T63" i="13"/>
  <c r="S63" i="13"/>
  <c r="R63" i="13"/>
  <c r="Q63" i="13"/>
  <c r="P63" i="13"/>
  <c r="O63" i="13"/>
  <c r="N63" i="13"/>
  <c r="M63" i="13"/>
  <c r="L63" i="13"/>
  <c r="K63" i="13"/>
  <c r="T62" i="13"/>
  <c r="S62" i="13"/>
  <c r="R62" i="13"/>
  <c r="Q62" i="13"/>
  <c r="P62" i="13"/>
  <c r="O62" i="13"/>
  <c r="N62" i="13"/>
  <c r="M62" i="13"/>
  <c r="L62" i="13"/>
  <c r="K62" i="13"/>
  <c r="T61" i="13"/>
  <c r="S61" i="13"/>
  <c r="R61" i="13"/>
  <c r="Q61" i="13"/>
  <c r="P61" i="13"/>
  <c r="O61" i="13"/>
  <c r="N61" i="13"/>
  <c r="M61" i="13"/>
  <c r="L61" i="13"/>
  <c r="K61" i="13"/>
  <c r="T60" i="13"/>
  <c r="S60" i="13"/>
  <c r="R60" i="13"/>
  <c r="Q60" i="13"/>
  <c r="P60" i="13"/>
  <c r="O60" i="13"/>
  <c r="N60" i="13"/>
  <c r="M60" i="13"/>
  <c r="L60" i="13"/>
  <c r="K60" i="13"/>
  <c r="T59" i="13"/>
  <c r="S59" i="13"/>
  <c r="R59" i="13"/>
  <c r="Q59" i="13"/>
  <c r="P59" i="13"/>
  <c r="O59" i="13"/>
  <c r="N59" i="13"/>
  <c r="M59" i="13"/>
  <c r="L59" i="13"/>
  <c r="K59" i="13"/>
  <c r="T58" i="13"/>
  <c r="S58" i="13"/>
  <c r="R58" i="13"/>
  <c r="Q58" i="13"/>
  <c r="P58" i="13"/>
  <c r="O58" i="13"/>
  <c r="N58" i="13"/>
  <c r="M58" i="13"/>
  <c r="L58" i="13"/>
  <c r="K58" i="13"/>
  <c r="T57" i="13"/>
  <c r="S57" i="13"/>
  <c r="R57" i="13"/>
  <c r="Q57" i="13"/>
  <c r="P57" i="13"/>
  <c r="O57" i="13"/>
  <c r="N57" i="13"/>
  <c r="M57" i="13"/>
  <c r="L57" i="13"/>
  <c r="K57" i="13"/>
  <c r="T56" i="13"/>
  <c r="S56" i="13"/>
  <c r="R56" i="13"/>
  <c r="Q56" i="13"/>
  <c r="P56" i="13"/>
  <c r="O56" i="13"/>
  <c r="N56" i="13"/>
  <c r="M56" i="13"/>
  <c r="L56" i="13"/>
  <c r="K56" i="13"/>
  <c r="T55" i="13"/>
  <c r="S55" i="13"/>
  <c r="R55" i="13"/>
  <c r="Q55" i="13"/>
  <c r="P55" i="13"/>
  <c r="O55" i="13"/>
  <c r="N55" i="13"/>
  <c r="M55" i="13"/>
  <c r="L55" i="13"/>
  <c r="K55" i="13"/>
  <c r="T54" i="13"/>
  <c r="S54" i="13"/>
  <c r="R54" i="13"/>
  <c r="Q54" i="13"/>
  <c r="P54" i="13"/>
  <c r="O54" i="13"/>
  <c r="N54" i="13"/>
  <c r="M54" i="13"/>
  <c r="L54" i="13"/>
  <c r="K54" i="13"/>
  <c r="T53" i="13"/>
  <c r="S53" i="13"/>
  <c r="R53" i="13"/>
  <c r="Q53" i="13"/>
  <c r="P53" i="13"/>
  <c r="O53" i="13"/>
  <c r="N53" i="13"/>
  <c r="M53" i="13"/>
  <c r="L53" i="13"/>
  <c r="K53" i="13"/>
  <c r="T52" i="13"/>
  <c r="S52" i="13"/>
  <c r="R52" i="13"/>
  <c r="Q52" i="13"/>
  <c r="P52" i="13"/>
  <c r="O52" i="13"/>
  <c r="N52" i="13"/>
  <c r="M52" i="13"/>
  <c r="L52" i="13"/>
  <c r="K52" i="13"/>
  <c r="T51" i="13"/>
  <c r="S51" i="13"/>
  <c r="R51" i="13"/>
  <c r="Q51" i="13"/>
  <c r="P51" i="13"/>
  <c r="O51" i="13"/>
  <c r="N51" i="13"/>
  <c r="M51" i="13"/>
  <c r="L51" i="13"/>
  <c r="K51" i="13"/>
  <c r="T50" i="13"/>
  <c r="S50" i="13"/>
  <c r="R50" i="13"/>
  <c r="Q50" i="13"/>
  <c r="P50" i="13"/>
  <c r="O50" i="13"/>
  <c r="N50" i="13"/>
  <c r="M50" i="13"/>
  <c r="L50" i="13"/>
  <c r="K50" i="13"/>
  <c r="T49" i="13"/>
  <c r="S49" i="13"/>
  <c r="R49" i="13"/>
  <c r="Q49" i="13"/>
  <c r="P49" i="13"/>
  <c r="O49" i="13"/>
  <c r="N49" i="13"/>
  <c r="M49" i="13"/>
  <c r="L49" i="13"/>
  <c r="K49" i="13"/>
  <c r="T48" i="13"/>
  <c r="S48" i="13"/>
  <c r="R48" i="13"/>
  <c r="Q48" i="13"/>
  <c r="P48" i="13"/>
  <c r="O48" i="13"/>
  <c r="N48" i="13"/>
  <c r="M48" i="13"/>
  <c r="L48" i="13"/>
  <c r="K48" i="13"/>
  <c r="T47" i="13"/>
  <c r="S47" i="13"/>
  <c r="R47" i="13"/>
  <c r="Q47" i="13"/>
  <c r="P47" i="13"/>
  <c r="O47" i="13"/>
  <c r="N47" i="13"/>
  <c r="M47" i="13"/>
  <c r="L47" i="13"/>
  <c r="K47" i="13"/>
  <c r="T46" i="13"/>
  <c r="S46" i="13"/>
  <c r="R46" i="13"/>
  <c r="Q46" i="13"/>
  <c r="P46" i="13"/>
  <c r="O46" i="13"/>
  <c r="N46" i="13"/>
  <c r="M46" i="13"/>
  <c r="L46" i="13"/>
  <c r="K46" i="13"/>
  <c r="T45" i="13"/>
  <c r="S45" i="13"/>
  <c r="R45" i="13"/>
  <c r="Q45" i="13"/>
  <c r="P45" i="13"/>
  <c r="O45" i="13"/>
  <c r="N45" i="13"/>
  <c r="M45" i="13"/>
  <c r="L45" i="13"/>
  <c r="K45" i="13"/>
  <c r="T44" i="13"/>
  <c r="S44" i="13"/>
  <c r="R44" i="13"/>
  <c r="Q44" i="13"/>
  <c r="P44" i="13"/>
  <c r="O44" i="13"/>
  <c r="N44" i="13"/>
  <c r="M44" i="13"/>
  <c r="L44" i="13"/>
  <c r="K44" i="13"/>
  <c r="T43" i="13"/>
  <c r="S43" i="13"/>
  <c r="R43" i="13"/>
  <c r="Q43" i="13"/>
  <c r="P43" i="13"/>
  <c r="O43" i="13"/>
  <c r="N43" i="13"/>
  <c r="M43" i="13"/>
  <c r="L43" i="13"/>
  <c r="K43" i="13"/>
  <c r="T42" i="13"/>
  <c r="S42" i="13"/>
  <c r="R42" i="13"/>
  <c r="Q42" i="13"/>
  <c r="P42" i="13"/>
  <c r="O42" i="13"/>
  <c r="N42" i="13"/>
  <c r="M42" i="13"/>
  <c r="L42" i="13"/>
  <c r="K42" i="13"/>
  <c r="T41" i="13"/>
  <c r="S41" i="13"/>
  <c r="R41" i="13"/>
  <c r="Q41" i="13"/>
  <c r="P41" i="13"/>
  <c r="O41" i="13"/>
  <c r="N41" i="13"/>
  <c r="M41" i="13"/>
  <c r="L41" i="13"/>
  <c r="K41" i="13"/>
  <c r="T40" i="13"/>
  <c r="S40" i="13"/>
  <c r="R40" i="13"/>
  <c r="Q40" i="13"/>
  <c r="P40" i="13"/>
  <c r="O40" i="13"/>
  <c r="N40" i="13"/>
  <c r="M40" i="13"/>
  <c r="L40" i="13"/>
  <c r="K40" i="13"/>
  <c r="T39" i="13"/>
  <c r="S39" i="13"/>
  <c r="R39" i="13"/>
  <c r="Q39" i="13"/>
  <c r="P39" i="13"/>
  <c r="O39" i="13"/>
  <c r="N39" i="13"/>
  <c r="M39" i="13"/>
  <c r="L39" i="13"/>
  <c r="K39" i="13"/>
  <c r="T38" i="13"/>
  <c r="S38" i="13"/>
  <c r="R38" i="13"/>
  <c r="Q38" i="13"/>
  <c r="P38" i="13"/>
  <c r="O38" i="13"/>
  <c r="N38" i="13"/>
  <c r="M38" i="13"/>
  <c r="L38" i="13"/>
  <c r="K38" i="13"/>
  <c r="T37" i="13"/>
  <c r="S37" i="13"/>
  <c r="R37" i="13"/>
  <c r="Q37" i="13"/>
  <c r="P37" i="13"/>
  <c r="O37" i="13"/>
  <c r="N37" i="13"/>
  <c r="M37" i="13"/>
  <c r="L37" i="13"/>
  <c r="K37" i="13"/>
  <c r="T36" i="13"/>
  <c r="S36" i="13"/>
  <c r="R36" i="13"/>
  <c r="Q36" i="13"/>
  <c r="P36" i="13"/>
  <c r="O36" i="13"/>
  <c r="N36" i="13"/>
  <c r="M36" i="13"/>
  <c r="L36" i="13"/>
  <c r="K36" i="13"/>
  <c r="T35" i="13"/>
  <c r="S35" i="13"/>
  <c r="R35" i="13"/>
  <c r="Q35" i="13"/>
  <c r="P35" i="13"/>
  <c r="O35" i="13"/>
  <c r="N35" i="13"/>
  <c r="M35" i="13"/>
  <c r="L35" i="13"/>
  <c r="K35" i="13"/>
  <c r="T34" i="13"/>
  <c r="S34" i="13"/>
  <c r="R34" i="13"/>
  <c r="Q34" i="13"/>
  <c r="P34" i="13"/>
  <c r="O34" i="13"/>
  <c r="N34" i="13"/>
  <c r="M34" i="13"/>
  <c r="L34" i="13"/>
  <c r="K34" i="13"/>
  <c r="T33" i="13"/>
  <c r="S33" i="13"/>
  <c r="R33" i="13"/>
  <c r="Q33" i="13"/>
  <c r="P33" i="13"/>
  <c r="O33" i="13"/>
  <c r="N33" i="13"/>
  <c r="M33" i="13"/>
  <c r="L33" i="13"/>
  <c r="K33" i="13"/>
  <c r="T32" i="13"/>
  <c r="S32" i="13"/>
  <c r="R32" i="13"/>
  <c r="Q32" i="13"/>
  <c r="P32" i="13"/>
  <c r="O32" i="13"/>
  <c r="N32" i="13"/>
  <c r="M32" i="13"/>
  <c r="L32" i="13"/>
  <c r="K32" i="13"/>
  <c r="T31" i="13"/>
  <c r="S31" i="13"/>
  <c r="R31" i="13"/>
  <c r="Q31" i="13"/>
  <c r="P31" i="13"/>
  <c r="O31" i="13"/>
  <c r="N31" i="13"/>
  <c r="M31" i="13"/>
  <c r="L31" i="13"/>
  <c r="K31" i="13"/>
  <c r="T30" i="13"/>
  <c r="S30" i="13"/>
  <c r="R30" i="13"/>
  <c r="Q30" i="13"/>
  <c r="Q162" i="13" s="1"/>
  <c r="P30" i="13"/>
  <c r="O30" i="13"/>
  <c r="N30" i="13"/>
  <c r="M30" i="13"/>
  <c r="L30" i="13"/>
  <c r="K30" i="13"/>
  <c r="T162" i="12"/>
  <c r="S162" i="12"/>
  <c r="R162" i="12"/>
  <c r="Q162" i="12"/>
  <c r="P162" i="12"/>
  <c r="O162" i="12"/>
  <c r="N162" i="12"/>
  <c r="M162" i="12"/>
  <c r="L162" i="12"/>
  <c r="K162" i="12"/>
  <c r="T29" i="12"/>
  <c r="S29" i="12"/>
  <c r="R29" i="12"/>
  <c r="Q29" i="12"/>
  <c r="Q163" i="12" s="1"/>
  <c r="P29" i="12"/>
  <c r="O29" i="12"/>
  <c r="N29" i="12"/>
  <c r="M29" i="12"/>
  <c r="M163" i="12" s="1"/>
  <c r="L29" i="12"/>
  <c r="K29" i="12"/>
  <c r="G27" i="11"/>
  <c r="V32" i="10"/>
  <c r="U32" i="10"/>
  <c r="S32" i="10"/>
  <c r="R32" i="10"/>
  <c r="Q32" i="10"/>
  <c r="P32" i="10"/>
  <c r="O32" i="10"/>
  <c r="N32" i="10"/>
  <c r="M32" i="10"/>
  <c r="J32" i="10"/>
  <c r="J161" i="9"/>
  <c r="G31" i="10" s="1"/>
  <c r="I161" i="9"/>
  <c r="G30" i="10" s="1"/>
  <c r="G161" i="9"/>
  <c r="W162" i="8"/>
  <c r="V162" i="8"/>
  <c r="T162" i="8"/>
  <c r="S162" i="8"/>
  <c r="R162" i="8"/>
  <c r="Q162" i="8"/>
  <c r="P162" i="8"/>
  <c r="O162" i="8"/>
  <c r="N162" i="8"/>
  <c r="M162" i="8"/>
  <c r="L162" i="8"/>
  <c r="K162" i="8"/>
  <c r="Z161" i="8"/>
  <c r="X162" i="8"/>
  <c r="U162" i="8"/>
  <c r="J162" i="8"/>
  <c r="H162" i="8"/>
  <c r="F160" i="9"/>
  <c r="O158" i="7"/>
  <c r="F159" i="9"/>
  <c r="G159" i="8"/>
  <c r="Z159" i="8" s="1"/>
  <c r="F158" i="9"/>
  <c r="O156" i="7"/>
  <c r="O155" i="7"/>
  <c r="F157" i="9"/>
  <c r="G157" i="8"/>
  <c r="Z157" i="8" s="1"/>
  <c r="Q154" i="7"/>
  <c r="O154" i="7"/>
  <c r="F156" i="9"/>
  <c r="F155" i="9"/>
  <c r="G155" i="8"/>
  <c r="Z155" i="8" s="1"/>
  <c r="G154" i="8"/>
  <c r="Z154" i="8" s="1"/>
  <c r="F153" i="9"/>
  <c r="G152" i="8"/>
  <c r="Z152" i="8" s="1"/>
  <c r="O149" i="7"/>
  <c r="F151" i="9"/>
  <c r="G150" i="8"/>
  <c r="Z150" i="8" s="1"/>
  <c r="F149" i="9"/>
  <c r="G148" i="8"/>
  <c r="Z148" i="8" s="1"/>
  <c r="O145" i="7"/>
  <c r="F147" i="9"/>
  <c r="F146" i="9"/>
  <c r="G146" i="8"/>
  <c r="Z146" i="8" s="1"/>
  <c r="G145" i="8"/>
  <c r="Z145" i="8" s="1"/>
  <c r="F144" i="9"/>
  <c r="F143" i="9"/>
  <c r="G143" i="8"/>
  <c r="Z143" i="8" s="1"/>
  <c r="F141" i="9"/>
  <c r="G140" i="8"/>
  <c r="Z140" i="8" s="1"/>
  <c r="F139" i="9"/>
  <c r="G138" i="8"/>
  <c r="Z138" i="8" s="1"/>
  <c r="F137" i="9"/>
  <c r="G136" i="8"/>
  <c r="Z136" i="8" s="1"/>
  <c r="O133" i="7"/>
  <c r="F135" i="9"/>
  <c r="G134" i="8"/>
  <c r="Z134" i="8" s="1"/>
  <c r="F133" i="9"/>
  <c r="G133" i="8"/>
  <c r="Z133" i="8" s="1"/>
  <c r="F132" i="9"/>
  <c r="G131" i="8"/>
  <c r="Z131" i="8" s="1"/>
  <c r="F130" i="9"/>
  <c r="G129" i="8"/>
  <c r="Z129" i="8" s="1"/>
  <c r="F128" i="9"/>
  <c r="G127" i="8"/>
  <c r="Z127" i="8" s="1"/>
  <c r="O124" i="7"/>
  <c r="F126" i="9"/>
  <c r="G125" i="8"/>
  <c r="Z125" i="8" s="1"/>
  <c r="F124" i="9"/>
  <c r="G123" i="8"/>
  <c r="Z123" i="8" s="1"/>
  <c r="F122" i="9"/>
  <c r="G122" i="8"/>
  <c r="Z122" i="8" s="1"/>
  <c r="F121" i="9"/>
  <c r="G120" i="8"/>
  <c r="Z120" i="8" s="1"/>
  <c r="F119" i="9"/>
  <c r="G118" i="8"/>
  <c r="Z118" i="8" s="1"/>
  <c r="F117" i="9"/>
  <c r="G117" i="8"/>
  <c r="Z117" i="8" s="1"/>
  <c r="O114" i="7"/>
  <c r="F116" i="9"/>
  <c r="G115" i="8"/>
  <c r="Z115" i="8" s="1"/>
  <c r="F114" i="9"/>
  <c r="G113" i="8"/>
  <c r="Z113" i="8" s="1"/>
  <c r="F112" i="9"/>
  <c r="G111" i="8"/>
  <c r="Z111" i="8" s="1"/>
  <c r="F110" i="9"/>
  <c r="F109" i="9"/>
  <c r="G109" i="8"/>
  <c r="Z109" i="8" s="1"/>
  <c r="G108" i="8"/>
  <c r="Z108" i="8" s="1"/>
  <c r="O105" i="7"/>
  <c r="F107" i="9"/>
  <c r="G106" i="8"/>
  <c r="Z106" i="8" s="1"/>
  <c r="F105" i="9"/>
  <c r="G105" i="8"/>
  <c r="Z105" i="8" s="1"/>
  <c r="F104" i="9"/>
  <c r="G104" i="8"/>
  <c r="Z104" i="8" s="1"/>
  <c r="F103" i="9"/>
  <c r="G103" i="8"/>
  <c r="Z103" i="8" s="1"/>
  <c r="F102" i="9"/>
  <c r="G102" i="8"/>
  <c r="Z102" i="8" s="1"/>
  <c r="F101" i="9"/>
  <c r="G101" i="8"/>
  <c r="Z101" i="8" s="1"/>
  <c r="G100" i="8"/>
  <c r="Z100" i="8" s="1"/>
  <c r="F99" i="9"/>
  <c r="G99" i="8"/>
  <c r="Z99" i="8" s="1"/>
  <c r="F98" i="9"/>
  <c r="G97" i="8"/>
  <c r="Z97" i="8" s="1"/>
  <c r="F75" i="9"/>
  <c r="G75" i="8"/>
  <c r="Z75" i="8" s="1"/>
  <c r="G59" i="8"/>
  <c r="Z59" i="8" s="1"/>
  <c r="O56" i="7"/>
  <c r="F58" i="9"/>
  <c r="G57" i="8"/>
  <c r="Z57" i="8" s="1"/>
  <c r="F56" i="9"/>
  <c r="G55" i="8"/>
  <c r="Z55" i="8" s="1"/>
  <c r="F54" i="9"/>
  <c r="G53" i="8"/>
  <c r="Z53" i="8" s="1"/>
  <c r="F52" i="9"/>
  <c r="O50" i="7"/>
  <c r="G51" i="8"/>
  <c r="Z51" i="8" s="1"/>
  <c r="O48" i="7"/>
  <c r="F50" i="9"/>
  <c r="G49" i="8"/>
  <c r="Z49" i="8" s="1"/>
  <c r="F48" i="9"/>
  <c r="F47" i="9"/>
  <c r="G47" i="8"/>
  <c r="Z47" i="8" s="1"/>
  <c r="G46" i="8"/>
  <c r="Z46" i="8" s="1"/>
  <c r="F45" i="9"/>
  <c r="F44" i="9"/>
  <c r="G44" i="8"/>
  <c r="Z44" i="8" s="1"/>
  <c r="G43" i="8"/>
  <c r="Z43" i="8" s="1"/>
  <c r="O40" i="7"/>
  <c r="F42" i="9"/>
  <c r="F41" i="9"/>
  <c r="G41" i="8"/>
  <c r="Z41" i="8" s="1"/>
  <c r="G40" i="8"/>
  <c r="Z40" i="8" s="1"/>
  <c r="F39" i="9"/>
  <c r="G39" i="8"/>
  <c r="Z39" i="8" s="1"/>
  <c r="F38" i="9"/>
  <c r="G38" i="8"/>
  <c r="Z38" i="8" s="1"/>
  <c r="F37" i="9"/>
  <c r="G37" i="8"/>
  <c r="Z37" i="8" s="1"/>
  <c r="F36" i="9"/>
  <c r="G36" i="8"/>
  <c r="Z36" i="8" s="1"/>
  <c r="F35" i="9"/>
  <c r="G35" i="8"/>
  <c r="Z35" i="8" s="1"/>
  <c r="F34" i="9"/>
  <c r="G34" i="8"/>
  <c r="Z34" i="8" s="1"/>
  <c r="F33" i="9"/>
  <c r="G33" i="8"/>
  <c r="Z33" i="8" s="1"/>
  <c r="F32" i="9"/>
  <c r="G32" i="8"/>
  <c r="Z32" i="8" s="1"/>
  <c r="F31" i="9"/>
  <c r="G31" i="8"/>
  <c r="Z31" i="8" s="1"/>
  <c r="M159" i="7"/>
  <c r="BS17" i="6"/>
  <c r="AR226" i="4"/>
  <c r="AR225" i="4"/>
  <c r="AR221" i="4"/>
  <c r="BJ221" i="4"/>
  <c r="AR217" i="4"/>
  <c r="BJ217" i="4"/>
  <c r="AR213" i="4"/>
  <c r="BJ213" i="4"/>
  <c r="AR209" i="4"/>
  <c r="BJ209" i="4"/>
  <c r="BT208" i="5"/>
  <c r="BR208" i="5"/>
  <c r="BP208" i="5"/>
  <c r="BN208" i="5"/>
  <c r="BL208" i="5"/>
  <c r="BJ208" i="5"/>
  <c r="BH208" i="5"/>
  <c r="BF208" i="5"/>
  <c r="BD208" i="5"/>
  <c r="BB208" i="5"/>
  <c r="AZ208" i="5"/>
  <c r="AX208" i="5"/>
  <c r="AV208" i="5"/>
  <c r="AT208" i="5"/>
  <c r="AR208" i="5"/>
  <c r="AP208" i="5"/>
  <c r="AN208" i="5"/>
  <c r="AL208" i="5"/>
  <c r="AJ208" i="5"/>
  <c r="AH208" i="5"/>
  <c r="AF208" i="5"/>
  <c r="AD208" i="5"/>
  <c r="AB208" i="5"/>
  <c r="Z208" i="5"/>
  <c r="X208" i="5"/>
  <c r="V208" i="5"/>
  <c r="T208" i="5"/>
  <c r="R208" i="5"/>
  <c r="P208" i="5"/>
  <c r="N208" i="5"/>
  <c r="L208" i="5"/>
  <c r="BT207" i="5"/>
  <c r="BR207" i="5"/>
  <c r="BP207" i="5"/>
  <c r="BN207" i="5"/>
  <c r="BL207" i="5"/>
  <c r="BJ207" i="5"/>
  <c r="BH207" i="5"/>
  <c r="BF207" i="5"/>
  <c r="BD207" i="5"/>
  <c r="BB207" i="5"/>
  <c r="AZ207" i="5"/>
  <c r="AX207" i="5"/>
  <c r="AV207" i="5"/>
  <c r="AT207" i="5"/>
  <c r="AR207" i="5"/>
  <c r="AP207" i="5"/>
  <c r="AN207" i="5"/>
  <c r="AL207" i="5"/>
  <c r="AJ207" i="5"/>
  <c r="AH207" i="5"/>
  <c r="AF207" i="5"/>
  <c r="AD207" i="5"/>
  <c r="AB207" i="5"/>
  <c r="Z207" i="5"/>
  <c r="X207" i="5"/>
  <c r="V207" i="5"/>
  <c r="T207" i="5"/>
  <c r="R207" i="5"/>
  <c r="P207" i="5"/>
  <c r="N207" i="5"/>
  <c r="L207" i="5"/>
  <c r="BT206" i="5"/>
  <c r="BR206" i="5"/>
  <c r="BP206" i="5"/>
  <c r="BN206" i="5"/>
  <c r="BL206" i="5"/>
  <c r="BJ206" i="5"/>
  <c r="BH206" i="5"/>
  <c r="BF206" i="5"/>
  <c r="BD206" i="5"/>
  <c r="BB206" i="5"/>
  <c r="AZ206" i="5"/>
  <c r="AX206" i="5"/>
  <c r="AV206" i="5"/>
  <c r="AT206" i="5"/>
  <c r="AR206" i="5"/>
  <c r="AP206" i="5"/>
  <c r="AN206" i="5"/>
  <c r="AL206" i="5"/>
  <c r="AJ206" i="5"/>
  <c r="AH206" i="5"/>
  <c r="AF206" i="5"/>
  <c r="AD206" i="5"/>
  <c r="AB206" i="5"/>
  <c r="Z206" i="5"/>
  <c r="X206" i="5"/>
  <c r="V206" i="5"/>
  <c r="T206" i="5"/>
  <c r="R206" i="5"/>
  <c r="P206" i="5"/>
  <c r="N206" i="5"/>
  <c r="L206" i="5"/>
  <c r="AF80" i="6"/>
  <c r="AB80" i="6"/>
  <c r="X80" i="6"/>
  <c r="T80" i="6"/>
  <c r="P80" i="6"/>
  <c r="L80" i="6"/>
  <c r="BR78" i="6"/>
  <c r="BN78" i="6"/>
  <c r="BJ78" i="6"/>
  <c r="BF78" i="6"/>
  <c r="BB78" i="6"/>
  <c r="AX78" i="6"/>
  <c r="AT78" i="6"/>
  <c r="AP78" i="6"/>
  <c r="AL78" i="6"/>
  <c r="AH78" i="6"/>
  <c r="AD78" i="6"/>
  <c r="Z78" i="6"/>
  <c r="V78" i="6"/>
  <c r="R78" i="6"/>
  <c r="N78" i="6"/>
  <c r="BT76" i="6"/>
  <c r="BP76" i="6"/>
  <c r="BL76" i="6"/>
  <c r="BH76" i="6"/>
  <c r="BD76" i="6"/>
  <c r="AZ76" i="6"/>
  <c r="AV76" i="6"/>
  <c r="AR76" i="6"/>
  <c r="AN76" i="6"/>
  <c r="AJ76" i="6"/>
  <c r="AF76" i="6"/>
  <c r="AB76" i="6"/>
  <c r="X76" i="6"/>
  <c r="T76" i="6"/>
  <c r="P76" i="6"/>
  <c r="L76" i="6"/>
  <c r="BR74" i="6"/>
  <c r="BN74" i="6"/>
  <c r="BJ74" i="6"/>
  <c r="BF74" i="6"/>
  <c r="BB74" i="6"/>
  <c r="AX74" i="6"/>
  <c r="AT74" i="6"/>
  <c r="AP74" i="6"/>
  <c r="AL74" i="6"/>
  <c r="AH74" i="6"/>
  <c r="AD74" i="6"/>
  <c r="Z74" i="6"/>
  <c r="V74" i="6"/>
  <c r="R74" i="6"/>
  <c r="N74" i="6"/>
  <c r="BT72" i="6"/>
  <c r="BP72" i="6"/>
  <c r="BL72" i="6"/>
  <c r="BH72" i="6"/>
  <c r="BD72" i="6"/>
  <c r="AZ72" i="6"/>
  <c r="AV72" i="6"/>
  <c r="AR72" i="6"/>
  <c r="AN72" i="6"/>
  <c r="AJ72" i="6"/>
  <c r="AF72" i="6"/>
  <c r="AB72" i="6"/>
  <c r="X72" i="6"/>
  <c r="T72" i="6"/>
  <c r="P72" i="6"/>
  <c r="L72" i="6"/>
  <c r="BR70" i="6"/>
  <c r="BN70" i="6"/>
  <c r="BJ70" i="6"/>
  <c r="BF70" i="6"/>
  <c r="BB70" i="6"/>
  <c r="AX70" i="6"/>
  <c r="AT70" i="6"/>
  <c r="AP70" i="6"/>
  <c r="AL70" i="6"/>
  <c r="AH70" i="6"/>
  <c r="AD70" i="6"/>
  <c r="Z70" i="6"/>
  <c r="V70" i="6"/>
  <c r="R70" i="6"/>
  <c r="N70" i="6"/>
  <c r="BT68" i="6"/>
  <c r="BP68" i="6"/>
  <c r="BL68" i="6"/>
  <c r="BH68" i="6"/>
  <c r="BD68" i="6"/>
  <c r="AZ68" i="6"/>
  <c r="AV68" i="6"/>
  <c r="AR68" i="6"/>
  <c r="AN68" i="6"/>
  <c r="AJ68" i="6"/>
  <c r="AF68" i="6"/>
  <c r="AB68" i="6"/>
  <c r="X68" i="6"/>
  <c r="T68" i="6"/>
  <c r="P68" i="6"/>
  <c r="L68" i="6"/>
  <c r="BT67" i="6"/>
  <c r="BP67" i="6"/>
  <c r="BL67" i="6"/>
  <c r="BH67" i="6"/>
  <c r="BD67" i="6"/>
  <c r="AZ67" i="6"/>
  <c r="AV67" i="6"/>
  <c r="AR67" i="6"/>
  <c r="AN67" i="6"/>
  <c r="AJ67" i="6"/>
  <c r="AF67" i="6"/>
  <c r="AB67" i="6"/>
  <c r="X67" i="6"/>
  <c r="T67" i="6"/>
  <c r="P67" i="6"/>
  <c r="L67" i="6"/>
  <c r="BR66" i="6"/>
  <c r="BN66" i="6"/>
  <c r="BJ66" i="6"/>
  <c r="BF66" i="6"/>
  <c r="BB66" i="6"/>
  <c r="AX66" i="6"/>
  <c r="AT66" i="6"/>
  <c r="AP66" i="6"/>
  <c r="AL66" i="6"/>
  <c r="AH66" i="6"/>
  <c r="AD66" i="6"/>
  <c r="Z66" i="6"/>
  <c r="V66" i="6"/>
  <c r="R66" i="6"/>
  <c r="N66" i="6"/>
  <c r="BT65" i="6"/>
  <c r="BR65" i="6"/>
  <c r="BP65" i="6"/>
  <c r="BN65" i="6"/>
  <c r="BL65" i="6"/>
  <c r="BJ65" i="6"/>
  <c r="BH65" i="6"/>
  <c r="BF65" i="6"/>
  <c r="BD65" i="6"/>
  <c r="BB65" i="6"/>
  <c r="AZ65" i="6"/>
  <c r="AX65" i="6"/>
  <c r="AV65" i="6"/>
  <c r="AT65" i="6"/>
  <c r="AR65" i="6"/>
  <c r="AP65" i="6"/>
  <c r="AN65" i="6"/>
  <c r="AL65" i="6"/>
  <c r="AJ65" i="6"/>
  <c r="AH65" i="6"/>
  <c r="AF65" i="6"/>
  <c r="AD65" i="6"/>
  <c r="AB65" i="6"/>
  <c r="Z65" i="6"/>
  <c r="X65" i="6"/>
  <c r="V65" i="6"/>
  <c r="T65" i="6"/>
  <c r="R65" i="6"/>
  <c r="P65" i="6"/>
  <c r="N65" i="6"/>
  <c r="L65" i="6"/>
  <c r="BT64" i="6"/>
  <c r="BP64" i="6"/>
  <c r="BL64" i="6"/>
  <c r="BH64" i="6"/>
  <c r="BD64" i="6"/>
  <c r="AZ64" i="6"/>
  <c r="AV64" i="6"/>
  <c r="AR64" i="6"/>
  <c r="AN64" i="6"/>
  <c r="AJ64" i="6"/>
  <c r="AF64" i="6"/>
  <c r="AB64" i="6"/>
  <c r="X64" i="6"/>
  <c r="T64" i="6"/>
  <c r="P64" i="6"/>
  <c r="L64" i="6"/>
  <c r="BT63" i="6"/>
  <c r="BR63" i="6"/>
  <c r="BP63" i="6"/>
  <c r="BN63" i="6"/>
  <c r="BL63" i="6"/>
  <c r="BJ63" i="6"/>
  <c r="BH63" i="6"/>
  <c r="BF63" i="6"/>
  <c r="BD63" i="6"/>
  <c r="BB63" i="6"/>
  <c r="AZ63" i="6"/>
  <c r="AX63" i="6"/>
  <c r="AV63" i="6"/>
  <c r="AT63" i="6"/>
  <c r="AR63" i="6"/>
  <c r="AP63" i="6"/>
  <c r="AN63" i="6"/>
  <c r="AL63" i="6"/>
  <c r="AJ63" i="6"/>
  <c r="AH63" i="6"/>
  <c r="AF63" i="6"/>
  <c r="AD63" i="6"/>
  <c r="AB63" i="6"/>
  <c r="Z63" i="6"/>
  <c r="X63" i="6"/>
  <c r="V63" i="6"/>
  <c r="T63" i="6"/>
  <c r="R63" i="6"/>
  <c r="P63" i="6"/>
  <c r="N63" i="6"/>
  <c r="L63" i="6"/>
  <c r="BR62" i="6"/>
  <c r="BN62" i="6"/>
  <c r="BJ62" i="6"/>
  <c r="BF62" i="6"/>
  <c r="BB62" i="6"/>
  <c r="AX62" i="6"/>
  <c r="AT62" i="6"/>
  <c r="AP62" i="6"/>
  <c r="AL62" i="6"/>
  <c r="AH62" i="6"/>
  <c r="AD62" i="6"/>
  <c r="Z62" i="6"/>
  <c r="V62" i="6"/>
  <c r="R62" i="6"/>
  <c r="N62" i="6"/>
  <c r="BT61" i="6"/>
  <c r="BR61" i="6"/>
  <c r="BP61" i="6"/>
  <c r="BN61" i="6"/>
  <c r="BL61" i="6"/>
  <c r="BJ61" i="6"/>
  <c r="BH61" i="6"/>
  <c r="BF61" i="6"/>
  <c r="BD61" i="6"/>
  <c r="BB61" i="6"/>
  <c r="AZ61" i="6"/>
  <c r="AX61" i="6"/>
  <c r="AV61" i="6"/>
  <c r="AT61" i="6"/>
  <c r="AR61" i="6"/>
  <c r="AP61" i="6"/>
  <c r="AN61" i="6"/>
  <c r="AL61" i="6"/>
  <c r="AJ61" i="6"/>
  <c r="AH61" i="6"/>
  <c r="AF61" i="6"/>
  <c r="AD61" i="6"/>
  <c r="AB61" i="6"/>
  <c r="Z61" i="6"/>
  <c r="X61" i="6"/>
  <c r="V61" i="6"/>
  <c r="T61" i="6"/>
  <c r="R61" i="6"/>
  <c r="P61" i="6"/>
  <c r="N61" i="6"/>
  <c r="L61" i="6"/>
  <c r="BT60" i="6"/>
  <c r="BP60" i="6"/>
  <c r="BL60" i="6"/>
  <c r="BH60" i="6"/>
  <c r="BD60" i="6"/>
  <c r="AZ60" i="6"/>
  <c r="AV60" i="6"/>
  <c r="AR60" i="6"/>
  <c r="AN60" i="6"/>
  <c r="AJ60" i="6"/>
  <c r="AF60" i="6"/>
  <c r="AB60" i="6"/>
  <c r="X60" i="6"/>
  <c r="T60" i="6"/>
  <c r="P60" i="6"/>
  <c r="L60" i="6"/>
  <c r="BT59" i="6"/>
  <c r="BR59" i="6"/>
  <c r="BP59" i="6"/>
  <c r="BN59" i="6"/>
  <c r="BL59" i="6"/>
  <c r="BJ59" i="6"/>
  <c r="BH59" i="6"/>
  <c r="BF59" i="6"/>
  <c r="BD59" i="6"/>
  <c r="BB59" i="6"/>
  <c r="AZ59" i="6"/>
  <c r="AX59" i="6"/>
  <c r="AV59" i="6"/>
  <c r="AT59" i="6"/>
  <c r="AR59" i="6"/>
  <c r="AP59" i="6"/>
  <c r="AN59" i="6"/>
  <c r="AL59" i="6"/>
  <c r="AJ59" i="6"/>
  <c r="AH59" i="6"/>
  <c r="AF59" i="6"/>
  <c r="AD59" i="6"/>
  <c r="AB59" i="6"/>
  <c r="Z59" i="6"/>
  <c r="X59" i="6"/>
  <c r="V59" i="6"/>
  <c r="T59" i="6"/>
  <c r="R59" i="6"/>
  <c r="P59" i="6"/>
  <c r="N59" i="6"/>
  <c r="L59" i="6"/>
  <c r="BT58" i="6"/>
  <c r="BR58" i="6"/>
  <c r="BP58" i="6"/>
  <c r="BN58" i="6"/>
  <c r="BL58" i="6"/>
  <c r="BJ58" i="6"/>
  <c r="BH58" i="6"/>
  <c r="BF58" i="6"/>
  <c r="BD58" i="6"/>
  <c r="BB58" i="6"/>
  <c r="AZ58" i="6"/>
  <c r="AX58" i="6"/>
  <c r="AV58" i="6"/>
  <c r="AT58" i="6"/>
  <c r="AR58" i="6"/>
  <c r="AP58" i="6"/>
  <c r="AN58" i="6"/>
  <c r="AL58" i="6"/>
  <c r="AJ58" i="6"/>
  <c r="AH58" i="6"/>
  <c r="AF58" i="6"/>
  <c r="AD58" i="6"/>
  <c r="AB58" i="6"/>
  <c r="Z58" i="6"/>
  <c r="X58" i="6"/>
  <c r="V58" i="6"/>
  <c r="T58" i="6"/>
  <c r="R58" i="6"/>
  <c r="P58" i="6"/>
  <c r="N58" i="6"/>
  <c r="L58" i="6"/>
  <c r="BT57" i="6"/>
  <c r="BR57" i="6"/>
  <c r="BP57" i="6"/>
  <c r="BN57" i="6"/>
  <c r="BL57" i="6"/>
  <c r="BJ57" i="6"/>
  <c r="BH57" i="6"/>
  <c r="BF57" i="6"/>
  <c r="BD57" i="6"/>
  <c r="BB57" i="6"/>
  <c r="AZ57" i="6"/>
  <c r="AX57" i="6"/>
  <c r="AV57" i="6"/>
  <c r="AT57" i="6"/>
  <c r="AR57" i="6"/>
  <c r="AP57" i="6"/>
  <c r="AN57" i="6"/>
  <c r="AL57" i="6"/>
  <c r="AJ57" i="6"/>
  <c r="AH57" i="6"/>
  <c r="AF57" i="6"/>
  <c r="AD57" i="6"/>
  <c r="AB57" i="6"/>
  <c r="Z57" i="6"/>
  <c r="X57" i="6"/>
  <c r="V57" i="6"/>
  <c r="T57" i="6"/>
  <c r="R57" i="6"/>
  <c r="P57" i="6"/>
  <c r="N57" i="6"/>
  <c r="L57" i="6"/>
  <c r="BT56" i="6"/>
  <c r="BR56" i="6"/>
  <c r="BP56" i="6"/>
  <c r="BN56" i="6"/>
  <c r="BL56" i="6"/>
  <c r="BJ56" i="6"/>
  <c r="BH56" i="6"/>
  <c r="BF56" i="6"/>
  <c r="BD56" i="6"/>
  <c r="BB56" i="6"/>
  <c r="AZ56" i="6"/>
  <c r="AX56" i="6"/>
  <c r="AV56" i="6"/>
  <c r="AT56" i="6"/>
  <c r="AR56" i="6"/>
  <c r="AP56" i="6"/>
  <c r="AN56" i="6"/>
  <c r="AL56" i="6"/>
  <c r="AJ56" i="6"/>
  <c r="AH56" i="6"/>
  <c r="AF56" i="6"/>
  <c r="AD56" i="6"/>
  <c r="AB56" i="6"/>
  <c r="Z56" i="6"/>
  <c r="X56" i="6"/>
  <c r="V56" i="6"/>
  <c r="T56" i="6"/>
  <c r="R56" i="6"/>
  <c r="P56" i="6"/>
  <c r="N56" i="6"/>
  <c r="L56" i="6"/>
  <c r="BT55" i="6"/>
  <c r="BR55" i="6"/>
  <c r="BP55" i="6"/>
  <c r="BN55" i="6"/>
  <c r="BL55" i="6"/>
  <c r="BJ55" i="6"/>
  <c r="BH55" i="6"/>
  <c r="BF55" i="6"/>
  <c r="BD55" i="6"/>
  <c r="BB55" i="6"/>
  <c r="AZ55" i="6"/>
  <c r="AX55" i="6"/>
  <c r="AV55" i="6"/>
  <c r="AT55" i="6"/>
  <c r="AR55" i="6"/>
  <c r="AP55" i="6"/>
  <c r="AN55" i="6"/>
  <c r="AL55" i="6"/>
  <c r="AJ55" i="6"/>
  <c r="AH55" i="6"/>
  <c r="AF55" i="6"/>
  <c r="AD55" i="6"/>
  <c r="AB55" i="6"/>
  <c r="Z55" i="6"/>
  <c r="X55" i="6"/>
  <c r="V55" i="6"/>
  <c r="T55" i="6"/>
  <c r="R55" i="6"/>
  <c r="P55" i="6"/>
  <c r="N55" i="6"/>
  <c r="L55" i="6"/>
  <c r="BT54" i="6"/>
  <c r="BR54" i="6"/>
  <c r="BP54" i="6"/>
  <c r="BN54" i="6"/>
  <c r="BL54" i="6"/>
  <c r="BJ54" i="6"/>
  <c r="BH54" i="6"/>
  <c r="BF54" i="6"/>
  <c r="BD54" i="6"/>
  <c r="BB54" i="6"/>
  <c r="AZ54" i="6"/>
  <c r="AX54" i="6"/>
  <c r="AV54" i="6"/>
  <c r="AT54" i="6"/>
  <c r="AR54" i="6"/>
  <c r="AP54" i="6"/>
  <c r="AN54" i="6"/>
  <c r="AL54" i="6"/>
  <c r="AJ54" i="6"/>
  <c r="AH54" i="6"/>
  <c r="AF54" i="6"/>
  <c r="AD54" i="6"/>
  <c r="AB54" i="6"/>
  <c r="Z54" i="6"/>
  <c r="X54" i="6"/>
  <c r="V54" i="6"/>
  <c r="T54" i="6"/>
  <c r="R54" i="6"/>
  <c r="P54" i="6"/>
  <c r="N54" i="6"/>
  <c r="L54" i="6"/>
  <c r="BT53" i="6"/>
  <c r="BR53" i="6"/>
  <c r="BP53" i="6"/>
  <c r="BN53" i="6"/>
  <c r="BL53" i="6"/>
  <c r="BJ53" i="6"/>
  <c r="BH53" i="6"/>
  <c r="BF53" i="6"/>
  <c r="BD53" i="6"/>
  <c r="BB53" i="6"/>
  <c r="AZ53" i="6"/>
  <c r="AX53" i="6"/>
  <c r="AV53" i="6"/>
  <c r="AT53" i="6"/>
  <c r="AR53" i="6"/>
  <c r="AP53" i="6"/>
  <c r="AN53" i="6"/>
  <c r="AL53" i="6"/>
  <c r="AJ53" i="6"/>
  <c r="AH53" i="6"/>
  <c r="AF53" i="6"/>
  <c r="AD53" i="6"/>
  <c r="AB53" i="6"/>
  <c r="Z53" i="6"/>
  <c r="X53" i="6"/>
  <c r="V53" i="6"/>
  <c r="T53" i="6"/>
  <c r="R53" i="6"/>
  <c r="P53" i="6"/>
  <c r="N53" i="6"/>
  <c r="L53" i="6"/>
  <c r="BT52" i="6"/>
  <c r="BR52" i="6"/>
  <c r="BP52" i="6"/>
  <c r="BN52" i="6"/>
  <c r="BL52" i="6"/>
  <c r="BJ52" i="6"/>
  <c r="BH52" i="6"/>
  <c r="BF52" i="6"/>
  <c r="BD52" i="6"/>
  <c r="BB52" i="6"/>
  <c r="AZ52" i="6"/>
  <c r="AX52" i="6"/>
  <c r="AV52" i="6"/>
  <c r="AT52" i="6"/>
  <c r="AR52" i="6"/>
  <c r="AP52" i="6"/>
  <c r="AN52" i="6"/>
  <c r="AL52" i="6"/>
  <c r="AJ52" i="6"/>
  <c r="AH52" i="6"/>
  <c r="AF52" i="6"/>
  <c r="AD52" i="6"/>
  <c r="AB52" i="6"/>
  <c r="Z52" i="6"/>
  <c r="X52" i="6"/>
  <c r="V52" i="6"/>
  <c r="T52" i="6"/>
  <c r="R52" i="6"/>
  <c r="P52" i="6"/>
  <c r="N52" i="6"/>
  <c r="L52" i="6"/>
  <c r="BT51" i="6"/>
  <c r="BR51" i="6"/>
  <c r="BP51" i="6"/>
  <c r="BN51" i="6"/>
  <c r="BL51" i="6"/>
  <c r="BJ51" i="6"/>
  <c r="BH51" i="6"/>
  <c r="BF51" i="6"/>
  <c r="BD51" i="6"/>
  <c r="BB51" i="6"/>
  <c r="AZ51" i="6"/>
  <c r="AX51" i="6"/>
  <c r="AV51" i="6"/>
  <c r="AT51" i="6"/>
  <c r="AR51" i="6"/>
  <c r="AP51" i="6"/>
  <c r="AN51" i="6"/>
  <c r="AL51" i="6"/>
  <c r="AJ51" i="6"/>
  <c r="AH51" i="6"/>
  <c r="AF51" i="6"/>
  <c r="AD51" i="6"/>
  <c r="AB51" i="6"/>
  <c r="Z51" i="6"/>
  <c r="X51" i="6"/>
  <c r="V51" i="6"/>
  <c r="T51" i="6"/>
  <c r="R51" i="6"/>
  <c r="P51" i="6"/>
  <c r="N51" i="6"/>
  <c r="L51" i="6"/>
  <c r="BT50" i="6"/>
  <c r="BR50" i="6"/>
  <c r="BP50" i="6"/>
  <c r="BN50" i="6"/>
  <c r="BL50" i="6"/>
  <c r="BJ50" i="6"/>
  <c r="BH50" i="6"/>
  <c r="BF50" i="6"/>
  <c r="BD50" i="6"/>
  <c r="BB50" i="6"/>
  <c r="AZ50" i="6"/>
  <c r="AX50" i="6"/>
  <c r="AV50" i="6"/>
  <c r="AT50" i="6"/>
  <c r="AR50" i="6"/>
  <c r="AP50" i="6"/>
  <c r="AN50" i="6"/>
  <c r="AL50" i="6"/>
  <c r="AJ50" i="6"/>
  <c r="AH50" i="6"/>
  <c r="AF50" i="6"/>
  <c r="AD50" i="6"/>
  <c r="AB50" i="6"/>
  <c r="Z50" i="6"/>
  <c r="X50" i="6"/>
  <c r="V50" i="6"/>
  <c r="T50" i="6"/>
  <c r="R50" i="6"/>
  <c r="P50" i="6"/>
  <c r="N50" i="6"/>
  <c r="L50" i="6"/>
  <c r="BT49" i="6"/>
  <c r="BR49" i="6"/>
  <c r="BP49" i="6"/>
  <c r="BN49" i="6"/>
  <c r="BL49" i="6"/>
  <c r="BJ49" i="6"/>
  <c r="BH49" i="6"/>
  <c r="BF49" i="6"/>
  <c r="BD49" i="6"/>
  <c r="BB49" i="6"/>
  <c r="AZ49" i="6"/>
  <c r="AX49" i="6"/>
  <c r="AV49" i="6"/>
  <c r="AT49" i="6"/>
  <c r="AR49" i="6"/>
  <c r="AP49" i="6"/>
  <c r="AN49" i="6"/>
  <c r="AL49" i="6"/>
  <c r="AJ49" i="6"/>
  <c r="AH49" i="6"/>
  <c r="AF49" i="6"/>
  <c r="AD49" i="6"/>
  <c r="AB49" i="6"/>
  <c r="Z49" i="6"/>
  <c r="X49" i="6"/>
  <c r="V49" i="6"/>
  <c r="T49" i="6"/>
  <c r="R49" i="6"/>
  <c r="P49" i="6"/>
  <c r="N49" i="6"/>
  <c r="L49" i="6"/>
  <c r="BT48" i="6"/>
  <c r="BR48" i="6"/>
  <c r="BP48" i="6"/>
  <c r="BN48" i="6"/>
  <c r="BL48" i="6"/>
  <c r="BJ48" i="6"/>
  <c r="BH48" i="6"/>
  <c r="BF48" i="6"/>
  <c r="BD48" i="6"/>
  <c r="BB48" i="6"/>
  <c r="AZ48" i="6"/>
  <c r="AX48" i="6"/>
  <c r="AV48" i="6"/>
  <c r="AT48" i="6"/>
  <c r="AR48" i="6"/>
  <c r="AP48" i="6"/>
  <c r="AN48" i="6"/>
  <c r="AL48" i="6"/>
  <c r="AJ48" i="6"/>
  <c r="AH48" i="6"/>
  <c r="AF48" i="6"/>
  <c r="AD48" i="6"/>
  <c r="AB48" i="6"/>
  <c r="Z48" i="6"/>
  <c r="X48" i="6"/>
  <c r="V48" i="6"/>
  <c r="T48" i="6"/>
  <c r="R48" i="6"/>
  <c r="P48" i="6"/>
  <c r="N48" i="6"/>
  <c r="L48" i="6"/>
  <c r="BT47" i="6"/>
  <c r="BR47" i="6"/>
  <c r="BP47" i="6"/>
  <c r="BN47" i="6"/>
  <c r="BL47" i="6"/>
  <c r="BJ47" i="6"/>
  <c r="BH47" i="6"/>
  <c r="BF47" i="6"/>
  <c r="BD47" i="6"/>
  <c r="BB47" i="6"/>
  <c r="AZ47" i="6"/>
  <c r="AX47" i="6"/>
  <c r="AV47" i="6"/>
  <c r="AT47" i="6"/>
  <c r="AR47" i="6"/>
  <c r="AP47" i="6"/>
  <c r="AN47" i="6"/>
  <c r="AL47" i="6"/>
  <c r="AJ47" i="6"/>
  <c r="AH47" i="6"/>
  <c r="AF47" i="6"/>
  <c r="AD47" i="6"/>
  <c r="AB47" i="6"/>
  <c r="Z47" i="6"/>
  <c r="X47" i="6"/>
  <c r="V47" i="6"/>
  <c r="T47" i="6"/>
  <c r="R47" i="6"/>
  <c r="P47" i="6"/>
  <c r="N47" i="6"/>
  <c r="L47" i="6"/>
  <c r="BT46" i="6"/>
  <c r="BR46" i="6"/>
  <c r="BP46" i="6"/>
  <c r="BN46" i="6"/>
  <c r="BL46" i="6"/>
  <c r="BJ46" i="6"/>
  <c r="BH46" i="6"/>
  <c r="BF46" i="6"/>
  <c r="BD46" i="6"/>
  <c r="BB46" i="6"/>
  <c r="AZ46" i="6"/>
  <c r="AX46" i="6"/>
  <c r="AV46" i="6"/>
  <c r="AT46" i="6"/>
  <c r="AR46" i="6"/>
  <c r="AP46" i="6"/>
  <c r="AN46" i="6"/>
  <c r="AL46" i="6"/>
  <c r="AJ46" i="6"/>
  <c r="AH46" i="6"/>
  <c r="AF46" i="6"/>
  <c r="AD46" i="6"/>
  <c r="AB46" i="6"/>
  <c r="Z46" i="6"/>
  <c r="X46" i="6"/>
  <c r="V46" i="6"/>
  <c r="T46" i="6"/>
  <c r="R46" i="6"/>
  <c r="P46" i="6"/>
  <c r="N46" i="6"/>
  <c r="L46" i="6"/>
  <c r="BT45" i="6"/>
  <c r="BR45" i="6"/>
  <c r="BP45" i="6"/>
  <c r="BN45" i="6"/>
  <c r="BL45" i="6"/>
  <c r="BJ45" i="6"/>
  <c r="BH45" i="6"/>
  <c r="BF45" i="6"/>
  <c r="BD45" i="6"/>
  <c r="BB45" i="6"/>
  <c r="AZ45" i="6"/>
  <c r="AX45" i="6"/>
  <c r="AV45" i="6"/>
  <c r="AT45" i="6"/>
  <c r="AR45" i="6"/>
  <c r="AP45" i="6"/>
  <c r="AN45" i="6"/>
  <c r="AL45" i="6"/>
  <c r="AJ45" i="6"/>
  <c r="AH45" i="6"/>
  <c r="AF45" i="6"/>
  <c r="AD45" i="6"/>
  <c r="AB45" i="6"/>
  <c r="Z45" i="6"/>
  <c r="X45" i="6"/>
  <c r="V45" i="6"/>
  <c r="T45" i="6"/>
  <c r="R45" i="6"/>
  <c r="P45" i="6"/>
  <c r="N45" i="6"/>
  <c r="L45" i="6"/>
  <c r="BT44" i="6"/>
  <c r="BR44" i="6"/>
  <c r="BP44" i="6"/>
  <c r="BN44" i="6"/>
  <c r="BL44" i="6"/>
  <c r="BJ44" i="6"/>
  <c r="BH44" i="6"/>
  <c r="BF44" i="6"/>
  <c r="BD44" i="6"/>
  <c r="BB44" i="6"/>
  <c r="AZ44" i="6"/>
  <c r="AX44" i="6"/>
  <c r="AV44" i="6"/>
  <c r="AT44" i="6"/>
  <c r="AR44" i="6"/>
  <c r="AP44" i="6"/>
  <c r="AN44" i="6"/>
  <c r="AL44" i="6"/>
  <c r="AJ44" i="6"/>
  <c r="AH44" i="6"/>
  <c r="AF44" i="6"/>
  <c r="AD44" i="6"/>
  <c r="AB44" i="6"/>
  <c r="Z44" i="6"/>
  <c r="X44" i="6"/>
  <c r="V44" i="6"/>
  <c r="T44" i="6"/>
  <c r="R44" i="6"/>
  <c r="P44" i="6"/>
  <c r="N44" i="6"/>
  <c r="L44" i="6"/>
  <c r="BT43" i="6"/>
  <c r="BR43" i="6"/>
  <c r="BP43" i="6"/>
  <c r="BN43" i="6"/>
  <c r="BL43" i="6"/>
  <c r="BJ43" i="6"/>
  <c r="BH43" i="6"/>
  <c r="BF43" i="6"/>
  <c r="BD43" i="6"/>
  <c r="BB43" i="6"/>
  <c r="AZ43" i="6"/>
  <c r="AX43" i="6"/>
  <c r="AV43" i="6"/>
  <c r="AT43" i="6"/>
  <c r="AR43" i="6"/>
  <c r="AP43" i="6"/>
  <c r="AN43" i="6"/>
  <c r="AL43" i="6"/>
  <c r="AJ43" i="6"/>
  <c r="AH43" i="6"/>
  <c r="AF43" i="6"/>
  <c r="AD43" i="6"/>
  <c r="AB43" i="6"/>
  <c r="Z43" i="6"/>
  <c r="X43" i="6"/>
  <c r="V43" i="6"/>
  <c r="T43" i="6"/>
  <c r="R43" i="6"/>
  <c r="P43" i="6"/>
  <c r="N43" i="6"/>
  <c r="L43" i="6"/>
  <c r="BT42" i="6"/>
  <c r="BR42" i="6"/>
  <c r="BP42" i="6"/>
  <c r="BN42" i="6"/>
  <c r="BL42" i="6"/>
  <c r="BJ42" i="6"/>
  <c r="BH42" i="6"/>
  <c r="BF42" i="6"/>
  <c r="BD42" i="6"/>
  <c r="BB42" i="6"/>
  <c r="AZ42" i="6"/>
  <c r="AX42" i="6"/>
  <c r="AV42" i="6"/>
  <c r="AT42" i="6"/>
  <c r="AR42" i="6"/>
  <c r="AP42" i="6"/>
  <c r="AN42" i="6"/>
  <c r="AL42" i="6"/>
  <c r="AJ42" i="6"/>
  <c r="AH42" i="6"/>
  <c r="AF42" i="6"/>
  <c r="AD42" i="6"/>
  <c r="AB42" i="6"/>
  <c r="Z42" i="6"/>
  <c r="X42" i="6"/>
  <c r="V42" i="6"/>
  <c r="T42" i="6"/>
  <c r="R42" i="6"/>
  <c r="P42" i="6"/>
  <c r="N42" i="6"/>
  <c r="L42" i="6"/>
  <c r="BT41" i="6"/>
  <c r="BR41" i="6"/>
  <c r="BP41" i="6"/>
  <c r="BN41" i="6"/>
  <c r="BL41" i="6"/>
  <c r="BJ41" i="6"/>
  <c r="BH41" i="6"/>
  <c r="BF41" i="6"/>
  <c r="BD41" i="6"/>
  <c r="BB41" i="6"/>
  <c r="AZ41" i="6"/>
  <c r="AX41" i="6"/>
  <c r="AV41" i="6"/>
  <c r="AT41" i="6"/>
  <c r="AR41" i="6"/>
  <c r="AP41" i="6"/>
  <c r="AN41" i="6"/>
  <c r="AL41" i="6"/>
  <c r="AJ41" i="6"/>
  <c r="AH41" i="6"/>
  <c r="AF41" i="6"/>
  <c r="AD41" i="6"/>
  <c r="AB41" i="6"/>
  <c r="Z41" i="6"/>
  <c r="X41" i="6"/>
  <c r="V41" i="6"/>
  <c r="T41" i="6"/>
  <c r="R41" i="6"/>
  <c r="P41" i="6"/>
  <c r="N41" i="6"/>
  <c r="L41" i="6"/>
  <c r="BT40" i="6"/>
  <c r="BR40" i="6"/>
  <c r="BP40" i="6"/>
  <c r="BN40" i="6"/>
  <c r="BL40" i="6"/>
  <c r="BJ40" i="6"/>
  <c r="BH40" i="6"/>
  <c r="BF40" i="6"/>
  <c r="BD40" i="6"/>
  <c r="BB40" i="6"/>
  <c r="AZ40" i="6"/>
  <c r="AX40" i="6"/>
  <c r="AV40" i="6"/>
  <c r="AT40" i="6"/>
  <c r="AR40" i="6"/>
  <c r="AP40" i="6"/>
  <c r="AN40" i="6"/>
  <c r="AL40" i="6"/>
  <c r="AJ40" i="6"/>
  <c r="AH40" i="6"/>
  <c r="AF40" i="6"/>
  <c r="AD40" i="6"/>
  <c r="AB40" i="6"/>
  <c r="Z40" i="6"/>
  <c r="X40" i="6"/>
  <c r="V40" i="6"/>
  <c r="T40" i="6"/>
  <c r="R40" i="6"/>
  <c r="P40" i="6"/>
  <c r="N40" i="6"/>
  <c r="L40" i="6"/>
  <c r="BT39" i="6"/>
  <c r="BR39" i="6"/>
  <c r="BP39" i="6"/>
  <c r="BN39" i="6"/>
  <c r="BL39" i="6"/>
  <c r="BJ39" i="6"/>
  <c r="BH39" i="6"/>
  <c r="BF39" i="6"/>
  <c r="BD39" i="6"/>
  <c r="BB39" i="6"/>
  <c r="AZ39" i="6"/>
  <c r="AX39" i="6"/>
  <c r="AV39" i="6"/>
  <c r="AT39" i="6"/>
  <c r="AR39" i="6"/>
  <c r="AP39" i="6"/>
  <c r="AN39" i="6"/>
  <c r="AL39" i="6"/>
  <c r="AJ39" i="6"/>
  <c r="AH39" i="6"/>
  <c r="AF39" i="6"/>
  <c r="AD39" i="6"/>
  <c r="AB39" i="6"/>
  <c r="Z39" i="6"/>
  <c r="X39" i="6"/>
  <c r="V39" i="6"/>
  <c r="T39" i="6"/>
  <c r="R39" i="6"/>
  <c r="P39" i="6"/>
  <c r="N39" i="6"/>
  <c r="L39" i="6"/>
  <c r="BT38" i="6"/>
  <c r="BR38" i="6"/>
  <c r="BP38" i="6"/>
  <c r="BN38" i="6"/>
  <c r="BL38" i="6"/>
  <c r="BJ38" i="6"/>
  <c r="BH38" i="6"/>
  <c r="BF38" i="6"/>
  <c r="BD38" i="6"/>
  <c r="BB38" i="6"/>
  <c r="AZ38" i="6"/>
  <c r="AX38" i="6"/>
  <c r="AV38" i="6"/>
  <c r="AT38" i="6"/>
  <c r="AR38" i="6"/>
  <c r="AP38" i="6"/>
  <c r="AN38" i="6"/>
  <c r="AL38" i="6"/>
  <c r="AJ38" i="6"/>
  <c r="AH38" i="6"/>
  <c r="AF38" i="6"/>
  <c r="AD38" i="6"/>
  <c r="AB38" i="6"/>
  <c r="Z38" i="6"/>
  <c r="X38" i="6"/>
  <c r="V38" i="6"/>
  <c r="T38" i="6"/>
  <c r="R38" i="6"/>
  <c r="P38" i="6"/>
  <c r="N38" i="6"/>
  <c r="L38" i="6"/>
  <c r="BT37" i="6"/>
  <c r="BR37" i="6"/>
  <c r="BP37" i="6"/>
  <c r="BN37" i="6"/>
  <c r="BL37" i="6"/>
  <c r="BJ37" i="6"/>
  <c r="BH37" i="6"/>
  <c r="BF37" i="6"/>
  <c r="BD37" i="6"/>
  <c r="BB37" i="6"/>
  <c r="AZ37" i="6"/>
  <c r="AX37" i="6"/>
  <c r="AV37" i="6"/>
  <c r="AT37" i="6"/>
  <c r="AR37" i="6"/>
  <c r="AP37" i="6"/>
  <c r="AN37" i="6"/>
  <c r="AL37" i="6"/>
  <c r="AJ37" i="6"/>
  <c r="AH37" i="6"/>
  <c r="AF37" i="6"/>
  <c r="AD37" i="6"/>
  <c r="AB37" i="6"/>
  <c r="Z37" i="6"/>
  <c r="X37" i="6"/>
  <c r="V37" i="6"/>
  <c r="T37" i="6"/>
  <c r="R37" i="6"/>
  <c r="P37" i="6"/>
  <c r="N37" i="6"/>
  <c r="L37" i="6"/>
  <c r="BT36" i="6"/>
  <c r="BR36" i="6"/>
  <c r="BP36" i="6"/>
  <c r="BN36" i="6"/>
  <c r="BL36" i="6"/>
  <c r="BJ36" i="6"/>
  <c r="BH36" i="6"/>
  <c r="BF36" i="6"/>
  <c r="BD36" i="6"/>
  <c r="BB36" i="6"/>
  <c r="AZ36" i="6"/>
  <c r="AX36" i="6"/>
  <c r="AV36" i="6"/>
  <c r="AT36" i="6"/>
  <c r="AR36" i="6"/>
  <c r="AP36" i="6"/>
  <c r="AN36" i="6"/>
  <c r="AL36" i="6"/>
  <c r="AJ36" i="6"/>
  <c r="AH36" i="6"/>
  <c r="AF36" i="6"/>
  <c r="AD36" i="6"/>
  <c r="AB36" i="6"/>
  <c r="Z36" i="6"/>
  <c r="X36" i="6"/>
  <c r="V36" i="6"/>
  <c r="T36" i="6"/>
  <c r="R36" i="6"/>
  <c r="P36" i="6"/>
  <c r="N36" i="6"/>
  <c r="L36" i="6"/>
  <c r="BT35" i="6"/>
  <c r="BR35" i="6"/>
  <c r="BP35" i="6"/>
  <c r="BN35" i="6"/>
  <c r="BL35" i="6"/>
  <c r="BJ35" i="6"/>
  <c r="BH35" i="6"/>
  <c r="BF35" i="6"/>
  <c r="BD35" i="6"/>
  <c r="BB35" i="6"/>
  <c r="AZ35" i="6"/>
  <c r="AX35" i="6"/>
  <c r="AV35" i="6"/>
  <c r="AT35" i="6"/>
  <c r="AR35" i="6"/>
  <c r="AP35" i="6"/>
  <c r="AN35" i="6"/>
  <c r="AL35" i="6"/>
  <c r="AJ35" i="6"/>
  <c r="AH35" i="6"/>
  <c r="AF35" i="6"/>
  <c r="AD35" i="6"/>
  <c r="AB35" i="6"/>
  <c r="Z35" i="6"/>
  <c r="X35" i="6"/>
  <c r="V35" i="6"/>
  <c r="T35" i="6"/>
  <c r="R35" i="6"/>
  <c r="P35" i="6"/>
  <c r="N35" i="6"/>
  <c r="L35" i="6"/>
  <c r="BT34" i="6"/>
  <c r="BR34" i="6"/>
  <c r="BP34" i="6"/>
  <c r="BN34" i="6"/>
  <c r="BL34" i="6"/>
  <c r="BJ34" i="6"/>
  <c r="BH34" i="6"/>
  <c r="BF34" i="6"/>
  <c r="BD34" i="6"/>
  <c r="BB34" i="6"/>
  <c r="AZ34" i="6"/>
  <c r="AX34" i="6"/>
  <c r="AV34" i="6"/>
  <c r="AT34" i="6"/>
  <c r="AR34" i="6"/>
  <c r="AP34" i="6"/>
  <c r="AN34" i="6"/>
  <c r="AL34" i="6"/>
  <c r="AJ34" i="6"/>
  <c r="AH34" i="6"/>
  <c r="AF34" i="6"/>
  <c r="AD34" i="6"/>
  <c r="AB34" i="6"/>
  <c r="Z34" i="6"/>
  <c r="X34" i="6"/>
  <c r="V34" i="6"/>
  <c r="T34" i="6"/>
  <c r="R34" i="6"/>
  <c r="P34" i="6"/>
  <c r="N34" i="6"/>
  <c r="L34" i="6"/>
  <c r="BT33" i="6"/>
  <c r="BR33" i="6"/>
  <c r="BP33" i="6"/>
  <c r="BN33" i="6"/>
  <c r="BL33" i="6"/>
  <c r="BJ33" i="6"/>
  <c r="BH33" i="6"/>
  <c r="BF33" i="6"/>
  <c r="BD33" i="6"/>
  <c r="BB33" i="6"/>
  <c r="AZ33" i="6"/>
  <c r="AX33" i="6"/>
  <c r="AV33" i="6"/>
  <c r="AT33" i="6"/>
  <c r="AR33" i="6"/>
  <c r="AP33" i="6"/>
  <c r="AN33" i="6"/>
  <c r="AL33" i="6"/>
  <c r="AJ33" i="6"/>
  <c r="AH33" i="6"/>
  <c r="AF33" i="6"/>
  <c r="AD33" i="6"/>
  <c r="AB33" i="6"/>
  <c r="Z33" i="6"/>
  <c r="X33" i="6"/>
  <c r="V33" i="6"/>
  <c r="T33" i="6"/>
  <c r="R33" i="6"/>
  <c r="P33" i="6"/>
  <c r="N33" i="6"/>
  <c r="L33" i="6"/>
  <c r="BT32" i="6"/>
  <c r="BR32" i="6"/>
  <c r="BP32" i="6"/>
  <c r="BN32" i="6"/>
  <c r="BL32" i="6"/>
  <c r="BJ32" i="6"/>
  <c r="BH32" i="6"/>
  <c r="BF32" i="6"/>
  <c r="BD32" i="6"/>
  <c r="BB32" i="6"/>
  <c r="AZ32" i="6"/>
  <c r="AX32" i="6"/>
  <c r="AV32" i="6"/>
  <c r="AT32" i="6"/>
  <c r="AR32" i="6"/>
  <c r="AP32" i="6"/>
  <c r="AN32" i="6"/>
  <c r="AL32" i="6"/>
  <c r="AJ32" i="6"/>
  <c r="AH32" i="6"/>
  <c r="AF32" i="6"/>
  <c r="AD32" i="6"/>
  <c r="AB32" i="6"/>
  <c r="Z32" i="6"/>
  <c r="X32" i="6"/>
  <c r="V32" i="6"/>
  <c r="T32" i="6"/>
  <c r="R32" i="6"/>
  <c r="P32" i="6"/>
  <c r="N32" i="6"/>
  <c r="L32" i="6"/>
  <c r="BT31" i="6"/>
  <c r="BR31" i="6"/>
  <c r="BP31" i="6"/>
  <c r="BN31" i="6"/>
  <c r="BL31" i="6"/>
  <c r="BJ31" i="6"/>
  <c r="BH31" i="6"/>
  <c r="BF31" i="6"/>
  <c r="BD31" i="6"/>
  <c r="BB31" i="6"/>
  <c r="AZ31" i="6"/>
  <c r="AX31" i="6"/>
  <c r="AV31" i="6"/>
  <c r="AT31" i="6"/>
  <c r="AR31" i="6"/>
  <c r="AP31" i="6"/>
  <c r="AN31" i="6"/>
  <c r="AL31" i="6"/>
  <c r="AJ31" i="6"/>
  <c r="AH31" i="6"/>
  <c r="AF31" i="6"/>
  <c r="AD31" i="6"/>
  <c r="AB31" i="6"/>
  <c r="Z31" i="6"/>
  <c r="X31" i="6"/>
  <c r="V31" i="6"/>
  <c r="T31" i="6"/>
  <c r="R31" i="6"/>
  <c r="P31" i="6"/>
  <c r="N31" i="6"/>
  <c r="L31" i="6"/>
  <c r="BT30" i="6"/>
  <c r="BR30" i="6"/>
  <c r="BP30" i="6"/>
  <c r="BN30" i="6"/>
  <c r="BL30" i="6"/>
  <c r="BJ30" i="6"/>
  <c r="BH30" i="6"/>
  <c r="BF30" i="6"/>
  <c r="BD30" i="6"/>
  <c r="BB30" i="6"/>
  <c r="AZ30" i="6"/>
  <c r="AX30" i="6"/>
  <c r="AV30" i="6"/>
  <c r="AT30" i="6"/>
  <c r="AR30" i="6"/>
  <c r="AP30" i="6"/>
  <c r="AN30" i="6"/>
  <c r="AL30" i="6"/>
  <c r="AJ30" i="6"/>
  <c r="AH30" i="6"/>
  <c r="AF30" i="6"/>
  <c r="AD30" i="6"/>
  <c r="AB30" i="6"/>
  <c r="Z30" i="6"/>
  <c r="X30" i="6"/>
  <c r="V30" i="6"/>
  <c r="T30" i="6"/>
  <c r="R30" i="6"/>
  <c r="P30" i="6"/>
  <c r="N30" i="6"/>
  <c r="L30" i="6"/>
  <c r="BR29" i="6"/>
  <c r="BP29" i="6"/>
  <c r="BN29" i="6"/>
  <c r="BL29" i="6"/>
  <c r="BJ29" i="6"/>
  <c r="BH29" i="6"/>
  <c r="BF29" i="6"/>
  <c r="BD29" i="6"/>
  <c r="BB29" i="6"/>
  <c r="AZ29" i="6"/>
  <c r="AX29" i="6"/>
  <c r="AV29" i="6"/>
  <c r="AT29" i="6"/>
  <c r="AR29" i="6"/>
  <c r="AP29" i="6"/>
  <c r="AN29" i="6"/>
  <c r="AL29" i="6"/>
  <c r="AJ29" i="6"/>
  <c r="AH29" i="6"/>
  <c r="AF29" i="6"/>
  <c r="AD29" i="6"/>
  <c r="AB29" i="6"/>
  <c r="Z29" i="6"/>
  <c r="X29" i="6"/>
  <c r="V29" i="6"/>
  <c r="T29" i="6"/>
  <c r="R29" i="6"/>
  <c r="P29" i="6"/>
  <c r="N29" i="6"/>
  <c r="L29" i="6"/>
  <c r="AQ22" i="4"/>
  <c r="P48" i="3"/>
  <c r="M112" i="2"/>
  <c r="K112" i="2"/>
  <c r="J112" i="2"/>
  <c r="I112" i="2"/>
  <c r="H112" i="2"/>
  <c r="P108" i="2"/>
  <c r="P107" i="2"/>
  <c r="R107" i="2" s="1"/>
  <c r="P106" i="2"/>
  <c r="R106" i="2" s="1"/>
  <c r="P105" i="2"/>
  <c r="R105" i="2" s="1"/>
  <c r="P104" i="2"/>
  <c r="R104" i="2" s="1"/>
  <c r="P103" i="2"/>
  <c r="R103" i="2" s="1"/>
  <c r="P102" i="2"/>
  <c r="R102" i="2" s="1"/>
  <c r="P101" i="2"/>
  <c r="R101" i="2" s="1"/>
  <c r="P100" i="2"/>
  <c r="R100" i="2" s="1"/>
  <c r="P99" i="2"/>
  <c r="R99" i="2" s="1"/>
  <c r="P98" i="2"/>
  <c r="R98" i="2" s="1"/>
  <c r="P97" i="2"/>
  <c r="R97" i="2" s="1"/>
  <c r="P96" i="2"/>
  <c r="R96" i="2" s="1"/>
  <c r="P95" i="2"/>
  <c r="R95" i="2" s="1"/>
  <c r="P94" i="2"/>
  <c r="R94" i="2" s="1"/>
  <c r="P93" i="2"/>
  <c r="R93" i="2" s="1"/>
  <c r="P92" i="2"/>
  <c r="P91" i="2"/>
  <c r="P90" i="2"/>
  <c r="P89" i="2"/>
  <c r="P88" i="2"/>
  <c r="P87" i="2"/>
  <c r="P86" i="2"/>
  <c r="P85" i="2"/>
  <c r="P84" i="2"/>
  <c r="P83" i="2"/>
  <c r="P82" i="2"/>
  <c r="R108" i="2"/>
  <c r="P81" i="2"/>
  <c r="P80" i="2"/>
  <c r="P79" i="2"/>
  <c r="R79" i="2" s="1"/>
  <c r="P78" i="2"/>
  <c r="R78" i="2" s="1"/>
  <c r="P77" i="2"/>
  <c r="R77" i="2" s="1"/>
  <c r="P76" i="2"/>
  <c r="R76" i="2" s="1"/>
  <c r="P75" i="2"/>
  <c r="R75" i="2" s="1"/>
  <c r="P74" i="2"/>
  <c r="R74" i="2" s="1"/>
  <c r="P73" i="2"/>
  <c r="R73" i="2" s="1"/>
  <c r="P72" i="2"/>
  <c r="R72" i="2" s="1"/>
  <c r="P71" i="2"/>
  <c r="R71" i="2" s="1"/>
  <c r="P70" i="2"/>
  <c r="R70" i="2" s="1"/>
  <c r="P69" i="2"/>
  <c r="R69" i="2" s="1"/>
  <c r="P68" i="2"/>
  <c r="R68" i="2" s="1"/>
  <c r="P67" i="2"/>
  <c r="R67" i="2" s="1"/>
  <c r="P66" i="2"/>
  <c r="R66" i="2" s="1"/>
  <c r="P65" i="2"/>
  <c r="R65" i="2" s="1"/>
  <c r="P64" i="2"/>
  <c r="R64" i="2" s="1"/>
  <c r="P63" i="2"/>
  <c r="R63" i="2" s="1"/>
  <c r="P62" i="2"/>
  <c r="R62" i="2" s="1"/>
  <c r="P61" i="2"/>
  <c r="P60" i="2"/>
  <c r="R60" i="2" s="1"/>
  <c r="P59" i="2"/>
  <c r="R59" i="2" s="1"/>
  <c r="P58" i="2"/>
  <c r="R58" i="2" s="1"/>
  <c r="P57" i="2"/>
  <c r="R57" i="2" s="1"/>
  <c r="P56" i="2"/>
  <c r="R56" i="2" s="1"/>
  <c r="P55" i="2"/>
  <c r="R55" i="2" s="1"/>
  <c r="P54" i="2"/>
  <c r="R54" i="2" s="1"/>
  <c r="P53" i="2"/>
  <c r="R53" i="2" s="1"/>
  <c r="P52" i="2"/>
  <c r="P51" i="2"/>
  <c r="P50" i="2"/>
  <c r="P49" i="2"/>
  <c r="P48" i="2"/>
  <c r="P47" i="2"/>
  <c r="P46" i="2"/>
  <c r="P45" i="2"/>
  <c r="P44" i="2"/>
  <c r="P43" i="2"/>
  <c r="P42" i="2"/>
  <c r="P41" i="2"/>
  <c r="P39" i="2"/>
  <c r="P38" i="2"/>
  <c r="P37" i="2"/>
  <c r="P36" i="2"/>
  <c r="P35" i="2"/>
  <c r="P34" i="2"/>
  <c r="R80" i="2"/>
  <c r="O112" i="2"/>
  <c r="O34" i="3" s="1"/>
  <c r="N112" i="2"/>
  <c r="N34" i="3" s="1"/>
  <c r="L34" i="3"/>
  <c r="G112" i="2"/>
  <c r="G58" i="1"/>
  <c r="G53" i="1"/>
  <c r="R52" i="1"/>
  <c r="R54" i="1" s="1"/>
  <c r="R57" i="1" s="1"/>
  <c r="R59" i="1" s="1"/>
  <c r="Q52" i="1"/>
  <c r="Q54" i="1" s="1"/>
  <c r="Q57" i="1" s="1"/>
  <c r="P52" i="1"/>
  <c r="P54" i="1" s="1"/>
  <c r="P57" i="1" s="1"/>
  <c r="O52" i="1"/>
  <c r="O54" i="1" s="1"/>
  <c r="O57" i="1" s="1"/>
  <c r="N52" i="1"/>
  <c r="N54" i="1" s="1"/>
  <c r="N57" i="1" s="1"/>
  <c r="M52" i="1"/>
  <c r="M54" i="1" s="1"/>
  <c r="M57" i="1" s="1"/>
  <c r="L52" i="1"/>
  <c r="L54" i="1" s="1"/>
  <c r="L57" i="1" s="1"/>
  <c r="K52" i="1"/>
  <c r="K54" i="1" s="1"/>
  <c r="K57" i="1" s="1"/>
  <c r="J52" i="1"/>
  <c r="J54" i="1" s="1"/>
  <c r="J57" i="1" s="1"/>
  <c r="I52" i="1"/>
  <c r="I54" i="1" s="1"/>
  <c r="I57" i="1" s="1"/>
  <c r="G51" i="1"/>
  <c r="G50" i="1"/>
  <c r="G49" i="1"/>
  <c r="G48" i="1"/>
  <c r="G47" i="1"/>
  <c r="G38" i="1"/>
  <c r="G35" i="1"/>
  <c r="G33" i="1"/>
  <c r="R32" i="1"/>
  <c r="R34" i="1" s="1"/>
  <c r="M32" i="1"/>
  <c r="M34" i="1" s="1"/>
  <c r="M37" i="1" s="1"/>
  <c r="M39" i="1" s="1"/>
  <c r="L32" i="1"/>
  <c r="L34" i="1" s="1"/>
  <c r="L37" i="1" s="1"/>
  <c r="L39" i="1" s="1"/>
  <c r="K32" i="1"/>
  <c r="K34" i="1" s="1"/>
  <c r="K37" i="1" s="1"/>
  <c r="K39" i="1" s="1"/>
  <c r="J32" i="1"/>
  <c r="J34" i="1" s="1"/>
  <c r="J37" i="1" s="1"/>
  <c r="J39" i="1" s="1"/>
  <c r="G31" i="1"/>
  <c r="G30" i="1"/>
  <c r="Q29" i="1"/>
  <c r="Q32" i="1" s="1"/>
  <c r="Q34" i="1" s="1"/>
  <c r="Q37" i="1" s="1"/>
  <c r="N28" i="1"/>
  <c r="P27" i="1"/>
  <c r="O27" i="1"/>
  <c r="N27" i="1"/>
  <c r="I27" i="1"/>
  <c r="G29" i="1" l="1"/>
  <c r="K163" i="12"/>
  <c r="S163" i="12"/>
  <c r="J162" i="14"/>
  <c r="I32" i="15" s="1"/>
  <c r="I33" i="15" s="1"/>
  <c r="R162" i="14"/>
  <c r="Q32" i="15" s="1"/>
  <c r="Q33" i="15" s="1"/>
  <c r="M162" i="13"/>
  <c r="L162" i="14"/>
  <c r="K32" i="15" s="1"/>
  <c r="K33" i="15" s="1"/>
  <c r="G27" i="1"/>
  <c r="O163" i="12"/>
  <c r="N162" i="14"/>
  <c r="M32" i="15" s="1"/>
  <c r="M33" i="15" s="1"/>
  <c r="G52" i="1"/>
  <c r="G54" i="1" s="1"/>
  <c r="G57" i="1" s="1"/>
  <c r="G59" i="1" s="1"/>
  <c r="N32" i="1"/>
  <c r="N34" i="1" s="1"/>
  <c r="N37" i="1" s="1"/>
  <c r="L33" i="3" s="1"/>
  <c r="L35" i="3" s="1"/>
  <c r="G47" i="3"/>
  <c r="I59" i="1"/>
  <c r="K47" i="3"/>
  <c r="K49" i="3" s="1"/>
  <c r="M59" i="1"/>
  <c r="O47" i="3"/>
  <c r="O49" i="3" s="1"/>
  <c r="Q59" i="1"/>
  <c r="J59" i="1"/>
  <c r="H47" i="3"/>
  <c r="H49" i="3" s="1"/>
  <c r="N59" i="1"/>
  <c r="L47" i="3"/>
  <c r="L49" i="3" s="1"/>
  <c r="I47" i="3"/>
  <c r="I49" i="3" s="1"/>
  <c r="K59" i="1"/>
  <c r="M47" i="3"/>
  <c r="M49" i="3" s="1"/>
  <c r="O59" i="1"/>
  <c r="P112" i="2"/>
  <c r="G34" i="3"/>
  <c r="P34" i="3" s="1"/>
  <c r="BJ225" i="4"/>
  <c r="Q39" i="1"/>
  <c r="O33" i="3"/>
  <c r="O35" i="3" s="1"/>
  <c r="J47" i="3"/>
  <c r="J49" i="3" s="1"/>
  <c r="L59" i="1"/>
  <c r="N47" i="3"/>
  <c r="N49" i="3" s="1"/>
  <c r="P59" i="1"/>
  <c r="R112" i="2"/>
  <c r="P62" i="6"/>
  <c r="P62" i="5"/>
  <c r="X62" i="6"/>
  <c r="X62" i="5"/>
  <c r="AF62" i="6"/>
  <c r="AF62" i="5"/>
  <c r="AN62" i="6"/>
  <c r="AN62" i="5"/>
  <c r="AV62" i="6"/>
  <c r="AV62" i="5"/>
  <c r="BD62" i="6"/>
  <c r="BD62" i="5"/>
  <c r="BL62" i="6"/>
  <c r="BL62" i="5"/>
  <c r="BT62" i="6"/>
  <c r="P66" i="6"/>
  <c r="P66" i="5"/>
  <c r="X66" i="6"/>
  <c r="X66" i="5"/>
  <c r="AF66" i="6"/>
  <c r="AF66" i="5"/>
  <c r="AN66" i="6"/>
  <c r="AN66" i="5"/>
  <c r="AV66" i="6"/>
  <c r="AV66" i="5"/>
  <c r="BD66" i="6"/>
  <c r="BD66" i="5"/>
  <c r="BL66" i="6"/>
  <c r="BL66" i="5"/>
  <c r="BT66" i="6"/>
  <c r="N67" i="6"/>
  <c r="N67" i="5"/>
  <c r="V67" i="6"/>
  <c r="V67" i="5"/>
  <c r="AD67" i="6"/>
  <c r="AD67" i="5"/>
  <c r="AL67" i="6"/>
  <c r="AL67" i="5"/>
  <c r="AT67" i="6"/>
  <c r="AT67" i="5"/>
  <c r="BB67" i="6"/>
  <c r="BB67" i="5"/>
  <c r="BJ67" i="6"/>
  <c r="BJ67" i="5"/>
  <c r="BR67" i="6"/>
  <c r="BR67" i="5"/>
  <c r="R69" i="6"/>
  <c r="R69" i="5"/>
  <c r="Z69" i="6"/>
  <c r="Z69" i="5"/>
  <c r="AH69" i="6"/>
  <c r="AH69" i="5"/>
  <c r="AP69" i="6"/>
  <c r="AP69" i="5"/>
  <c r="AX69" i="6"/>
  <c r="AX69" i="5"/>
  <c r="BF69" i="6"/>
  <c r="BF69" i="5"/>
  <c r="BN69" i="6"/>
  <c r="BN69" i="5"/>
  <c r="P70" i="6"/>
  <c r="P70" i="5"/>
  <c r="X70" i="6"/>
  <c r="X70" i="5"/>
  <c r="AF70" i="6"/>
  <c r="AF70" i="5"/>
  <c r="AN70" i="6"/>
  <c r="AN70" i="5"/>
  <c r="AV70" i="6"/>
  <c r="AV70" i="5"/>
  <c r="BD70" i="6"/>
  <c r="BD70" i="5"/>
  <c r="BL70" i="6"/>
  <c r="BL70" i="5"/>
  <c r="BT70" i="6"/>
  <c r="N71" i="6"/>
  <c r="N71" i="5"/>
  <c r="V71" i="6"/>
  <c r="V71" i="5"/>
  <c r="AD71" i="6"/>
  <c r="AD71" i="5"/>
  <c r="AL71" i="6"/>
  <c r="AL71" i="5"/>
  <c r="AT71" i="6"/>
  <c r="AT71" i="5"/>
  <c r="BB71" i="6"/>
  <c r="BB71" i="5"/>
  <c r="BJ71" i="6"/>
  <c r="BJ71" i="5"/>
  <c r="BR71" i="6"/>
  <c r="BR71" i="5"/>
  <c r="R73" i="6"/>
  <c r="R73" i="5"/>
  <c r="Z73" i="6"/>
  <c r="Z73" i="5"/>
  <c r="AH73" i="6"/>
  <c r="AH73" i="5"/>
  <c r="AP73" i="6"/>
  <c r="AP73" i="5"/>
  <c r="AX73" i="6"/>
  <c r="AX73" i="5"/>
  <c r="BF73" i="6"/>
  <c r="BF73" i="5"/>
  <c r="BN73" i="6"/>
  <c r="BN73" i="5"/>
  <c r="P74" i="6"/>
  <c r="P74" i="5"/>
  <c r="X74" i="6"/>
  <c r="X74" i="5"/>
  <c r="AF74" i="6"/>
  <c r="AF74" i="5"/>
  <c r="AN74" i="6"/>
  <c r="AN74" i="5"/>
  <c r="AV74" i="6"/>
  <c r="AV74" i="5"/>
  <c r="BD74" i="6"/>
  <c r="BD74" i="5"/>
  <c r="BL74" i="6"/>
  <c r="BL74" i="5"/>
  <c r="BT74" i="6"/>
  <c r="N75" i="6"/>
  <c r="N75" i="5"/>
  <c r="V75" i="6"/>
  <c r="V75" i="5"/>
  <c r="AD75" i="6"/>
  <c r="AD75" i="5"/>
  <c r="AL75" i="6"/>
  <c r="AL75" i="5"/>
  <c r="AT75" i="6"/>
  <c r="AT75" i="5"/>
  <c r="BB75" i="6"/>
  <c r="BB75" i="5"/>
  <c r="BJ75" i="6"/>
  <c r="BJ75" i="5"/>
  <c r="BR75" i="6"/>
  <c r="BR75" i="5"/>
  <c r="R77" i="6"/>
  <c r="R77" i="5"/>
  <c r="Z77" i="6"/>
  <c r="Z77" i="5"/>
  <c r="AH77" i="6"/>
  <c r="AH77" i="5"/>
  <c r="AP77" i="6"/>
  <c r="AP77" i="5"/>
  <c r="AX77" i="6"/>
  <c r="AX77" i="5"/>
  <c r="BF77" i="6"/>
  <c r="BF77" i="5"/>
  <c r="BN77" i="6"/>
  <c r="BN77" i="5"/>
  <c r="P78" i="6"/>
  <c r="P78" i="5"/>
  <c r="X78" i="6"/>
  <c r="X78" i="5"/>
  <c r="AF78" i="6"/>
  <c r="AF78" i="5"/>
  <c r="AN78" i="6"/>
  <c r="AN78" i="5"/>
  <c r="AV78" i="6"/>
  <c r="AV78" i="5"/>
  <c r="BD78" i="6"/>
  <c r="BD78" i="5"/>
  <c r="BL78" i="6"/>
  <c r="BL78" i="5"/>
  <c r="BT78" i="6"/>
  <c r="N79" i="6"/>
  <c r="N79" i="5"/>
  <c r="V79" i="6"/>
  <c r="V79" i="5"/>
  <c r="AD79" i="6"/>
  <c r="AD79" i="5"/>
  <c r="AL79" i="6"/>
  <c r="AL79" i="5"/>
  <c r="AT79" i="6"/>
  <c r="AT79" i="5"/>
  <c r="BB79" i="6"/>
  <c r="BB79" i="5"/>
  <c r="BJ79" i="6"/>
  <c r="BJ79" i="5"/>
  <c r="BR79" i="6"/>
  <c r="BR79" i="5"/>
  <c r="AJ80" i="6"/>
  <c r="AJ80" i="5"/>
  <c r="AR80" i="6"/>
  <c r="AR80" i="5"/>
  <c r="AZ80" i="6"/>
  <c r="AZ80" i="5"/>
  <c r="BH80" i="6"/>
  <c r="BH80" i="5"/>
  <c r="BP80" i="6"/>
  <c r="BP80" i="5"/>
  <c r="R81" i="6"/>
  <c r="R81" i="5"/>
  <c r="Z81" i="6"/>
  <c r="Z81" i="5"/>
  <c r="AH81" i="6"/>
  <c r="AH81" i="5"/>
  <c r="AP81" i="6"/>
  <c r="AP81" i="5"/>
  <c r="AX81" i="6"/>
  <c r="AX81" i="5"/>
  <c r="BF81" i="6"/>
  <c r="BF81" i="5"/>
  <c r="BN81" i="6"/>
  <c r="BN81" i="5"/>
  <c r="P82" i="6"/>
  <c r="P82" i="5"/>
  <c r="X82" i="6"/>
  <c r="X82" i="5"/>
  <c r="AF82" i="6"/>
  <c r="AF82" i="5"/>
  <c r="AN82" i="6"/>
  <c r="AN82" i="5"/>
  <c r="AV82" i="6"/>
  <c r="AV82" i="5"/>
  <c r="BD82" i="6"/>
  <c r="BD82" i="5"/>
  <c r="BL82" i="6"/>
  <c r="BL82" i="5"/>
  <c r="BT82" i="6"/>
  <c r="N83" i="6"/>
  <c r="N83" i="5"/>
  <c r="V83" i="6"/>
  <c r="V83" i="5"/>
  <c r="AD83" i="6"/>
  <c r="AD83" i="5"/>
  <c r="AL83" i="6"/>
  <c r="AL83" i="5"/>
  <c r="AT83" i="6"/>
  <c r="AT83" i="5"/>
  <c r="BB83" i="6"/>
  <c r="BB83" i="5"/>
  <c r="BJ83" i="6"/>
  <c r="BJ83" i="5"/>
  <c r="BR83" i="6"/>
  <c r="BR83" i="5"/>
  <c r="L84" i="6"/>
  <c r="L84" i="5"/>
  <c r="T84" i="6"/>
  <c r="T84" i="5"/>
  <c r="AB84" i="6"/>
  <c r="AB84" i="5"/>
  <c r="AJ84" i="6"/>
  <c r="AJ84" i="5"/>
  <c r="AR84" i="6"/>
  <c r="AR84" i="5"/>
  <c r="AZ84" i="6"/>
  <c r="AZ84" i="5"/>
  <c r="BH84" i="6"/>
  <c r="BH84" i="5"/>
  <c r="BP84" i="6"/>
  <c r="BP84" i="5"/>
  <c r="R85" i="6"/>
  <c r="R85" i="5"/>
  <c r="Z85" i="6"/>
  <c r="Z85" i="5"/>
  <c r="AH85" i="6"/>
  <c r="AH85" i="5"/>
  <c r="AP85" i="6"/>
  <c r="AP85" i="5"/>
  <c r="AX85" i="6"/>
  <c r="AX85" i="5"/>
  <c r="BF85" i="6"/>
  <c r="BF85" i="5"/>
  <c r="BN85" i="6"/>
  <c r="BN85" i="5"/>
  <c r="P86" i="6"/>
  <c r="P86" i="5"/>
  <c r="X86" i="6"/>
  <c r="X86" i="5"/>
  <c r="AF86" i="6"/>
  <c r="AF86" i="5"/>
  <c r="AN86" i="6"/>
  <c r="AN86" i="5"/>
  <c r="AV86" i="6"/>
  <c r="AV86" i="5"/>
  <c r="BD86" i="6"/>
  <c r="BD86" i="5"/>
  <c r="BL86" i="6"/>
  <c r="BL86" i="5"/>
  <c r="BT86" i="6"/>
  <c r="N87" i="6"/>
  <c r="N87" i="5"/>
  <c r="V87" i="6"/>
  <c r="V87" i="5"/>
  <c r="AD87" i="6"/>
  <c r="AD87" i="5"/>
  <c r="AL87" i="6"/>
  <c r="AL87" i="5"/>
  <c r="AT87" i="6"/>
  <c r="AT87" i="5"/>
  <c r="BB87" i="6"/>
  <c r="BB87" i="5"/>
  <c r="BJ87" i="6"/>
  <c r="BJ87" i="5"/>
  <c r="BR87" i="6"/>
  <c r="BR87" i="5"/>
  <c r="L88" i="6"/>
  <c r="L88" i="5"/>
  <c r="T88" i="6"/>
  <c r="T88" i="5"/>
  <c r="AB88" i="6"/>
  <c r="AB88" i="5"/>
  <c r="AJ88" i="6"/>
  <c r="AJ88" i="5"/>
  <c r="AR88" i="6"/>
  <c r="AR88" i="5"/>
  <c r="AZ88" i="6"/>
  <c r="AZ88" i="5"/>
  <c r="BH88" i="6"/>
  <c r="BH88" i="5"/>
  <c r="BP88" i="6"/>
  <c r="BP88" i="5"/>
  <c r="R89" i="6"/>
  <c r="R89" i="5"/>
  <c r="Z89" i="6"/>
  <c r="Z89" i="5"/>
  <c r="AH89" i="6"/>
  <c r="AH89" i="5"/>
  <c r="AP89" i="6"/>
  <c r="AP89" i="5"/>
  <c r="AX89" i="6"/>
  <c r="AX89" i="5"/>
  <c r="BF89" i="6"/>
  <c r="BF89" i="5"/>
  <c r="BN89" i="6"/>
  <c r="BN89" i="5"/>
  <c r="P90" i="6"/>
  <c r="P90" i="5"/>
  <c r="X90" i="6"/>
  <c r="X90" i="5"/>
  <c r="AF90" i="6"/>
  <c r="AF90" i="5"/>
  <c r="AN90" i="6"/>
  <c r="AN90" i="5"/>
  <c r="AV90" i="6"/>
  <c r="AV90" i="5"/>
  <c r="BD90" i="6"/>
  <c r="BD90" i="5"/>
  <c r="BL90" i="6"/>
  <c r="BL90" i="5"/>
  <c r="BT90" i="6"/>
  <c r="N91" i="6"/>
  <c r="N91" i="5"/>
  <c r="V91" i="6"/>
  <c r="V91" i="5"/>
  <c r="AD91" i="6"/>
  <c r="AD91" i="5"/>
  <c r="AL91" i="6"/>
  <c r="AL91" i="5"/>
  <c r="AT91" i="6"/>
  <c r="AT91" i="5"/>
  <c r="BB91" i="6"/>
  <c r="BB91" i="5"/>
  <c r="BJ91" i="6"/>
  <c r="BJ91" i="5"/>
  <c r="BR91" i="6"/>
  <c r="BR91" i="5"/>
  <c r="L92" i="6"/>
  <c r="L92" i="5"/>
  <c r="T92" i="6"/>
  <c r="T92" i="5"/>
  <c r="AB92" i="6"/>
  <c r="AB92" i="5"/>
  <c r="AJ92" i="6"/>
  <c r="AJ92" i="5"/>
  <c r="AR92" i="6"/>
  <c r="AR92" i="5"/>
  <c r="AZ92" i="6"/>
  <c r="AZ92" i="5"/>
  <c r="BH92" i="6"/>
  <c r="BH92" i="5"/>
  <c r="BP92" i="6"/>
  <c r="BP92" i="5"/>
  <c r="R93" i="6"/>
  <c r="R93" i="5"/>
  <c r="Z93" i="6"/>
  <c r="Z93" i="5"/>
  <c r="AH93" i="6"/>
  <c r="AH93" i="5"/>
  <c r="AP93" i="6"/>
  <c r="AP93" i="5"/>
  <c r="AX93" i="6"/>
  <c r="AX93" i="5"/>
  <c r="BF93" i="6"/>
  <c r="BF93" i="5"/>
  <c r="BN93" i="6"/>
  <c r="BN93" i="5"/>
  <c r="P94" i="6"/>
  <c r="P94" i="5"/>
  <c r="X94" i="6"/>
  <c r="X94" i="5"/>
  <c r="AF94" i="6"/>
  <c r="AF94" i="5"/>
  <c r="AN94" i="6"/>
  <c r="AN94" i="5"/>
  <c r="AV94" i="6"/>
  <c r="AV94" i="5"/>
  <c r="BD94" i="6"/>
  <c r="BD94" i="5"/>
  <c r="BL94" i="6"/>
  <c r="BL94" i="5"/>
  <c r="BT94" i="6"/>
  <c r="N95" i="6"/>
  <c r="N95" i="5"/>
  <c r="V95" i="6"/>
  <c r="V95" i="5"/>
  <c r="AD95" i="6"/>
  <c r="AD95" i="5"/>
  <c r="AL95" i="6"/>
  <c r="AL95" i="5"/>
  <c r="AT95" i="6"/>
  <c r="AT95" i="5"/>
  <c r="BB95" i="6"/>
  <c r="BB95" i="5"/>
  <c r="BJ95" i="6"/>
  <c r="BJ95" i="5"/>
  <c r="BR95" i="6"/>
  <c r="BR95" i="5"/>
  <c r="L96" i="6"/>
  <c r="L96" i="5"/>
  <c r="T96" i="6"/>
  <c r="T96" i="5"/>
  <c r="AB96" i="6"/>
  <c r="AB96" i="5"/>
  <c r="AJ96" i="6"/>
  <c r="AJ96" i="5"/>
  <c r="AR96" i="6"/>
  <c r="AR96" i="5"/>
  <c r="AZ96" i="6"/>
  <c r="AZ96" i="5"/>
  <c r="BH96" i="6"/>
  <c r="BH96" i="5"/>
  <c r="BP96" i="6"/>
  <c r="BP96" i="5"/>
  <c r="R97" i="6"/>
  <c r="R97" i="5"/>
  <c r="Z97" i="6"/>
  <c r="Z97" i="5"/>
  <c r="AH97" i="6"/>
  <c r="AH97" i="5"/>
  <c r="AP97" i="6"/>
  <c r="AP97" i="5"/>
  <c r="AX97" i="6"/>
  <c r="AX97" i="5"/>
  <c r="BF97" i="6"/>
  <c r="BF97" i="5"/>
  <c r="BN97" i="6"/>
  <c r="BN97" i="5"/>
  <c r="P98" i="6"/>
  <c r="P98" i="5"/>
  <c r="X98" i="6"/>
  <c r="X98" i="5"/>
  <c r="AF98" i="6"/>
  <c r="AF98" i="5"/>
  <c r="AN98" i="6"/>
  <c r="AN98" i="5"/>
  <c r="AV98" i="6"/>
  <c r="AV98" i="5"/>
  <c r="BD98" i="6"/>
  <c r="BD98" i="5"/>
  <c r="BL98" i="6"/>
  <c r="BL98" i="5"/>
  <c r="BT98" i="6"/>
  <c r="N99" i="6"/>
  <c r="N99" i="5"/>
  <c r="V99" i="6"/>
  <c r="V99" i="5"/>
  <c r="AD99" i="6"/>
  <c r="AD99" i="5"/>
  <c r="AL99" i="6"/>
  <c r="AL99" i="5"/>
  <c r="AT99" i="6"/>
  <c r="AT99" i="5"/>
  <c r="BB99" i="6"/>
  <c r="BB99" i="5"/>
  <c r="BJ99" i="6"/>
  <c r="BJ99" i="5"/>
  <c r="BR99" i="6"/>
  <c r="BR99" i="5"/>
  <c r="L100" i="6"/>
  <c r="L100" i="5"/>
  <c r="T100" i="6"/>
  <c r="T100" i="5"/>
  <c r="AB100" i="6"/>
  <c r="AB100" i="5"/>
  <c r="AJ100" i="6"/>
  <c r="AJ100" i="5"/>
  <c r="AR100" i="6"/>
  <c r="AR100" i="5"/>
  <c r="AZ100" i="6"/>
  <c r="AZ100" i="5"/>
  <c r="BH100" i="6"/>
  <c r="BH100" i="5"/>
  <c r="BP100" i="6"/>
  <c r="BP100" i="5"/>
  <c r="R101" i="6"/>
  <c r="R101" i="5"/>
  <c r="Z101" i="6"/>
  <c r="Z101" i="5"/>
  <c r="AH101" i="6"/>
  <c r="AH101" i="5"/>
  <c r="AP101" i="6"/>
  <c r="AP101" i="5"/>
  <c r="AX101" i="6"/>
  <c r="AX101" i="5"/>
  <c r="BF101" i="6"/>
  <c r="BF101" i="5"/>
  <c r="BN101" i="6"/>
  <c r="BN101" i="5"/>
  <c r="P102" i="6"/>
  <c r="P102" i="5"/>
  <c r="X102" i="6"/>
  <c r="X102" i="5"/>
  <c r="AF102" i="6"/>
  <c r="AF102" i="5"/>
  <c r="AN102" i="6"/>
  <c r="AN102" i="5"/>
  <c r="AV102" i="6"/>
  <c r="AV102" i="5"/>
  <c r="BD102" i="6"/>
  <c r="BD102" i="5"/>
  <c r="BL102" i="6"/>
  <c r="BL102" i="5"/>
  <c r="BT102" i="6"/>
  <c r="N103" i="6"/>
  <c r="N103" i="5"/>
  <c r="V103" i="6"/>
  <c r="V103" i="5"/>
  <c r="AD103" i="6"/>
  <c r="AD103" i="5"/>
  <c r="AL103" i="6"/>
  <c r="AL103" i="5"/>
  <c r="AT103" i="6"/>
  <c r="AT103" i="5"/>
  <c r="BB103" i="6"/>
  <c r="BB103" i="5"/>
  <c r="BJ103" i="6"/>
  <c r="BJ103" i="5"/>
  <c r="BR103" i="6"/>
  <c r="BR103" i="5"/>
  <c r="L104" i="6"/>
  <c r="L104" i="5"/>
  <c r="T104" i="6"/>
  <c r="T104" i="5"/>
  <c r="AB104" i="6"/>
  <c r="AB104" i="5"/>
  <c r="AJ104" i="6"/>
  <c r="AJ104" i="5"/>
  <c r="AR104" i="6"/>
  <c r="AR104" i="5"/>
  <c r="AZ104" i="6"/>
  <c r="AZ104" i="5"/>
  <c r="BH104" i="6"/>
  <c r="BH104" i="5"/>
  <c r="BP104" i="6"/>
  <c r="BP104" i="5"/>
  <c r="R105" i="6"/>
  <c r="R105" i="5"/>
  <c r="Z105" i="6"/>
  <c r="Z105" i="5"/>
  <c r="AH105" i="6"/>
  <c r="AH105" i="5"/>
  <c r="AP105" i="6"/>
  <c r="AP105" i="5"/>
  <c r="AX105" i="6"/>
  <c r="AX105" i="5"/>
  <c r="BF105" i="6"/>
  <c r="BF105" i="5"/>
  <c r="BN105" i="6"/>
  <c r="BN105" i="5"/>
  <c r="P106" i="6"/>
  <c r="P106" i="5"/>
  <c r="X106" i="6"/>
  <c r="X106" i="5"/>
  <c r="AF106" i="6"/>
  <c r="AF106" i="5"/>
  <c r="AN106" i="6"/>
  <c r="AN106" i="5"/>
  <c r="AV106" i="6"/>
  <c r="AV106" i="5"/>
  <c r="BD106" i="6"/>
  <c r="BD106" i="5"/>
  <c r="BL106" i="6"/>
  <c r="BL106" i="5"/>
  <c r="BT106" i="6"/>
  <c r="N107" i="6"/>
  <c r="N107" i="5"/>
  <c r="V107" i="6"/>
  <c r="V107" i="5"/>
  <c r="AD107" i="6"/>
  <c r="AD107" i="5"/>
  <c r="AL107" i="6"/>
  <c r="AL107" i="5"/>
  <c r="AT107" i="6"/>
  <c r="AT107" i="5"/>
  <c r="BB107" i="6"/>
  <c r="BB107" i="5"/>
  <c r="BJ107" i="6"/>
  <c r="BJ107" i="5"/>
  <c r="BR107" i="6"/>
  <c r="BR107" i="5"/>
  <c r="L108" i="6"/>
  <c r="L108" i="5"/>
  <c r="T108" i="6"/>
  <c r="T108" i="5"/>
  <c r="AB108" i="6"/>
  <c r="AB108" i="5"/>
  <c r="AJ108" i="6"/>
  <c r="AJ108" i="5"/>
  <c r="AR108" i="6"/>
  <c r="AR108" i="5"/>
  <c r="AZ108" i="6"/>
  <c r="AZ108" i="5"/>
  <c r="BH108" i="6"/>
  <c r="BH108" i="5"/>
  <c r="BP108" i="6"/>
  <c r="BP108" i="5"/>
  <c r="R109" i="6"/>
  <c r="R109" i="5"/>
  <c r="Z109" i="6"/>
  <c r="Z109" i="5"/>
  <c r="AH109" i="6"/>
  <c r="AH109" i="5"/>
  <c r="AP109" i="6"/>
  <c r="AP109" i="5"/>
  <c r="AX109" i="6"/>
  <c r="AX109" i="5"/>
  <c r="BF109" i="6"/>
  <c r="BF109" i="5"/>
  <c r="BN109" i="6"/>
  <c r="BN109" i="5"/>
  <c r="P110" i="6"/>
  <c r="P110" i="5"/>
  <c r="X110" i="6"/>
  <c r="X110" i="5"/>
  <c r="AF110" i="6"/>
  <c r="AF110" i="5"/>
  <c r="AN110" i="6"/>
  <c r="AN110" i="5"/>
  <c r="AV110" i="6"/>
  <c r="AV110" i="5"/>
  <c r="BD110" i="6"/>
  <c r="BD110" i="5"/>
  <c r="BL110" i="6"/>
  <c r="BL110" i="5"/>
  <c r="BT110" i="6"/>
  <c r="N111" i="6"/>
  <c r="N111" i="5"/>
  <c r="V111" i="6"/>
  <c r="V111" i="5"/>
  <c r="AD111" i="6"/>
  <c r="AD111" i="5"/>
  <c r="AL111" i="6"/>
  <c r="AL111" i="5"/>
  <c r="AT111" i="6"/>
  <c r="AT111" i="5"/>
  <c r="BB111" i="6"/>
  <c r="BB111" i="5"/>
  <c r="BJ111" i="6"/>
  <c r="BJ111" i="5"/>
  <c r="BR111" i="6"/>
  <c r="BR111" i="5"/>
  <c r="L112" i="6"/>
  <c r="L112" i="5"/>
  <c r="T112" i="6"/>
  <c r="T112" i="5"/>
  <c r="AB112" i="6"/>
  <c r="AB112" i="5"/>
  <c r="AJ112" i="6"/>
  <c r="AJ112" i="5"/>
  <c r="AR112" i="6"/>
  <c r="AR112" i="5"/>
  <c r="AZ112" i="6"/>
  <c r="AZ112" i="5"/>
  <c r="BH112" i="6"/>
  <c r="BH112" i="5"/>
  <c r="BP112" i="6"/>
  <c r="BP112" i="5"/>
  <c r="R113" i="6"/>
  <c r="R113" i="5"/>
  <c r="Z113" i="6"/>
  <c r="Z113" i="5"/>
  <c r="AH113" i="6"/>
  <c r="AH113" i="5"/>
  <c r="AP113" i="6"/>
  <c r="AP113" i="5"/>
  <c r="AX113" i="6"/>
  <c r="AX113" i="5"/>
  <c r="BF113" i="6"/>
  <c r="BF113" i="5"/>
  <c r="BN113" i="6"/>
  <c r="BN113" i="5"/>
  <c r="P114" i="6"/>
  <c r="P114" i="5"/>
  <c r="X114" i="6"/>
  <c r="X114" i="5"/>
  <c r="AF114" i="6"/>
  <c r="AF114" i="5"/>
  <c r="AN114" i="6"/>
  <c r="AN114" i="5"/>
  <c r="AV114" i="6"/>
  <c r="AV114" i="5"/>
  <c r="BD114" i="6"/>
  <c r="BD114" i="5"/>
  <c r="BL114" i="6"/>
  <c r="BL114" i="5"/>
  <c r="BT114" i="6"/>
  <c r="N115" i="6"/>
  <c r="N115" i="5"/>
  <c r="V115" i="6"/>
  <c r="V115" i="5"/>
  <c r="AD115" i="6"/>
  <c r="AD115" i="5"/>
  <c r="AL115" i="6"/>
  <c r="AL115" i="5"/>
  <c r="AT115" i="6"/>
  <c r="AT115" i="5"/>
  <c r="BB115" i="6"/>
  <c r="BB115" i="5"/>
  <c r="BJ115" i="6"/>
  <c r="BJ115" i="5"/>
  <c r="BR115" i="6"/>
  <c r="BR115" i="5"/>
  <c r="L116" i="6"/>
  <c r="L116" i="5"/>
  <c r="T116" i="6"/>
  <c r="T116" i="5"/>
  <c r="AB116" i="6"/>
  <c r="AB116" i="5"/>
  <c r="AJ116" i="6"/>
  <c r="AJ116" i="5"/>
  <c r="AR116" i="6"/>
  <c r="AR116" i="5"/>
  <c r="AZ116" i="6"/>
  <c r="AZ116" i="5"/>
  <c r="BH116" i="6"/>
  <c r="BH116" i="5"/>
  <c r="BP116" i="6"/>
  <c r="BP116" i="5"/>
  <c r="R117" i="6"/>
  <c r="R117" i="5"/>
  <c r="Z117" i="6"/>
  <c r="Z117" i="5"/>
  <c r="AH117" i="6"/>
  <c r="AH117" i="5"/>
  <c r="AP117" i="6"/>
  <c r="AP117" i="5"/>
  <c r="AX117" i="6"/>
  <c r="AX117" i="5"/>
  <c r="BF117" i="6"/>
  <c r="BF117" i="5"/>
  <c r="BN117" i="6"/>
  <c r="BN117" i="5"/>
  <c r="P118" i="6"/>
  <c r="P118" i="5"/>
  <c r="X118" i="6"/>
  <c r="X118" i="5"/>
  <c r="AF118" i="6"/>
  <c r="AF118" i="5"/>
  <c r="AN118" i="6"/>
  <c r="AN118" i="5"/>
  <c r="AV118" i="6"/>
  <c r="AV118" i="5"/>
  <c r="BD118" i="6"/>
  <c r="BD118" i="5"/>
  <c r="BL118" i="6"/>
  <c r="BL118" i="5"/>
  <c r="BT118" i="6"/>
  <c r="N119" i="6"/>
  <c r="N119" i="5"/>
  <c r="V119" i="6"/>
  <c r="V119" i="5"/>
  <c r="AD119" i="6"/>
  <c r="AD119" i="5"/>
  <c r="AL119" i="6"/>
  <c r="AL119" i="5"/>
  <c r="AT119" i="6"/>
  <c r="AT119" i="5"/>
  <c r="BB119" i="6"/>
  <c r="BB119" i="5"/>
  <c r="BJ119" i="6"/>
  <c r="BJ119" i="5"/>
  <c r="BR119" i="6"/>
  <c r="BR119" i="5"/>
  <c r="L120" i="6"/>
  <c r="L120" i="5"/>
  <c r="T120" i="6"/>
  <c r="T120" i="5"/>
  <c r="AB120" i="6"/>
  <c r="AB120" i="5"/>
  <c r="AJ120" i="6"/>
  <c r="AJ120" i="5"/>
  <c r="AR120" i="6"/>
  <c r="AR120" i="5"/>
  <c r="AZ120" i="6"/>
  <c r="AZ120" i="5"/>
  <c r="BH120" i="6"/>
  <c r="BH120" i="5"/>
  <c r="BP120" i="6"/>
  <c r="BP120" i="5"/>
  <c r="R121" i="6"/>
  <c r="R121" i="5"/>
  <c r="Z121" i="6"/>
  <c r="Z121" i="5"/>
  <c r="AH121" i="6"/>
  <c r="AH121" i="5"/>
  <c r="AP121" i="6"/>
  <c r="AP121" i="5"/>
  <c r="AX121" i="6"/>
  <c r="AX121" i="5"/>
  <c r="BF121" i="6"/>
  <c r="BF121" i="5"/>
  <c r="BN121" i="6"/>
  <c r="BN121" i="5"/>
  <c r="P122" i="6"/>
  <c r="P122" i="5"/>
  <c r="X122" i="6"/>
  <c r="X122" i="5"/>
  <c r="AF122" i="6"/>
  <c r="AF122" i="5"/>
  <c r="AN122" i="6"/>
  <c r="AN122" i="5"/>
  <c r="AV122" i="6"/>
  <c r="AV122" i="5"/>
  <c r="BD122" i="6"/>
  <c r="BD122" i="5"/>
  <c r="BL122" i="6"/>
  <c r="BL122" i="5"/>
  <c r="BT122" i="6"/>
  <c r="N123" i="6"/>
  <c r="N123" i="5"/>
  <c r="V123" i="6"/>
  <c r="V123" i="5"/>
  <c r="AD123" i="6"/>
  <c r="AD123" i="5"/>
  <c r="AL123" i="6"/>
  <c r="AL123" i="5"/>
  <c r="AT123" i="6"/>
  <c r="AT123" i="5"/>
  <c r="BB123" i="6"/>
  <c r="BB123" i="5"/>
  <c r="BJ123" i="6"/>
  <c r="BJ123" i="5"/>
  <c r="BR123" i="6"/>
  <c r="BR123" i="5"/>
  <c r="L124" i="6"/>
  <c r="L124" i="5"/>
  <c r="T124" i="6"/>
  <c r="T124" i="5"/>
  <c r="AB124" i="6"/>
  <c r="AB124" i="5"/>
  <c r="AJ124" i="6"/>
  <c r="AJ124" i="5"/>
  <c r="AR124" i="6"/>
  <c r="AR124" i="5"/>
  <c r="AZ124" i="6"/>
  <c r="AZ124" i="5"/>
  <c r="BH124" i="6"/>
  <c r="BH124" i="5"/>
  <c r="BP124" i="6"/>
  <c r="BP124" i="5"/>
  <c r="R125" i="6"/>
  <c r="R125" i="5"/>
  <c r="Z125" i="6"/>
  <c r="Z125" i="5"/>
  <c r="AH125" i="6"/>
  <c r="AH125" i="5"/>
  <c r="AP125" i="6"/>
  <c r="AP125" i="5"/>
  <c r="AX125" i="6"/>
  <c r="AX125" i="5"/>
  <c r="BF125" i="6"/>
  <c r="BF125" i="5"/>
  <c r="BN125" i="6"/>
  <c r="BN125" i="5"/>
  <c r="P126" i="6"/>
  <c r="P126" i="5"/>
  <c r="X126" i="6"/>
  <c r="X126" i="5"/>
  <c r="AF126" i="6"/>
  <c r="AF126" i="5"/>
  <c r="AN126" i="6"/>
  <c r="AN126" i="5"/>
  <c r="AV126" i="6"/>
  <c r="AV126" i="5"/>
  <c r="BD126" i="6"/>
  <c r="BD126" i="5"/>
  <c r="BL126" i="6"/>
  <c r="BL126" i="5"/>
  <c r="BT126" i="6"/>
  <c r="N127" i="6"/>
  <c r="N127" i="5"/>
  <c r="V127" i="6"/>
  <c r="V127" i="5"/>
  <c r="AD127" i="6"/>
  <c r="AD127" i="5"/>
  <c r="AL127" i="6"/>
  <c r="AL127" i="5"/>
  <c r="AT127" i="6"/>
  <c r="AT127" i="5"/>
  <c r="BB127" i="6"/>
  <c r="BB127" i="5"/>
  <c r="BJ127" i="6"/>
  <c r="BJ127" i="5"/>
  <c r="BR127" i="6"/>
  <c r="BR127" i="5"/>
  <c r="L128" i="6"/>
  <c r="L128" i="5"/>
  <c r="T128" i="6"/>
  <c r="T128" i="5"/>
  <c r="AB128" i="6"/>
  <c r="AB128" i="5"/>
  <c r="AJ128" i="6"/>
  <c r="AJ128" i="5"/>
  <c r="AR128" i="6"/>
  <c r="AR128" i="5"/>
  <c r="AZ128" i="6"/>
  <c r="AZ128" i="5"/>
  <c r="BH128" i="6"/>
  <c r="BH128" i="5"/>
  <c r="BP128" i="6"/>
  <c r="BP128" i="5"/>
  <c r="R129" i="6"/>
  <c r="R129" i="5"/>
  <c r="Z129" i="6"/>
  <c r="Z129" i="5"/>
  <c r="AH129" i="6"/>
  <c r="AH129" i="5"/>
  <c r="AP129" i="6"/>
  <c r="AP129" i="5"/>
  <c r="AX129" i="6"/>
  <c r="AX129" i="5"/>
  <c r="BF129" i="6"/>
  <c r="BF129" i="5"/>
  <c r="BN129" i="6"/>
  <c r="BN129" i="5"/>
  <c r="P130" i="6"/>
  <c r="P130" i="5"/>
  <c r="X130" i="6"/>
  <c r="X130" i="5"/>
  <c r="AF130" i="6"/>
  <c r="AF130" i="5"/>
  <c r="AN130" i="6"/>
  <c r="AN130" i="5"/>
  <c r="AV130" i="6"/>
  <c r="AV130" i="5"/>
  <c r="BD130" i="6"/>
  <c r="BD130" i="5"/>
  <c r="BL130" i="6"/>
  <c r="BL130" i="5"/>
  <c r="BT130" i="6"/>
  <c r="N131" i="6"/>
  <c r="N131" i="5"/>
  <c r="V131" i="6"/>
  <c r="V131" i="5"/>
  <c r="AD131" i="6"/>
  <c r="AD131" i="5"/>
  <c r="AL131" i="6"/>
  <c r="AL131" i="5"/>
  <c r="AT131" i="6"/>
  <c r="AT131" i="5"/>
  <c r="BB131" i="6"/>
  <c r="BB131" i="5"/>
  <c r="BJ131" i="6"/>
  <c r="BJ131" i="5"/>
  <c r="BR131" i="6"/>
  <c r="BR131" i="5"/>
  <c r="L132" i="6"/>
  <c r="L132" i="5"/>
  <c r="T132" i="6"/>
  <c r="T132" i="5"/>
  <c r="AB132" i="6"/>
  <c r="AB132" i="5"/>
  <c r="AJ132" i="6"/>
  <c r="AJ132" i="5"/>
  <c r="AR132" i="6"/>
  <c r="AR132" i="5"/>
  <c r="AZ132" i="6"/>
  <c r="AZ132" i="5"/>
  <c r="BH132" i="6"/>
  <c r="BH132" i="5"/>
  <c r="BP132" i="6"/>
  <c r="BP132" i="5"/>
  <c r="R133" i="6"/>
  <c r="R133" i="5"/>
  <c r="Z133" i="6"/>
  <c r="Z133" i="5"/>
  <c r="AH133" i="6"/>
  <c r="AH133" i="5"/>
  <c r="AP133" i="6"/>
  <c r="AP133" i="5"/>
  <c r="AX133" i="6"/>
  <c r="AX133" i="5"/>
  <c r="BF133" i="6"/>
  <c r="BF133" i="5"/>
  <c r="BN133" i="6"/>
  <c r="BN133" i="5"/>
  <c r="P134" i="6"/>
  <c r="P134" i="5"/>
  <c r="X134" i="6"/>
  <c r="X134" i="5"/>
  <c r="AF134" i="6"/>
  <c r="AF134" i="5"/>
  <c r="AN134" i="6"/>
  <c r="AN134" i="5"/>
  <c r="AV134" i="6"/>
  <c r="AV134" i="5"/>
  <c r="BD134" i="6"/>
  <c r="BD134" i="5"/>
  <c r="BL134" i="6"/>
  <c r="BL134" i="5"/>
  <c r="BT134" i="6"/>
  <c r="N135" i="6"/>
  <c r="N135" i="5"/>
  <c r="V135" i="6"/>
  <c r="V135" i="5"/>
  <c r="AD135" i="6"/>
  <c r="AD135" i="5"/>
  <c r="AL135" i="6"/>
  <c r="AL135" i="5"/>
  <c r="AT135" i="6"/>
  <c r="AT135" i="5"/>
  <c r="BB135" i="6"/>
  <c r="BB135" i="5"/>
  <c r="BJ135" i="6"/>
  <c r="BJ135" i="5"/>
  <c r="BR135" i="6"/>
  <c r="BR135" i="5"/>
  <c r="L136" i="6"/>
  <c r="L136" i="5"/>
  <c r="T136" i="6"/>
  <c r="T136" i="5"/>
  <c r="AB136" i="6"/>
  <c r="AB136" i="5"/>
  <c r="AJ136" i="6"/>
  <c r="AJ136" i="5"/>
  <c r="AR136" i="6"/>
  <c r="AR136" i="5"/>
  <c r="AZ136" i="6"/>
  <c r="AZ136" i="5"/>
  <c r="BH136" i="6"/>
  <c r="BH136" i="5"/>
  <c r="BP136" i="6"/>
  <c r="BP136" i="5"/>
  <c r="R137" i="6"/>
  <c r="R137" i="5"/>
  <c r="Z137" i="6"/>
  <c r="Z137" i="5"/>
  <c r="AH137" i="6"/>
  <c r="AH137" i="5"/>
  <c r="AP137" i="6"/>
  <c r="AP137" i="5"/>
  <c r="AX137" i="6"/>
  <c r="AX137" i="5"/>
  <c r="BF137" i="6"/>
  <c r="BF137" i="5"/>
  <c r="BN137" i="6"/>
  <c r="BN137" i="5"/>
  <c r="P138" i="6"/>
  <c r="P138" i="5"/>
  <c r="X138" i="6"/>
  <c r="X138" i="5"/>
  <c r="AF138" i="6"/>
  <c r="AF138" i="5"/>
  <c r="AN138" i="6"/>
  <c r="AN138" i="5"/>
  <c r="AV138" i="6"/>
  <c r="AV138" i="5"/>
  <c r="BD138" i="6"/>
  <c r="BD138" i="5"/>
  <c r="BL138" i="6"/>
  <c r="BL138" i="5"/>
  <c r="BT138" i="6"/>
  <c r="N139" i="6"/>
  <c r="N139" i="5"/>
  <c r="V139" i="6"/>
  <c r="V139" i="5"/>
  <c r="AD139" i="6"/>
  <c r="AD139" i="5"/>
  <c r="AL139" i="6"/>
  <c r="AL139" i="5"/>
  <c r="AT139" i="6"/>
  <c r="AT139" i="5"/>
  <c r="BB139" i="6"/>
  <c r="BB139" i="5"/>
  <c r="BJ139" i="6"/>
  <c r="BJ139" i="5"/>
  <c r="BR139" i="6"/>
  <c r="BR139" i="5"/>
  <c r="L140" i="6"/>
  <c r="L140" i="5"/>
  <c r="T140" i="6"/>
  <c r="T140" i="5"/>
  <c r="AB140" i="6"/>
  <c r="AB140" i="5"/>
  <c r="AJ140" i="6"/>
  <c r="AJ140" i="5"/>
  <c r="AR140" i="6"/>
  <c r="AR140" i="5"/>
  <c r="AZ140" i="6"/>
  <c r="AZ140" i="5"/>
  <c r="BH140" i="6"/>
  <c r="BH140" i="5"/>
  <c r="BP140" i="6"/>
  <c r="BP140" i="5"/>
  <c r="R141" i="6"/>
  <c r="R141" i="5"/>
  <c r="Z141" i="6"/>
  <c r="Z141" i="5"/>
  <c r="AH141" i="6"/>
  <c r="AH141" i="5"/>
  <c r="AP141" i="6"/>
  <c r="AP141" i="5"/>
  <c r="AX141" i="6"/>
  <c r="AX141" i="5"/>
  <c r="BF141" i="6"/>
  <c r="BF141" i="5"/>
  <c r="BN141" i="6"/>
  <c r="BN141" i="5"/>
  <c r="P142" i="6"/>
  <c r="P142" i="5"/>
  <c r="X142" i="6"/>
  <c r="X142" i="5"/>
  <c r="AF142" i="6"/>
  <c r="AF142" i="5"/>
  <c r="AN142" i="6"/>
  <c r="AN142" i="5"/>
  <c r="AV142" i="6"/>
  <c r="AV142" i="5"/>
  <c r="BD142" i="6"/>
  <c r="BD142" i="5"/>
  <c r="BL142" i="6"/>
  <c r="BL142" i="5"/>
  <c r="BT142" i="6"/>
  <c r="N143" i="6"/>
  <c r="N143" i="5"/>
  <c r="V143" i="6"/>
  <c r="V143" i="5"/>
  <c r="AD143" i="6"/>
  <c r="AD143" i="5"/>
  <c r="AL143" i="6"/>
  <c r="AL143" i="5"/>
  <c r="AT143" i="6"/>
  <c r="AT143" i="5"/>
  <c r="BB143" i="6"/>
  <c r="BB143" i="5"/>
  <c r="BJ143" i="6"/>
  <c r="BJ143" i="5"/>
  <c r="BR143" i="6"/>
  <c r="BR143" i="5"/>
  <c r="L144" i="6"/>
  <c r="L144" i="5"/>
  <c r="T144" i="6"/>
  <c r="T144" i="5"/>
  <c r="AB144" i="6"/>
  <c r="AB144" i="5"/>
  <c r="AJ144" i="6"/>
  <c r="AJ144" i="5"/>
  <c r="AR144" i="6"/>
  <c r="AR144" i="5"/>
  <c r="AZ144" i="6"/>
  <c r="AZ144" i="5"/>
  <c r="BH144" i="6"/>
  <c r="BH144" i="5"/>
  <c r="BP144" i="6"/>
  <c r="BP144" i="5"/>
  <c r="R145" i="6"/>
  <c r="R145" i="5"/>
  <c r="Z145" i="6"/>
  <c r="Z145" i="5"/>
  <c r="AH145" i="6"/>
  <c r="AH145" i="5"/>
  <c r="AP145" i="6"/>
  <c r="AP145" i="5"/>
  <c r="AX145" i="6"/>
  <c r="AX145" i="5"/>
  <c r="BF145" i="6"/>
  <c r="BF145" i="5"/>
  <c r="BN145" i="6"/>
  <c r="BN145" i="5"/>
  <c r="P146" i="6"/>
  <c r="P146" i="5"/>
  <c r="X146" i="6"/>
  <c r="X146" i="5"/>
  <c r="AF146" i="6"/>
  <c r="AF146" i="5"/>
  <c r="AN146" i="6"/>
  <c r="AN146" i="5"/>
  <c r="AV146" i="6"/>
  <c r="AV146" i="5"/>
  <c r="BD146" i="6"/>
  <c r="BD146" i="5"/>
  <c r="BL146" i="6"/>
  <c r="BL146" i="5"/>
  <c r="BT146" i="6"/>
  <c r="N147" i="6"/>
  <c r="N147" i="5"/>
  <c r="V147" i="6"/>
  <c r="V147" i="5"/>
  <c r="AD147" i="6"/>
  <c r="AD147" i="5"/>
  <c r="AL147" i="6"/>
  <c r="AL147" i="5"/>
  <c r="AT147" i="6"/>
  <c r="AT147" i="5"/>
  <c r="BB147" i="6"/>
  <c r="BB147" i="5"/>
  <c r="BJ147" i="6"/>
  <c r="BJ147" i="5"/>
  <c r="BR147" i="6"/>
  <c r="BR147" i="5"/>
  <c r="L148" i="6"/>
  <c r="L148" i="5"/>
  <c r="T148" i="6"/>
  <c r="T148" i="5"/>
  <c r="AB148" i="6"/>
  <c r="AB148" i="5"/>
  <c r="AJ148" i="6"/>
  <c r="AJ148" i="5"/>
  <c r="AR148" i="6"/>
  <c r="AR148" i="5"/>
  <c r="AZ148" i="6"/>
  <c r="AZ148" i="5"/>
  <c r="BH148" i="6"/>
  <c r="BH148" i="5"/>
  <c r="BP148" i="6"/>
  <c r="BP148" i="5"/>
  <c r="R149" i="6"/>
  <c r="R149" i="5"/>
  <c r="Z149" i="6"/>
  <c r="Z149" i="5"/>
  <c r="AH149" i="6"/>
  <c r="AH149" i="5"/>
  <c r="AP149" i="6"/>
  <c r="AP149" i="5"/>
  <c r="AX149" i="6"/>
  <c r="AX149" i="5"/>
  <c r="BF149" i="6"/>
  <c r="BF149" i="5"/>
  <c r="BN149" i="6"/>
  <c r="BN149" i="5"/>
  <c r="P150" i="6"/>
  <c r="P150" i="5"/>
  <c r="X150" i="6"/>
  <c r="X150" i="5"/>
  <c r="AF150" i="6"/>
  <c r="AF150" i="5"/>
  <c r="AN150" i="6"/>
  <c r="AN150" i="5"/>
  <c r="AV150" i="6"/>
  <c r="AV150" i="5"/>
  <c r="BD150" i="6"/>
  <c r="BD150" i="5"/>
  <c r="BL150" i="6"/>
  <c r="BL150" i="5"/>
  <c r="BT150" i="6"/>
  <c r="N151" i="6"/>
  <c r="N151" i="5"/>
  <c r="V151" i="6"/>
  <c r="V151" i="5"/>
  <c r="AD151" i="6"/>
  <c r="AD151" i="5"/>
  <c r="AL151" i="6"/>
  <c r="AL151" i="5"/>
  <c r="AT151" i="6"/>
  <c r="AT151" i="5"/>
  <c r="BB151" i="6"/>
  <c r="BB151" i="5"/>
  <c r="BJ151" i="6"/>
  <c r="BJ151" i="5"/>
  <c r="BR151" i="6"/>
  <c r="BR151" i="5"/>
  <c r="L152" i="6"/>
  <c r="L152" i="5"/>
  <c r="T152" i="6"/>
  <c r="T152" i="5"/>
  <c r="AB152" i="6"/>
  <c r="AB152" i="5"/>
  <c r="AJ152" i="6"/>
  <c r="AJ152" i="5"/>
  <c r="AR152" i="6"/>
  <c r="AR152" i="5"/>
  <c r="AZ152" i="6"/>
  <c r="AZ152" i="5"/>
  <c r="BH152" i="6"/>
  <c r="BH152" i="5"/>
  <c r="BP152" i="6"/>
  <c r="BP152" i="5"/>
  <c r="R153" i="6"/>
  <c r="R153" i="5"/>
  <c r="Z153" i="6"/>
  <c r="Z153" i="5"/>
  <c r="AH153" i="6"/>
  <c r="AH153" i="5"/>
  <c r="AP153" i="6"/>
  <c r="AP153" i="5"/>
  <c r="AX153" i="6"/>
  <c r="AX153" i="5"/>
  <c r="BF153" i="6"/>
  <c r="BF153" i="5"/>
  <c r="BN153" i="6"/>
  <c r="BN153" i="5"/>
  <c r="P154" i="6"/>
  <c r="P154" i="5"/>
  <c r="X154" i="6"/>
  <c r="X154" i="5"/>
  <c r="AF154" i="6"/>
  <c r="AF154" i="5"/>
  <c r="AN154" i="6"/>
  <c r="AN154" i="5"/>
  <c r="AV154" i="6"/>
  <c r="AV154" i="5"/>
  <c r="BD154" i="6"/>
  <c r="BD154" i="5"/>
  <c r="BL154" i="6"/>
  <c r="BL154" i="5"/>
  <c r="BT154" i="6"/>
  <c r="N155" i="6"/>
  <c r="N155" i="5"/>
  <c r="V155" i="6"/>
  <c r="V155" i="5"/>
  <c r="AD155" i="6"/>
  <c r="AD155" i="5"/>
  <c r="AL155" i="6"/>
  <c r="AL155" i="5"/>
  <c r="AT155" i="6"/>
  <c r="AT155" i="5"/>
  <c r="BB155" i="6"/>
  <c r="BB155" i="5"/>
  <c r="BJ155" i="6"/>
  <c r="BJ155" i="5"/>
  <c r="BR155" i="6"/>
  <c r="BR155" i="5"/>
  <c r="L156" i="6"/>
  <c r="L156" i="5"/>
  <c r="T156" i="6"/>
  <c r="T156" i="5"/>
  <c r="AB156" i="6"/>
  <c r="AB156" i="5"/>
  <c r="AJ156" i="6"/>
  <c r="AJ156" i="5"/>
  <c r="AR156" i="6"/>
  <c r="AR156" i="5"/>
  <c r="AZ156" i="6"/>
  <c r="AZ156" i="5"/>
  <c r="BH156" i="6"/>
  <c r="BH156" i="5"/>
  <c r="BP156" i="6"/>
  <c r="BP156" i="5"/>
  <c r="R157" i="6"/>
  <c r="R157" i="5"/>
  <c r="Z157" i="6"/>
  <c r="Z157" i="5"/>
  <c r="AH157" i="6"/>
  <c r="AH157" i="5"/>
  <c r="AP157" i="6"/>
  <c r="AP157" i="5"/>
  <c r="AX157" i="6"/>
  <c r="AX157" i="5"/>
  <c r="BF157" i="6"/>
  <c r="BF157" i="5"/>
  <c r="BN157" i="6"/>
  <c r="BN157" i="5"/>
  <c r="P158" i="6"/>
  <c r="P158" i="5"/>
  <c r="X158" i="6"/>
  <c r="X158" i="5"/>
  <c r="AF158" i="6"/>
  <c r="AF158" i="5"/>
  <c r="AN158" i="6"/>
  <c r="AN158" i="5"/>
  <c r="AV158" i="6"/>
  <c r="AV158" i="5"/>
  <c r="BD158" i="6"/>
  <c r="BD158" i="5"/>
  <c r="BL158" i="6"/>
  <c r="BL158" i="5"/>
  <c r="BT158" i="6"/>
  <c r="N159" i="6"/>
  <c r="N159" i="5"/>
  <c r="V159" i="6"/>
  <c r="V159" i="5"/>
  <c r="AD159" i="6"/>
  <c r="AD159" i="5"/>
  <c r="AL159" i="6"/>
  <c r="AL159" i="5"/>
  <c r="AT159" i="6"/>
  <c r="AT159" i="5"/>
  <c r="BB159" i="6"/>
  <c r="BB159" i="5"/>
  <c r="BJ159" i="6"/>
  <c r="BJ159" i="5"/>
  <c r="BR159" i="6"/>
  <c r="BR159" i="5"/>
  <c r="L160" i="6"/>
  <c r="L160" i="5"/>
  <c r="T160" i="6"/>
  <c r="T160" i="5"/>
  <c r="AB160" i="6"/>
  <c r="AB160" i="5"/>
  <c r="AJ160" i="6"/>
  <c r="AJ160" i="5"/>
  <c r="AR160" i="6"/>
  <c r="AR160" i="5"/>
  <c r="AZ160" i="6"/>
  <c r="AZ160" i="5"/>
  <c r="BH160" i="6"/>
  <c r="BH160" i="5"/>
  <c r="BP160" i="6"/>
  <c r="BP160" i="5"/>
  <c r="R161" i="6"/>
  <c r="R161" i="5"/>
  <c r="Z161" i="6"/>
  <c r="Z161" i="5"/>
  <c r="AH161" i="6"/>
  <c r="AH161" i="5"/>
  <c r="AP161" i="6"/>
  <c r="AP161" i="5"/>
  <c r="AX161" i="6"/>
  <c r="AX161" i="5"/>
  <c r="BF161" i="6"/>
  <c r="BF161" i="5"/>
  <c r="BN161" i="6"/>
  <c r="BN161" i="5"/>
  <c r="P162" i="6"/>
  <c r="P162" i="5"/>
  <c r="X162" i="6"/>
  <c r="X162" i="5"/>
  <c r="AF162" i="6"/>
  <c r="AF162" i="5"/>
  <c r="AN162" i="6"/>
  <c r="AN162" i="5"/>
  <c r="AV162" i="6"/>
  <c r="AV162" i="5"/>
  <c r="BD162" i="6"/>
  <c r="BD162" i="5"/>
  <c r="BL162" i="6"/>
  <c r="BL162" i="5"/>
  <c r="BT162" i="6"/>
  <c r="N163" i="6"/>
  <c r="N163" i="5"/>
  <c r="V163" i="6"/>
  <c r="V163" i="5"/>
  <c r="AD163" i="6"/>
  <c r="AD163" i="5"/>
  <c r="AL163" i="6"/>
  <c r="AL163" i="5"/>
  <c r="AT163" i="6"/>
  <c r="AT163" i="5"/>
  <c r="BB163" i="6"/>
  <c r="BB163" i="5"/>
  <c r="BJ163" i="6"/>
  <c r="BJ163" i="5"/>
  <c r="BR163" i="6"/>
  <c r="BR163" i="5"/>
  <c r="L164" i="6"/>
  <c r="L164" i="5"/>
  <c r="T164" i="6"/>
  <c r="T164" i="5"/>
  <c r="AB164" i="6"/>
  <c r="AB164" i="5"/>
  <c r="AJ164" i="6"/>
  <c r="AJ164" i="5"/>
  <c r="AR164" i="6"/>
  <c r="AR164" i="5"/>
  <c r="AZ164" i="6"/>
  <c r="AZ164" i="5"/>
  <c r="BH164" i="6"/>
  <c r="BH164" i="5"/>
  <c r="BP164" i="6"/>
  <c r="BP164" i="5"/>
  <c r="R165" i="6"/>
  <c r="R165" i="5"/>
  <c r="Z165" i="6"/>
  <c r="Z165" i="5"/>
  <c r="AH165" i="6"/>
  <c r="AH165" i="5"/>
  <c r="AP165" i="6"/>
  <c r="AP165" i="5"/>
  <c r="AX165" i="6"/>
  <c r="AX165" i="5"/>
  <c r="BF165" i="6"/>
  <c r="BF165" i="5"/>
  <c r="BN165" i="6"/>
  <c r="BN165" i="5"/>
  <c r="P166" i="6"/>
  <c r="P166" i="5"/>
  <c r="X166" i="6"/>
  <c r="X166" i="5"/>
  <c r="AF166" i="6"/>
  <c r="AF166" i="5"/>
  <c r="AN166" i="6"/>
  <c r="AN166" i="5"/>
  <c r="AV166" i="6"/>
  <c r="AV166" i="5"/>
  <c r="BD166" i="6"/>
  <c r="BD166" i="5"/>
  <c r="BL166" i="6"/>
  <c r="BL166" i="5"/>
  <c r="BT166" i="6"/>
  <c r="N167" i="6"/>
  <c r="N167" i="5"/>
  <c r="V167" i="6"/>
  <c r="V167" i="5"/>
  <c r="AD167" i="6"/>
  <c r="AD167" i="5"/>
  <c r="AL167" i="6"/>
  <c r="AL167" i="5"/>
  <c r="AT167" i="6"/>
  <c r="AT167" i="5"/>
  <c r="BB167" i="6"/>
  <c r="BB167" i="5"/>
  <c r="BJ167" i="6"/>
  <c r="BJ167" i="5"/>
  <c r="BR167" i="6"/>
  <c r="BR167" i="5"/>
  <c r="L168" i="6"/>
  <c r="L168" i="5"/>
  <c r="T168" i="6"/>
  <c r="T168" i="5"/>
  <c r="AB168" i="6"/>
  <c r="AB168" i="5"/>
  <c r="AJ168" i="6"/>
  <c r="AJ168" i="5"/>
  <c r="AR168" i="6"/>
  <c r="AR168" i="5"/>
  <c r="AZ168" i="6"/>
  <c r="AZ168" i="5"/>
  <c r="BH168" i="6"/>
  <c r="BH168" i="5"/>
  <c r="BP168" i="6"/>
  <c r="BP168" i="5"/>
  <c r="R169" i="6"/>
  <c r="R169" i="5"/>
  <c r="Z169" i="6"/>
  <c r="Z169" i="5"/>
  <c r="AH169" i="6"/>
  <c r="AH169" i="5"/>
  <c r="AP169" i="6"/>
  <c r="AP169" i="5"/>
  <c r="AX169" i="6"/>
  <c r="AX169" i="5"/>
  <c r="BF169" i="6"/>
  <c r="BF169" i="5"/>
  <c r="BN169" i="6"/>
  <c r="BN169" i="5"/>
  <c r="P170" i="6"/>
  <c r="P170" i="5"/>
  <c r="X170" i="6"/>
  <c r="X170" i="5"/>
  <c r="AF170" i="6"/>
  <c r="AF170" i="5"/>
  <c r="AN170" i="6"/>
  <c r="AN170" i="5"/>
  <c r="AV170" i="6"/>
  <c r="AV170" i="5"/>
  <c r="BD170" i="6"/>
  <c r="BD170" i="5"/>
  <c r="BL170" i="6"/>
  <c r="BL170" i="5"/>
  <c r="BT170" i="6"/>
  <c r="N171" i="6"/>
  <c r="N171" i="5"/>
  <c r="V171" i="6"/>
  <c r="V171" i="5"/>
  <c r="AD171" i="6"/>
  <c r="AD171" i="5"/>
  <c r="AL171" i="6"/>
  <c r="AL171" i="5"/>
  <c r="AT171" i="6"/>
  <c r="AT171" i="5"/>
  <c r="BB171" i="6"/>
  <c r="BB171" i="5"/>
  <c r="BJ171" i="6"/>
  <c r="BJ171" i="5"/>
  <c r="BR171" i="6"/>
  <c r="BR171" i="5"/>
  <c r="L172" i="6"/>
  <c r="L172" i="5"/>
  <c r="T172" i="6"/>
  <c r="T172" i="5"/>
  <c r="AB172" i="6"/>
  <c r="AB172" i="5"/>
  <c r="AJ172" i="6"/>
  <c r="AJ172" i="5"/>
  <c r="AR172" i="6"/>
  <c r="AR172" i="5"/>
  <c r="AZ172" i="6"/>
  <c r="AZ172" i="5"/>
  <c r="BH172" i="6"/>
  <c r="BH172" i="5"/>
  <c r="BP172" i="6"/>
  <c r="BP172" i="5"/>
  <c r="R173" i="6"/>
  <c r="R173" i="5"/>
  <c r="Z173" i="6"/>
  <c r="Z173" i="5"/>
  <c r="AH173" i="6"/>
  <c r="AH173" i="5"/>
  <c r="AP173" i="6"/>
  <c r="AP173" i="5"/>
  <c r="AX173" i="6"/>
  <c r="AX173" i="5"/>
  <c r="BF173" i="6"/>
  <c r="BF173" i="5"/>
  <c r="BN173" i="6"/>
  <c r="BN173" i="5"/>
  <c r="P174" i="6"/>
  <c r="P174" i="5"/>
  <c r="X174" i="6"/>
  <c r="X174" i="5"/>
  <c r="AF174" i="6"/>
  <c r="AF174" i="5"/>
  <c r="AN174" i="6"/>
  <c r="AN174" i="5"/>
  <c r="AV174" i="6"/>
  <c r="AV174" i="5"/>
  <c r="BD174" i="6"/>
  <c r="BD174" i="5"/>
  <c r="BL174" i="6"/>
  <c r="BL174" i="5"/>
  <c r="BT174" i="6"/>
  <c r="N175" i="6"/>
  <c r="N175" i="5"/>
  <c r="V175" i="6"/>
  <c r="V175" i="5"/>
  <c r="AD175" i="6"/>
  <c r="AD175" i="5"/>
  <c r="AL175" i="6"/>
  <c r="AL175" i="5"/>
  <c r="AT175" i="6"/>
  <c r="AT175" i="5"/>
  <c r="BB175" i="6"/>
  <c r="BB175" i="5"/>
  <c r="BJ175" i="6"/>
  <c r="BJ175" i="5"/>
  <c r="BR175" i="6"/>
  <c r="BR175" i="5"/>
  <c r="L176" i="6"/>
  <c r="L176" i="5"/>
  <c r="T176" i="6"/>
  <c r="T176" i="5"/>
  <c r="AB176" i="6"/>
  <c r="AB176" i="5"/>
  <c r="AJ176" i="6"/>
  <c r="AJ176" i="5"/>
  <c r="AR176" i="6"/>
  <c r="AR176" i="5"/>
  <c r="AZ176" i="6"/>
  <c r="AZ176" i="5"/>
  <c r="BH176" i="6"/>
  <c r="BH176" i="5"/>
  <c r="BP176" i="6"/>
  <c r="BP176" i="5"/>
  <c r="R177" i="6"/>
  <c r="R177" i="5"/>
  <c r="Z177" i="6"/>
  <c r="Z177" i="5"/>
  <c r="AH177" i="6"/>
  <c r="AH177" i="5"/>
  <c r="AP177" i="6"/>
  <c r="AP177" i="5"/>
  <c r="AX177" i="6"/>
  <c r="AX177" i="5"/>
  <c r="BF177" i="6"/>
  <c r="BF177" i="5"/>
  <c r="BN177" i="6"/>
  <c r="BN177" i="5"/>
  <c r="P178" i="6"/>
  <c r="P178" i="5"/>
  <c r="X178" i="6"/>
  <c r="X178" i="5"/>
  <c r="AF178" i="6"/>
  <c r="AF178" i="5"/>
  <c r="AN178" i="6"/>
  <c r="AN178" i="5"/>
  <c r="AV178" i="6"/>
  <c r="AV178" i="5"/>
  <c r="BD178" i="6"/>
  <c r="BD178" i="5"/>
  <c r="BL178" i="6"/>
  <c r="BL178" i="5"/>
  <c r="BT178" i="6"/>
  <c r="N179" i="6"/>
  <c r="N179" i="5"/>
  <c r="V179" i="6"/>
  <c r="V179" i="5"/>
  <c r="AD179" i="6"/>
  <c r="AD179" i="5"/>
  <c r="AL179" i="6"/>
  <c r="AL179" i="5"/>
  <c r="AT179" i="6"/>
  <c r="AT179" i="5"/>
  <c r="BB179" i="6"/>
  <c r="BB179" i="5"/>
  <c r="BJ179" i="6"/>
  <c r="BJ179" i="5"/>
  <c r="BR179" i="6"/>
  <c r="BR179" i="5"/>
  <c r="L180" i="6"/>
  <c r="L180" i="5"/>
  <c r="T180" i="6"/>
  <c r="T180" i="5"/>
  <c r="AB180" i="6"/>
  <c r="AB180" i="5"/>
  <c r="AJ180" i="6"/>
  <c r="AJ180" i="5"/>
  <c r="AR180" i="6"/>
  <c r="AR180" i="5"/>
  <c r="AZ180" i="6"/>
  <c r="AZ180" i="5"/>
  <c r="BH180" i="6"/>
  <c r="BH180" i="5"/>
  <c r="BP180" i="6"/>
  <c r="BP180" i="5"/>
  <c r="R181" i="6"/>
  <c r="R181" i="5"/>
  <c r="Z181" i="6"/>
  <c r="Z181" i="5"/>
  <c r="AH181" i="6"/>
  <c r="AH181" i="5"/>
  <c r="AP181" i="6"/>
  <c r="AP181" i="5"/>
  <c r="AX181" i="6"/>
  <c r="AX181" i="5"/>
  <c r="BF181" i="6"/>
  <c r="BF181" i="5"/>
  <c r="BN181" i="6"/>
  <c r="BN181" i="5"/>
  <c r="P182" i="6"/>
  <c r="P182" i="5"/>
  <c r="X182" i="6"/>
  <c r="X182" i="5"/>
  <c r="AF182" i="6"/>
  <c r="AF182" i="5"/>
  <c r="AN182" i="6"/>
  <c r="AN182" i="5"/>
  <c r="AV182" i="6"/>
  <c r="AV182" i="5"/>
  <c r="BD182" i="6"/>
  <c r="BD182" i="5"/>
  <c r="BL182" i="6"/>
  <c r="BL182" i="5"/>
  <c r="BT182" i="6"/>
  <c r="N183" i="6"/>
  <c r="N183" i="5"/>
  <c r="V183" i="6"/>
  <c r="V183" i="5"/>
  <c r="AD183" i="6"/>
  <c r="AD183" i="5"/>
  <c r="AL183" i="6"/>
  <c r="AL183" i="5"/>
  <c r="AT183" i="6"/>
  <c r="AT183" i="5"/>
  <c r="BB183" i="6"/>
  <c r="BB183" i="5"/>
  <c r="BJ183" i="6"/>
  <c r="BJ183" i="5"/>
  <c r="BR183" i="6"/>
  <c r="BR183" i="5"/>
  <c r="L184" i="6"/>
  <c r="L184" i="5"/>
  <c r="T184" i="6"/>
  <c r="T184" i="5"/>
  <c r="AB184" i="6"/>
  <c r="AB184" i="5"/>
  <c r="AJ184" i="6"/>
  <c r="AJ184" i="5"/>
  <c r="AR184" i="6"/>
  <c r="AR184" i="5"/>
  <c r="AZ184" i="6"/>
  <c r="AZ184" i="5"/>
  <c r="BH184" i="6"/>
  <c r="BH184" i="5"/>
  <c r="BP184" i="6"/>
  <c r="BP184" i="5"/>
  <c r="R185" i="6"/>
  <c r="R185" i="5"/>
  <c r="Z185" i="6"/>
  <c r="Z185" i="5"/>
  <c r="AH185" i="6"/>
  <c r="AH185" i="5"/>
  <c r="AP185" i="6"/>
  <c r="AP185" i="5"/>
  <c r="AX185" i="6"/>
  <c r="AX185" i="5"/>
  <c r="BF185" i="6"/>
  <c r="BF185" i="5"/>
  <c r="BN185" i="6"/>
  <c r="BN185" i="5"/>
  <c r="P186" i="6"/>
  <c r="P186" i="5"/>
  <c r="X186" i="6"/>
  <c r="X186" i="5"/>
  <c r="AF186" i="6"/>
  <c r="AF186" i="5"/>
  <c r="AN186" i="6"/>
  <c r="AN186" i="5"/>
  <c r="AV186" i="6"/>
  <c r="AV186" i="5"/>
  <c r="BD186" i="6"/>
  <c r="BD186" i="5"/>
  <c r="BL186" i="6"/>
  <c r="BL186" i="5"/>
  <c r="BT186" i="6"/>
  <c r="N187" i="6"/>
  <c r="N187" i="5"/>
  <c r="V187" i="6"/>
  <c r="V187" i="5"/>
  <c r="AD187" i="6"/>
  <c r="AD187" i="5"/>
  <c r="AL187" i="6"/>
  <c r="AL187" i="5"/>
  <c r="AT187" i="6"/>
  <c r="AT187" i="5"/>
  <c r="BB187" i="6"/>
  <c r="BB187" i="5"/>
  <c r="BJ187" i="6"/>
  <c r="BJ187" i="5"/>
  <c r="BR187" i="6"/>
  <c r="BR187" i="5"/>
  <c r="L188" i="6"/>
  <c r="L188" i="5"/>
  <c r="T188" i="6"/>
  <c r="T188" i="5"/>
  <c r="AB188" i="6"/>
  <c r="AB188" i="5"/>
  <c r="AJ188" i="6"/>
  <c r="AJ188" i="5"/>
  <c r="AR188" i="6"/>
  <c r="AR188" i="5"/>
  <c r="AZ188" i="6"/>
  <c r="AZ188" i="5"/>
  <c r="BH188" i="6"/>
  <c r="BH188" i="5"/>
  <c r="BP188" i="6"/>
  <c r="BP188" i="5"/>
  <c r="R189" i="6"/>
  <c r="R189" i="5"/>
  <c r="Z189" i="6"/>
  <c r="Z189" i="5"/>
  <c r="AH189" i="6"/>
  <c r="AH189" i="5"/>
  <c r="AP189" i="6"/>
  <c r="AP189" i="5"/>
  <c r="AX189" i="6"/>
  <c r="AX189" i="5"/>
  <c r="BF189" i="6"/>
  <c r="BF189" i="5"/>
  <c r="BN189" i="6"/>
  <c r="BN189" i="5"/>
  <c r="P190" i="6"/>
  <c r="P190" i="5"/>
  <c r="X190" i="6"/>
  <c r="X190" i="5"/>
  <c r="AF190" i="6"/>
  <c r="AF190" i="5"/>
  <c r="AN190" i="6"/>
  <c r="AN190" i="5"/>
  <c r="AV190" i="6"/>
  <c r="AV190" i="5"/>
  <c r="BD190" i="6"/>
  <c r="BD190" i="5"/>
  <c r="BL190" i="6"/>
  <c r="BL190" i="5"/>
  <c r="BT190" i="6"/>
  <c r="N191" i="6"/>
  <c r="N191" i="5"/>
  <c r="V191" i="6"/>
  <c r="V191" i="5"/>
  <c r="AD191" i="6"/>
  <c r="AD191" i="5"/>
  <c r="AL191" i="6"/>
  <c r="AL191" i="5"/>
  <c r="AT191" i="6"/>
  <c r="AT191" i="5"/>
  <c r="BB191" i="6"/>
  <c r="BB191" i="5"/>
  <c r="BJ191" i="6"/>
  <c r="BJ191" i="5"/>
  <c r="BR191" i="6"/>
  <c r="BR191" i="5"/>
  <c r="L192" i="6"/>
  <c r="L192" i="5"/>
  <c r="T192" i="6"/>
  <c r="T192" i="5"/>
  <c r="AB192" i="6"/>
  <c r="AB192" i="5"/>
  <c r="AJ192" i="6"/>
  <c r="AJ192" i="5"/>
  <c r="AR192" i="6"/>
  <c r="AR192" i="5"/>
  <c r="AZ192" i="6"/>
  <c r="AZ192" i="5"/>
  <c r="BH192" i="6"/>
  <c r="BH192" i="5"/>
  <c r="BP192" i="6"/>
  <c r="BP192" i="5"/>
  <c r="R193" i="6"/>
  <c r="R193" i="5"/>
  <c r="Z193" i="6"/>
  <c r="Z193" i="5"/>
  <c r="AH193" i="6"/>
  <c r="AH193" i="5"/>
  <c r="AP193" i="6"/>
  <c r="AP193" i="5"/>
  <c r="AX193" i="6"/>
  <c r="AX193" i="5"/>
  <c r="BF193" i="6"/>
  <c r="BF193" i="5"/>
  <c r="BN193" i="6"/>
  <c r="BN193" i="5"/>
  <c r="P194" i="6"/>
  <c r="P194" i="5"/>
  <c r="X194" i="6"/>
  <c r="X194" i="5"/>
  <c r="AF194" i="6"/>
  <c r="AF194" i="5"/>
  <c r="AN194" i="6"/>
  <c r="AN194" i="5"/>
  <c r="AV194" i="6"/>
  <c r="AV194" i="5"/>
  <c r="BD194" i="6"/>
  <c r="BD194" i="5"/>
  <c r="BL194" i="6"/>
  <c r="BL194" i="5"/>
  <c r="BT194" i="6"/>
  <c r="N195" i="6"/>
  <c r="N195" i="5"/>
  <c r="V195" i="6"/>
  <c r="V195" i="5"/>
  <c r="AD195" i="6"/>
  <c r="AD195" i="5"/>
  <c r="AL195" i="6"/>
  <c r="AL195" i="5"/>
  <c r="AT195" i="6"/>
  <c r="AT195" i="5"/>
  <c r="BB195" i="6"/>
  <c r="BB195" i="5"/>
  <c r="BJ195" i="6"/>
  <c r="BJ195" i="5"/>
  <c r="BR195" i="6"/>
  <c r="BR195" i="5"/>
  <c r="L196" i="6"/>
  <c r="L196" i="5"/>
  <c r="T196" i="6"/>
  <c r="T196" i="5"/>
  <c r="AB196" i="6"/>
  <c r="AB196" i="5"/>
  <c r="AJ196" i="6"/>
  <c r="AJ196" i="5"/>
  <c r="AR196" i="6"/>
  <c r="AR196" i="5"/>
  <c r="AZ196" i="6"/>
  <c r="AZ196" i="5"/>
  <c r="BH196" i="6"/>
  <c r="BH196" i="5"/>
  <c r="BP196" i="6"/>
  <c r="BP196" i="5"/>
  <c r="R197" i="6"/>
  <c r="R197" i="5"/>
  <c r="Z197" i="6"/>
  <c r="Z197" i="5"/>
  <c r="AH197" i="6"/>
  <c r="AH197" i="5"/>
  <c r="AP197" i="6"/>
  <c r="AP197" i="5"/>
  <c r="AX197" i="6"/>
  <c r="AX197" i="5"/>
  <c r="BF197" i="6"/>
  <c r="BF197" i="5"/>
  <c r="BN197" i="6"/>
  <c r="BN197" i="5"/>
  <c r="P198" i="6"/>
  <c r="P198" i="5"/>
  <c r="X198" i="6"/>
  <c r="X198" i="5"/>
  <c r="AF198" i="6"/>
  <c r="AF198" i="5"/>
  <c r="AN198" i="6"/>
  <c r="AN198" i="5"/>
  <c r="AV198" i="6"/>
  <c r="AV198" i="5"/>
  <c r="BD198" i="6"/>
  <c r="BD198" i="5"/>
  <c r="BL198" i="6"/>
  <c r="BL198" i="5"/>
  <c r="BT198" i="6"/>
  <c r="N199" i="6"/>
  <c r="N199" i="5"/>
  <c r="V199" i="6"/>
  <c r="V199" i="5"/>
  <c r="AD199" i="6"/>
  <c r="AD199" i="5"/>
  <c r="AL199" i="6"/>
  <c r="AL199" i="5"/>
  <c r="AT199" i="6"/>
  <c r="AT199" i="5"/>
  <c r="BB199" i="6"/>
  <c r="BB199" i="5"/>
  <c r="BJ199" i="6"/>
  <c r="BJ199" i="5"/>
  <c r="BR199" i="6"/>
  <c r="BR199" i="5"/>
  <c r="L200" i="6"/>
  <c r="L200" i="5"/>
  <c r="T200" i="6"/>
  <c r="T200" i="5"/>
  <c r="AB200" i="6"/>
  <c r="AB200" i="5"/>
  <c r="AJ200" i="6"/>
  <c r="AJ200" i="5"/>
  <c r="AR200" i="6"/>
  <c r="AR200" i="5"/>
  <c r="AZ200" i="6"/>
  <c r="AZ200" i="5"/>
  <c r="BH200" i="6"/>
  <c r="BH200" i="5"/>
  <c r="BP200" i="6"/>
  <c r="BP200" i="5"/>
  <c r="R201" i="6"/>
  <c r="R201" i="5"/>
  <c r="Z201" i="6"/>
  <c r="Z201" i="5"/>
  <c r="AH201" i="6"/>
  <c r="AH201" i="5"/>
  <c r="AP201" i="6"/>
  <c r="AP201" i="5"/>
  <c r="AX201" i="6"/>
  <c r="AX201" i="5"/>
  <c r="BF201" i="6"/>
  <c r="BF201" i="5"/>
  <c r="BN201" i="6"/>
  <c r="BN201" i="5"/>
  <c r="P202" i="6"/>
  <c r="P202" i="5"/>
  <c r="X202" i="6"/>
  <c r="X202" i="5"/>
  <c r="AF202" i="6"/>
  <c r="AF202" i="5"/>
  <c r="AN202" i="6"/>
  <c r="AN202" i="5"/>
  <c r="AV202" i="6"/>
  <c r="AV202" i="5"/>
  <c r="BD202" i="6"/>
  <c r="BD202" i="5"/>
  <c r="BL202" i="6"/>
  <c r="BL202" i="5"/>
  <c r="BT202" i="6"/>
  <c r="N203" i="6"/>
  <c r="N203" i="5"/>
  <c r="V203" i="6"/>
  <c r="V203" i="5"/>
  <c r="AD203" i="6"/>
  <c r="AD203" i="5"/>
  <c r="AL203" i="6"/>
  <c r="AL203" i="5"/>
  <c r="AT203" i="6"/>
  <c r="AT203" i="5"/>
  <c r="BB203" i="6"/>
  <c r="BB203" i="5"/>
  <c r="BJ203" i="6"/>
  <c r="BJ203" i="5"/>
  <c r="BR203" i="6"/>
  <c r="BR203" i="5"/>
  <c r="L204" i="6"/>
  <c r="L204" i="5"/>
  <c r="T204" i="6"/>
  <c r="T204" i="5"/>
  <c r="AB204" i="6"/>
  <c r="AB204" i="5"/>
  <c r="AJ204" i="6"/>
  <c r="AJ204" i="5"/>
  <c r="AR204" i="6"/>
  <c r="AR204" i="5"/>
  <c r="AZ204" i="6"/>
  <c r="AZ204" i="5"/>
  <c r="BH204" i="6"/>
  <c r="BH204" i="5"/>
  <c r="BP204" i="6"/>
  <c r="BP204" i="5"/>
  <c r="R205" i="6"/>
  <c r="R205" i="5"/>
  <c r="Z205" i="6"/>
  <c r="Z205" i="5"/>
  <c r="AH205" i="6"/>
  <c r="AH205" i="5"/>
  <c r="AP205" i="6"/>
  <c r="AP205" i="5"/>
  <c r="AX205" i="6"/>
  <c r="AX205" i="5"/>
  <c r="BF205" i="6"/>
  <c r="BF205" i="5"/>
  <c r="BN205" i="6"/>
  <c r="BN205" i="5"/>
  <c r="AE229" i="4"/>
  <c r="N30" i="5"/>
  <c r="R30" i="5"/>
  <c r="V30" i="5"/>
  <c r="Z30" i="5"/>
  <c r="AD30" i="5"/>
  <c r="AH30" i="5"/>
  <c r="AL30" i="5"/>
  <c r="AP30" i="5"/>
  <c r="AT30" i="5"/>
  <c r="AX30" i="5"/>
  <c r="BB30" i="5"/>
  <c r="BF30" i="5"/>
  <c r="BJ30" i="5"/>
  <c r="BN30" i="5"/>
  <c r="BR30" i="5"/>
  <c r="L32" i="5"/>
  <c r="P32" i="5"/>
  <c r="T32" i="5"/>
  <c r="X32" i="5"/>
  <c r="AB32" i="5"/>
  <c r="AF32" i="5"/>
  <c r="AJ32" i="5"/>
  <c r="AN32" i="5"/>
  <c r="AR32" i="5"/>
  <c r="AV32" i="5"/>
  <c r="AZ32" i="5"/>
  <c r="BD32" i="5"/>
  <c r="BH32" i="5"/>
  <c r="BL32" i="5"/>
  <c r="BP32" i="5"/>
  <c r="N34" i="5"/>
  <c r="R34" i="5"/>
  <c r="V34" i="5"/>
  <c r="Z34" i="5"/>
  <c r="AD34" i="5"/>
  <c r="AH34" i="5"/>
  <c r="AL34" i="5"/>
  <c r="AP34" i="5"/>
  <c r="AT34" i="5"/>
  <c r="AX34" i="5"/>
  <c r="BB34" i="5"/>
  <c r="BF34" i="5"/>
  <c r="BJ34" i="5"/>
  <c r="BN34" i="5"/>
  <c r="BR34" i="5"/>
  <c r="L36" i="5"/>
  <c r="P36" i="5"/>
  <c r="T36" i="5"/>
  <c r="X36" i="5"/>
  <c r="AB36" i="5"/>
  <c r="AF36" i="5"/>
  <c r="AJ36" i="5"/>
  <c r="AN36" i="5"/>
  <c r="AR36" i="5"/>
  <c r="AV36" i="5"/>
  <c r="AZ36" i="5"/>
  <c r="BD36" i="5"/>
  <c r="BH36" i="5"/>
  <c r="BL36" i="5"/>
  <c r="BP36" i="5"/>
  <c r="N38" i="5"/>
  <c r="R38" i="5"/>
  <c r="V38" i="5"/>
  <c r="Z38" i="5"/>
  <c r="AD38" i="5"/>
  <c r="AH38" i="5"/>
  <c r="AL38" i="5"/>
  <c r="AP38" i="5"/>
  <c r="AT38" i="5"/>
  <c r="AX38" i="5"/>
  <c r="BB38" i="5"/>
  <c r="BF38" i="5"/>
  <c r="BJ38" i="5"/>
  <c r="BN38" i="5"/>
  <c r="BR38" i="5"/>
  <c r="L40" i="5"/>
  <c r="P40" i="5"/>
  <c r="T40" i="5"/>
  <c r="X40" i="5"/>
  <c r="AB40" i="5"/>
  <c r="AF40" i="5"/>
  <c r="AJ40" i="5"/>
  <c r="AN40" i="5"/>
  <c r="AR40" i="5"/>
  <c r="AV40" i="5"/>
  <c r="AZ40" i="5"/>
  <c r="BD40" i="5"/>
  <c r="BH40" i="5"/>
  <c r="BL40" i="5"/>
  <c r="BP40" i="5"/>
  <c r="N42" i="5"/>
  <c r="R42" i="5"/>
  <c r="V42" i="5"/>
  <c r="Z42" i="5"/>
  <c r="AD42" i="5"/>
  <c r="AH42" i="5"/>
  <c r="AL42" i="5"/>
  <c r="AP42" i="5"/>
  <c r="AT42" i="5"/>
  <c r="AX42" i="5"/>
  <c r="BB42" i="5"/>
  <c r="BF42" i="5"/>
  <c r="BJ42" i="5"/>
  <c r="BN42" i="5"/>
  <c r="BR42" i="5"/>
  <c r="L44" i="5"/>
  <c r="P44" i="5"/>
  <c r="T44" i="5"/>
  <c r="X44" i="5"/>
  <c r="AB44" i="5"/>
  <c r="AF44" i="5"/>
  <c r="AJ44" i="5"/>
  <c r="AN44" i="5"/>
  <c r="AR44" i="5"/>
  <c r="AV44" i="5"/>
  <c r="AZ44" i="5"/>
  <c r="BD44" i="5"/>
  <c r="BH44" i="5"/>
  <c r="BL44" i="5"/>
  <c r="BP44" i="5"/>
  <c r="N46" i="5"/>
  <c r="R46" i="5"/>
  <c r="V46" i="5"/>
  <c r="Z46" i="5"/>
  <c r="AD46" i="5"/>
  <c r="AH46" i="5"/>
  <c r="AL46" i="5"/>
  <c r="AP46" i="5"/>
  <c r="AT46" i="5"/>
  <c r="AX46" i="5"/>
  <c r="BB46" i="5"/>
  <c r="BF46" i="5"/>
  <c r="BJ46" i="5"/>
  <c r="BN46" i="5"/>
  <c r="BR46" i="5"/>
  <c r="L48" i="5"/>
  <c r="P48" i="5"/>
  <c r="T48" i="5"/>
  <c r="X48" i="5"/>
  <c r="AB48" i="5"/>
  <c r="AF48" i="5"/>
  <c r="AJ48" i="5"/>
  <c r="AN48" i="5"/>
  <c r="AR48" i="5"/>
  <c r="AV48" i="5"/>
  <c r="AZ48" i="5"/>
  <c r="BD48" i="5"/>
  <c r="BH48" i="5"/>
  <c r="BL48" i="5"/>
  <c r="BP48" i="5"/>
  <c r="N50" i="5"/>
  <c r="R50" i="5"/>
  <c r="V50" i="5"/>
  <c r="Z50" i="5"/>
  <c r="AD50" i="5"/>
  <c r="AH50" i="5"/>
  <c r="AL50" i="5"/>
  <c r="AP50" i="5"/>
  <c r="AT50" i="5"/>
  <c r="AX50" i="5"/>
  <c r="BB50" i="5"/>
  <c r="BF50" i="5"/>
  <c r="BJ50" i="5"/>
  <c r="BN50" i="5"/>
  <c r="BR50" i="5"/>
  <c r="L52" i="5"/>
  <c r="P52" i="5"/>
  <c r="T52" i="5"/>
  <c r="X52" i="5"/>
  <c r="AB52" i="5"/>
  <c r="AF52" i="5"/>
  <c r="AJ52" i="5"/>
  <c r="AN52" i="5"/>
  <c r="AR52" i="5"/>
  <c r="AV52" i="5"/>
  <c r="AZ52" i="5"/>
  <c r="BD52" i="5"/>
  <c r="BH52" i="5"/>
  <c r="BL52" i="5"/>
  <c r="BP52" i="5"/>
  <c r="N54" i="5"/>
  <c r="R54" i="5"/>
  <c r="V54" i="5"/>
  <c r="Z54" i="5"/>
  <c r="AD54" i="5"/>
  <c r="AH54" i="5"/>
  <c r="AL54" i="5"/>
  <c r="AP54" i="5"/>
  <c r="AT54" i="5"/>
  <c r="AX54" i="5"/>
  <c r="BB54" i="5"/>
  <c r="BF54" i="5"/>
  <c r="BJ54" i="5"/>
  <c r="BN54" i="5"/>
  <c r="BR54" i="5"/>
  <c r="L56" i="5"/>
  <c r="P56" i="5"/>
  <c r="T56" i="5"/>
  <c r="X56" i="5"/>
  <c r="AB56" i="5"/>
  <c r="AF56" i="5"/>
  <c r="AJ56" i="5"/>
  <c r="AN56" i="5"/>
  <c r="AR56" i="5"/>
  <c r="AV56" i="5"/>
  <c r="AZ56" i="5"/>
  <c r="BD56" i="5"/>
  <c r="BH56" i="5"/>
  <c r="BL56" i="5"/>
  <c r="BP56" i="5"/>
  <c r="N58" i="5"/>
  <c r="R58" i="5"/>
  <c r="V58" i="5"/>
  <c r="Z58" i="5"/>
  <c r="AD58" i="5"/>
  <c r="AH58" i="5"/>
  <c r="AL58" i="5"/>
  <c r="AP58" i="5"/>
  <c r="AT58" i="5"/>
  <c r="AX58" i="5"/>
  <c r="BB58" i="5"/>
  <c r="BF58" i="5"/>
  <c r="BJ58" i="5"/>
  <c r="BN58" i="5"/>
  <c r="BR58" i="5"/>
  <c r="BF59" i="5"/>
  <c r="BL59" i="5"/>
  <c r="X60" i="5"/>
  <c r="AN60" i="5"/>
  <c r="BD60" i="5"/>
  <c r="P61" i="5"/>
  <c r="V61" i="5"/>
  <c r="AF61" i="5"/>
  <c r="AL61" i="5"/>
  <c r="AV61" i="5"/>
  <c r="BB61" i="5"/>
  <c r="BL61" i="5"/>
  <c r="BR61" i="5"/>
  <c r="Z62" i="5"/>
  <c r="AP62" i="5"/>
  <c r="BF62" i="5"/>
  <c r="R63" i="5"/>
  <c r="X63" i="5"/>
  <c r="AH63" i="5"/>
  <c r="AN63" i="5"/>
  <c r="AX63" i="5"/>
  <c r="BD63" i="5"/>
  <c r="BN63" i="5"/>
  <c r="P64" i="5"/>
  <c r="AF64" i="5"/>
  <c r="AV64" i="5"/>
  <c r="BL64" i="5"/>
  <c r="N65" i="5"/>
  <c r="X65" i="5"/>
  <c r="AD65" i="5"/>
  <c r="AN65" i="5"/>
  <c r="AT65" i="5"/>
  <c r="BD65" i="5"/>
  <c r="BJ65" i="5"/>
  <c r="R66" i="5"/>
  <c r="AH66" i="5"/>
  <c r="AX66" i="5"/>
  <c r="BN66" i="5"/>
  <c r="L67" i="5"/>
  <c r="T67" i="5"/>
  <c r="AB67" i="5"/>
  <c r="AJ67" i="5"/>
  <c r="AR67" i="5"/>
  <c r="AZ67" i="5"/>
  <c r="BH67" i="5"/>
  <c r="BP67" i="5"/>
  <c r="X68" i="5"/>
  <c r="AN68" i="5"/>
  <c r="BD68" i="5"/>
  <c r="V70" i="5"/>
  <c r="AL70" i="5"/>
  <c r="BB70" i="5"/>
  <c r="BR70" i="5"/>
  <c r="P72" i="5"/>
  <c r="AF72" i="5"/>
  <c r="AV72" i="5"/>
  <c r="BL72" i="5"/>
  <c r="N74" i="5"/>
  <c r="AD74" i="5"/>
  <c r="AT74" i="5"/>
  <c r="BJ74" i="5"/>
  <c r="X76" i="5"/>
  <c r="AN76" i="5"/>
  <c r="BD76" i="5"/>
  <c r="V78" i="5"/>
  <c r="AL78" i="5"/>
  <c r="BB78" i="5"/>
  <c r="BR78" i="5"/>
  <c r="P80" i="5"/>
  <c r="AF80" i="5"/>
  <c r="N60" i="6"/>
  <c r="N60" i="5"/>
  <c r="V60" i="6"/>
  <c r="V60" i="5"/>
  <c r="AD60" i="6"/>
  <c r="AD60" i="5"/>
  <c r="AL60" i="6"/>
  <c r="AL60" i="5"/>
  <c r="AT60" i="6"/>
  <c r="AT60" i="5"/>
  <c r="BB60" i="6"/>
  <c r="BB60" i="5"/>
  <c r="BJ60" i="6"/>
  <c r="BJ60" i="5"/>
  <c r="BR60" i="6"/>
  <c r="BR60" i="5"/>
  <c r="N64" i="6"/>
  <c r="N64" i="5"/>
  <c r="V64" i="6"/>
  <c r="V64" i="5"/>
  <c r="AD64" i="6"/>
  <c r="AD64" i="5"/>
  <c r="AL64" i="6"/>
  <c r="AL64" i="5"/>
  <c r="AT64" i="6"/>
  <c r="AT64" i="5"/>
  <c r="BB64" i="6"/>
  <c r="BB64" i="5"/>
  <c r="BJ64" i="6"/>
  <c r="BJ64" i="5"/>
  <c r="BR64" i="6"/>
  <c r="BR64" i="5"/>
  <c r="N68" i="6"/>
  <c r="N68" i="5"/>
  <c r="V68" i="6"/>
  <c r="V68" i="5"/>
  <c r="AD68" i="6"/>
  <c r="AD68" i="5"/>
  <c r="AL68" i="6"/>
  <c r="AL68" i="5"/>
  <c r="AT68" i="6"/>
  <c r="AT68" i="5"/>
  <c r="BB68" i="6"/>
  <c r="BB68" i="5"/>
  <c r="BJ68" i="6"/>
  <c r="BJ68" i="5"/>
  <c r="BR68" i="6"/>
  <c r="BR68" i="5"/>
  <c r="L69" i="6"/>
  <c r="L69" i="5"/>
  <c r="T69" i="6"/>
  <c r="T69" i="5"/>
  <c r="AB69" i="6"/>
  <c r="AB69" i="5"/>
  <c r="AJ69" i="6"/>
  <c r="AJ69" i="5"/>
  <c r="AR69" i="6"/>
  <c r="AR69" i="5"/>
  <c r="AZ69" i="6"/>
  <c r="AZ69" i="5"/>
  <c r="BH69" i="6"/>
  <c r="BH69" i="5"/>
  <c r="BP69" i="6"/>
  <c r="BP69" i="5"/>
  <c r="P71" i="6"/>
  <c r="P71" i="5"/>
  <c r="X71" i="6"/>
  <c r="X71" i="5"/>
  <c r="AF71" i="6"/>
  <c r="AF71" i="5"/>
  <c r="AN71" i="6"/>
  <c r="AN71" i="5"/>
  <c r="AV71" i="6"/>
  <c r="AV71" i="5"/>
  <c r="BD71" i="6"/>
  <c r="BD71" i="5"/>
  <c r="BL71" i="6"/>
  <c r="BL71" i="5"/>
  <c r="BT71" i="6"/>
  <c r="BJ71" i="4"/>
  <c r="N72" i="6"/>
  <c r="N72" i="5"/>
  <c r="V72" i="6"/>
  <c r="V72" i="5"/>
  <c r="AD72" i="6"/>
  <c r="AD72" i="5"/>
  <c r="AL72" i="6"/>
  <c r="AL72" i="5"/>
  <c r="AT72" i="6"/>
  <c r="AT72" i="5"/>
  <c r="BB72" i="6"/>
  <c r="BB72" i="5"/>
  <c r="BJ72" i="6"/>
  <c r="BJ72" i="5"/>
  <c r="BR72" i="6"/>
  <c r="BR72" i="5"/>
  <c r="L73" i="6"/>
  <c r="L73" i="5"/>
  <c r="T73" i="6"/>
  <c r="T73" i="5"/>
  <c r="AB73" i="6"/>
  <c r="AB73" i="5"/>
  <c r="AJ73" i="6"/>
  <c r="AJ73" i="5"/>
  <c r="AR73" i="6"/>
  <c r="AR73" i="5"/>
  <c r="AZ73" i="6"/>
  <c r="AZ73" i="5"/>
  <c r="BH73" i="6"/>
  <c r="BH73" i="5"/>
  <c r="BP73" i="6"/>
  <c r="BP73" i="5"/>
  <c r="P75" i="6"/>
  <c r="P75" i="5"/>
  <c r="X75" i="6"/>
  <c r="X75" i="5"/>
  <c r="AF75" i="6"/>
  <c r="AF75" i="5"/>
  <c r="AN75" i="6"/>
  <c r="AN75" i="5"/>
  <c r="AV75" i="6"/>
  <c r="AV75" i="5"/>
  <c r="BD75" i="6"/>
  <c r="BD75" i="5"/>
  <c r="BL75" i="6"/>
  <c r="BL75" i="5"/>
  <c r="BT75" i="6"/>
  <c r="BJ75" i="4"/>
  <c r="N76" i="6"/>
  <c r="N76" i="5"/>
  <c r="V76" i="6"/>
  <c r="V76" i="5"/>
  <c r="AD76" i="6"/>
  <c r="AD76" i="5"/>
  <c r="AL76" i="6"/>
  <c r="AL76" i="5"/>
  <c r="AT76" i="6"/>
  <c r="AT76" i="5"/>
  <c r="BB76" i="6"/>
  <c r="BB76" i="5"/>
  <c r="BJ76" i="6"/>
  <c r="BJ76" i="5"/>
  <c r="BR76" i="6"/>
  <c r="BR76" i="5"/>
  <c r="L77" i="6"/>
  <c r="L77" i="5"/>
  <c r="T77" i="6"/>
  <c r="T77" i="5"/>
  <c r="AB77" i="6"/>
  <c r="AB77" i="5"/>
  <c r="AJ77" i="6"/>
  <c r="AJ77" i="5"/>
  <c r="AR77" i="6"/>
  <c r="AR77" i="5"/>
  <c r="AZ77" i="6"/>
  <c r="AZ77" i="5"/>
  <c r="BH77" i="6"/>
  <c r="BH77" i="5"/>
  <c r="BP77" i="6"/>
  <c r="BP77" i="5"/>
  <c r="P79" i="6"/>
  <c r="P79" i="5"/>
  <c r="X79" i="6"/>
  <c r="X79" i="5"/>
  <c r="AF79" i="6"/>
  <c r="AF79" i="5"/>
  <c r="AN79" i="6"/>
  <c r="AN79" i="5"/>
  <c r="AV79" i="6"/>
  <c r="AV79" i="5"/>
  <c r="BD79" i="6"/>
  <c r="BD79" i="5"/>
  <c r="BL79" i="6"/>
  <c r="BL79" i="5"/>
  <c r="BT79" i="6"/>
  <c r="N80" i="6"/>
  <c r="N80" i="5"/>
  <c r="V80" i="6"/>
  <c r="V80" i="5"/>
  <c r="AD80" i="6"/>
  <c r="AD80" i="5"/>
  <c r="AL80" i="6"/>
  <c r="AL80" i="5"/>
  <c r="AT80" i="6"/>
  <c r="AT80" i="5"/>
  <c r="BB80" i="6"/>
  <c r="BB80" i="5"/>
  <c r="BJ80" i="6"/>
  <c r="BJ80" i="5"/>
  <c r="BR80" i="6"/>
  <c r="BR80" i="5"/>
  <c r="L81" i="6"/>
  <c r="L81" i="5"/>
  <c r="T81" i="6"/>
  <c r="T81" i="5"/>
  <c r="AB81" i="6"/>
  <c r="AB81" i="5"/>
  <c r="AJ81" i="6"/>
  <c r="AJ81" i="5"/>
  <c r="AR81" i="6"/>
  <c r="AR81" i="5"/>
  <c r="AZ81" i="6"/>
  <c r="AZ81" i="5"/>
  <c r="BH81" i="6"/>
  <c r="BH81" i="5"/>
  <c r="BP81" i="6"/>
  <c r="BP81" i="5"/>
  <c r="R82" i="6"/>
  <c r="R82" i="5"/>
  <c r="Z82" i="6"/>
  <c r="Z82" i="5"/>
  <c r="AH82" i="6"/>
  <c r="AH82" i="5"/>
  <c r="AP82" i="6"/>
  <c r="AP82" i="5"/>
  <c r="AX82" i="6"/>
  <c r="AX82" i="5"/>
  <c r="BF82" i="6"/>
  <c r="BF82" i="5"/>
  <c r="BN82" i="6"/>
  <c r="BN82" i="5"/>
  <c r="P83" i="6"/>
  <c r="P83" i="5"/>
  <c r="X83" i="6"/>
  <c r="X83" i="5"/>
  <c r="AF83" i="6"/>
  <c r="AF83" i="5"/>
  <c r="AN83" i="6"/>
  <c r="AN83" i="5"/>
  <c r="AV83" i="6"/>
  <c r="AV83" i="5"/>
  <c r="BD83" i="6"/>
  <c r="BD83" i="5"/>
  <c r="BL83" i="6"/>
  <c r="BL83" i="5"/>
  <c r="BT83" i="6"/>
  <c r="N84" i="6"/>
  <c r="N84" i="5"/>
  <c r="V84" i="6"/>
  <c r="V84" i="5"/>
  <c r="AD84" i="6"/>
  <c r="AD84" i="5"/>
  <c r="AL84" i="6"/>
  <c r="AL84" i="5"/>
  <c r="AT84" i="6"/>
  <c r="AT84" i="5"/>
  <c r="BB84" i="6"/>
  <c r="BB84" i="5"/>
  <c r="BJ84" i="6"/>
  <c r="BJ84" i="5"/>
  <c r="BR84" i="6"/>
  <c r="BR84" i="5"/>
  <c r="L85" i="6"/>
  <c r="L85" i="5"/>
  <c r="T85" i="6"/>
  <c r="T85" i="5"/>
  <c r="AB85" i="6"/>
  <c r="AB85" i="5"/>
  <c r="AJ85" i="6"/>
  <c r="AJ85" i="5"/>
  <c r="AR85" i="6"/>
  <c r="AR85" i="5"/>
  <c r="AZ85" i="6"/>
  <c r="AZ85" i="5"/>
  <c r="BH85" i="6"/>
  <c r="BH85" i="5"/>
  <c r="BP85" i="6"/>
  <c r="BP85" i="5"/>
  <c r="R86" i="6"/>
  <c r="R86" i="5"/>
  <c r="Z86" i="6"/>
  <c r="Z86" i="5"/>
  <c r="AH86" i="6"/>
  <c r="AH86" i="5"/>
  <c r="AP86" i="6"/>
  <c r="AP86" i="5"/>
  <c r="AX86" i="6"/>
  <c r="AX86" i="5"/>
  <c r="BF86" i="6"/>
  <c r="BF86" i="5"/>
  <c r="BN86" i="6"/>
  <c r="BN86" i="5"/>
  <c r="P87" i="6"/>
  <c r="P87" i="5"/>
  <c r="X87" i="6"/>
  <c r="X87" i="5"/>
  <c r="AF87" i="6"/>
  <c r="AF87" i="5"/>
  <c r="AN87" i="6"/>
  <c r="AN87" i="5"/>
  <c r="AV87" i="6"/>
  <c r="AV87" i="5"/>
  <c r="BD87" i="6"/>
  <c r="BD87" i="5"/>
  <c r="BL87" i="6"/>
  <c r="BL87" i="5"/>
  <c r="BT87" i="6"/>
  <c r="N88" i="6"/>
  <c r="N88" i="5"/>
  <c r="V88" i="6"/>
  <c r="V88" i="5"/>
  <c r="AD88" i="6"/>
  <c r="AD88" i="5"/>
  <c r="AL88" i="6"/>
  <c r="AL88" i="5"/>
  <c r="AT88" i="6"/>
  <c r="AT88" i="5"/>
  <c r="BB88" i="6"/>
  <c r="BB88" i="5"/>
  <c r="BJ88" i="6"/>
  <c r="BJ88" i="5"/>
  <c r="BR88" i="6"/>
  <c r="BR88" i="5"/>
  <c r="L89" i="6"/>
  <c r="L89" i="5"/>
  <c r="T89" i="6"/>
  <c r="T89" i="5"/>
  <c r="AB89" i="6"/>
  <c r="AB89" i="5"/>
  <c r="AJ89" i="6"/>
  <c r="AJ89" i="5"/>
  <c r="AR89" i="6"/>
  <c r="AR89" i="5"/>
  <c r="AZ89" i="6"/>
  <c r="AZ89" i="5"/>
  <c r="BH89" i="6"/>
  <c r="BH89" i="5"/>
  <c r="BP89" i="6"/>
  <c r="BP89" i="5"/>
  <c r="R90" i="6"/>
  <c r="R90" i="5"/>
  <c r="Z90" i="6"/>
  <c r="Z90" i="5"/>
  <c r="AH90" i="6"/>
  <c r="AH90" i="5"/>
  <c r="AP90" i="6"/>
  <c r="AP90" i="5"/>
  <c r="AX90" i="6"/>
  <c r="AX90" i="5"/>
  <c r="BF90" i="6"/>
  <c r="BF90" i="5"/>
  <c r="BN90" i="6"/>
  <c r="BN90" i="5"/>
  <c r="P91" i="6"/>
  <c r="P91" i="5"/>
  <c r="X91" i="6"/>
  <c r="X91" i="5"/>
  <c r="AF91" i="6"/>
  <c r="AF91" i="5"/>
  <c r="AN91" i="6"/>
  <c r="AN91" i="5"/>
  <c r="AV91" i="6"/>
  <c r="AV91" i="5"/>
  <c r="BD91" i="6"/>
  <c r="BD91" i="5"/>
  <c r="BL91" i="6"/>
  <c r="BL91" i="5"/>
  <c r="BT91" i="6"/>
  <c r="N92" i="6"/>
  <c r="N92" i="5"/>
  <c r="V92" i="6"/>
  <c r="V92" i="5"/>
  <c r="AD92" i="6"/>
  <c r="AD92" i="5"/>
  <c r="AL92" i="6"/>
  <c r="AL92" i="5"/>
  <c r="AT92" i="6"/>
  <c r="AT92" i="5"/>
  <c r="BB92" i="6"/>
  <c r="BB92" i="5"/>
  <c r="BJ92" i="6"/>
  <c r="BJ92" i="5"/>
  <c r="BR92" i="6"/>
  <c r="BR92" i="5"/>
  <c r="L93" i="6"/>
  <c r="L93" i="5"/>
  <c r="T93" i="6"/>
  <c r="T93" i="5"/>
  <c r="AB93" i="6"/>
  <c r="AB93" i="5"/>
  <c r="AJ93" i="6"/>
  <c r="AJ93" i="5"/>
  <c r="AR93" i="6"/>
  <c r="AR93" i="5"/>
  <c r="AZ93" i="6"/>
  <c r="AZ93" i="5"/>
  <c r="BH93" i="6"/>
  <c r="BH93" i="5"/>
  <c r="BP93" i="6"/>
  <c r="BP93" i="5"/>
  <c r="R94" i="6"/>
  <c r="R94" i="5"/>
  <c r="Z94" i="6"/>
  <c r="Z94" i="5"/>
  <c r="AH94" i="6"/>
  <c r="AH94" i="5"/>
  <c r="AP94" i="6"/>
  <c r="AP94" i="5"/>
  <c r="AX94" i="6"/>
  <c r="AX94" i="5"/>
  <c r="BF94" i="6"/>
  <c r="BF94" i="5"/>
  <c r="BN94" i="6"/>
  <c r="BN94" i="5"/>
  <c r="P95" i="6"/>
  <c r="P95" i="5"/>
  <c r="X95" i="6"/>
  <c r="X95" i="5"/>
  <c r="AF95" i="6"/>
  <c r="AF95" i="5"/>
  <c r="AN95" i="6"/>
  <c r="AN95" i="5"/>
  <c r="AV95" i="6"/>
  <c r="AV95" i="5"/>
  <c r="BD95" i="6"/>
  <c r="BD95" i="5"/>
  <c r="BL95" i="6"/>
  <c r="BL95" i="5"/>
  <c r="BT95" i="6"/>
  <c r="N96" i="6"/>
  <c r="N96" i="5"/>
  <c r="V96" i="6"/>
  <c r="V96" i="5"/>
  <c r="AD96" i="6"/>
  <c r="AD96" i="5"/>
  <c r="AL96" i="6"/>
  <c r="AL96" i="5"/>
  <c r="AT96" i="6"/>
  <c r="AT96" i="5"/>
  <c r="BB96" i="6"/>
  <c r="BB96" i="5"/>
  <c r="BJ96" i="6"/>
  <c r="BJ96" i="5"/>
  <c r="BR96" i="6"/>
  <c r="BR96" i="5"/>
  <c r="L97" i="6"/>
  <c r="L97" i="5"/>
  <c r="T97" i="6"/>
  <c r="T97" i="5"/>
  <c r="AB97" i="6"/>
  <c r="AB97" i="5"/>
  <c r="AJ97" i="6"/>
  <c r="AJ97" i="5"/>
  <c r="AR97" i="6"/>
  <c r="AR97" i="5"/>
  <c r="AZ97" i="6"/>
  <c r="AZ97" i="5"/>
  <c r="BH97" i="6"/>
  <c r="BH97" i="5"/>
  <c r="BP97" i="6"/>
  <c r="BP97" i="5"/>
  <c r="R98" i="6"/>
  <c r="R98" i="5"/>
  <c r="Z98" i="6"/>
  <c r="Z98" i="5"/>
  <c r="AH98" i="6"/>
  <c r="AH98" i="5"/>
  <c r="AP98" i="6"/>
  <c r="AP98" i="5"/>
  <c r="AX98" i="6"/>
  <c r="AX98" i="5"/>
  <c r="BF98" i="6"/>
  <c r="BF98" i="5"/>
  <c r="BN98" i="6"/>
  <c r="BN98" i="5"/>
  <c r="P99" i="6"/>
  <c r="P99" i="5"/>
  <c r="X99" i="6"/>
  <c r="X99" i="5"/>
  <c r="AF99" i="6"/>
  <c r="AF99" i="5"/>
  <c r="AN99" i="6"/>
  <c r="AN99" i="5"/>
  <c r="AV99" i="6"/>
  <c r="AV99" i="5"/>
  <c r="BD99" i="6"/>
  <c r="BD99" i="5"/>
  <c r="BL99" i="6"/>
  <c r="BL99" i="5"/>
  <c r="BT99" i="6"/>
  <c r="N100" i="6"/>
  <c r="N100" i="5"/>
  <c r="V100" i="6"/>
  <c r="V100" i="5"/>
  <c r="AD100" i="6"/>
  <c r="AD100" i="5"/>
  <c r="AL100" i="6"/>
  <c r="AL100" i="5"/>
  <c r="AT100" i="6"/>
  <c r="AT100" i="5"/>
  <c r="BB100" i="6"/>
  <c r="BB100" i="5"/>
  <c r="BJ100" i="6"/>
  <c r="BJ100" i="5"/>
  <c r="BR100" i="6"/>
  <c r="BR100" i="5"/>
  <c r="L101" i="6"/>
  <c r="L101" i="5"/>
  <c r="T101" i="6"/>
  <c r="T101" i="5"/>
  <c r="AB101" i="6"/>
  <c r="AB101" i="5"/>
  <c r="AJ101" i="6"/>
  <c r="AJ101" i="5"/>
  <c r="AR101" i="6"/>
  <c r="AR101" i="5"/>
  <c r="AZ101" i="6"/>
  <c r="AZ101" i="5"/>
  <c r="BH101" i="6"/>
  <c r="BH101" i="5"/>
  <c r="BP101" i="6"/>
  <c r="BP101" i="5"/>
  <c r="R102" i="6"/>
  <c r="R102" i="5"/>
  <c r="Z102" i="6"/>
  <c r="Z102" i="5"/>
  <c r="AH102" i="6"/>
  <c r="AH102" i="5"/>
  <c r="AP102" i="6"/>
  <c r="AP102" i="5"/>
  <c r="AX102" i="6"/>
  <c r="AX102" i="5"/>
  <c r="BF102" i="6"/>
  <c r="BF102" i="5"/>
  <c r="BN102" i="6"/>
  <c r="BN102" i="5"/>
  <c r="P103" i="6"/>
  <c r="P103" i="5"/>
  <c r="X103" i="6"/>
  <c r="X103" i="5"/>
  <c r="AF103" i="6"/>
  <c r="AF103" i="5"/>
  <c r="AN103" i="6"/>
  <c r="AN103" i="5"/>
  <c r="AV103" i="6"/>
  <c r="AV103" i="5"/>
  <c r="BD103" i="6"/>
  <c r="BD103" i="5"/>
  <c r="BL103" i="6"/>
  <c r="BL103" i="5"/>
  <c r="BT103" i="6"/>
  <c r="N104" i="6"/>
  <c r="N104" i="5"/>
  <c r="V104" i="6"/>
  <c r="V104" i="5"/>
  <c r="AD104" i="6"/>
  <c r="AD104" i="5"/>
  <c r="AL104" i="6"/>
  <c r="AL104" i="5"/>
  <c r="AT104" i="6"/>
  <c r="AT104" i="5"/>
  <c r="BB104" i="6"/>
  <c r="BB104" i="5"/>
  <c r="BJ104" i="6"/>
  <c r="BJ104" i="5"/>
  <c r="BR104" i="6"/>
  <c r="BR104" i="5"/>
  <c r="L105" i="6"/>
  <c r="L105" i="5"/>
  <c r="T105" i="6"/>
  <c r="T105" i="5"/>
  <c r="AB105" i="6"/>
  <c r="AB105" i="5"/>
  <c r="AJ105" i="6"/>
  <c r="AJ105" i="5"/>
  <c r="AR105" i="6"/>
  <c r="AR105" i="5"/>
  <c r="AZ105" i="6"/>
  <c r="AZ105" i="5"/>
  <c r="BH105" i="6"/>
  <c r="BH105" i="5"/>
  <c r="BP105" i="6"/>
  <c r="BP105" i="5"/>
  <c r="R106" i="6"/>
  <c r="R106" i="5"/>
  <c r="Z106" i="6"/>
  <c r="Z106" i="5"/>
  <c r="AH106" i="6"/>
  <c r="AH106" i="5"/>
  <c r="AP106" i="6"/>
  <c r="AP106" i="5"/>
  <c r="AX106" i="6"/>
  <c r="AX106" i="5"/>
  <c r="BF106" i="6"/>
  <c r="BF106" i="5"/>
  <c r="BN106" i="6"/>
  <c r="BN106" i="5"/>
  <c r="P107" i="6"/>
  <c r="P107" i="5"/>
  <c r="X107" i="6"/>
  <c r="X107" i="5"/>
  <c r="AF107" i="6"/>
  <c r="AF107" i="5"/>
  <c r="AN107" i="6"/>
  <c r="AN107" i="5"/>
  <c r="AV107" i="6"/>
  <c r="AV107" i="5"/>
  <c r="BD107" i="6"/>
  <c r="BD107" i="5"/>
  <c r="BL107" i="6"/>
  <c r="BL107" i="5"/>
  <c r="BT107" i="6"/>
  <c r="N108" i="6"/>
  <c r="N108" i="5"/>
  <c r="V108" i="6"/>
  <c r="V108" i="5"/>
  <c r="AD108" i="6"/>
  <c r="AD108" i="5"/>
  <c r="AL108" i="6"/>
  <c r="AL108" i="5"/>
  <c r="AT108" i="6"/>
  <c r="AT108" i="5"/>
  <c r="BB108" i="6"/>
  <c r="BB108" i="5"/>
  <c r="BJ108" i="6"/>
  <c r="BJ108" i="5"/>
  <c r="BR108" i="6"/>
  <c r="BR108" i="5"/>
  <c r="L109" i="6"/>
  <c r="L109" i="5"/>
  <c r="T109" i="6"/>
  <c r="T109" i="5"/>
  <c r="AB109" i="6"/>
  <c r="AB109" i="5"/>
  <c r="AJ109" i="6"/>
  <c r="AJ109" i="5"/>
  <c r="AR109" i="6"/>
  <c r="AR109" i="5"/>
  <c r="AZ109" i="6"/>
  <c r="AZ109" i="5"/>
  <c r="BH109" i="6"/>
  <c r="BH109" i="5"/>
  <c r="BP109" i="6"/>
  <c r="BP109" i="5"/>
  <c r="R110" i="6"/>
  <c r="R110" i="5"/>
  <c r="Z110" i="6"/>
  <c r="Z110" i="5"/>
  <c r="AH110" i="6"/>
  <c r="AH110" i="5"/>
  <c r="AP110" i="6"/>
  <c r="AP110" i="5"/>
  <c r="AX110" i="6"/>
  <c r="AX110" i="5"/>
  <c r="BF110" i="6"/>
  <c r="BF110" i="5"/>
  <c r="BN110" i="6"/>
  <c r="BN110" i="5"/>
  <c r="P111" i="6"/>
  <c r="P111" i="5"/>
  <c r="X111" i="6"/>
  <c r="X111" i="5"/>
  <c r="AF111" i="6"/>
  <c r="AF111" i="5"/>
  <c r="AN111" i="6"/>
  <c r="AN111" i="5"/>
  <c r="AV111" i="6"/>
  <c r="AV111" i="5"/>
  <c r="BD111" i="6"/>
  <c r="BD111" i="5"/>
  <c r="BL111" i="6"/>
  <c r="BL111" i="5"/>
  <c r="BT111" i="6"/>
  <c r="N112" i="6"/>
  <c r="N112" i="5"/>
  <c r="V112" i="6"/>
  <c r="V112" i="5"/>
  <c r="AD112" i="6"/>
  <c r="AD112" i="5"/>
  <c r="AL112" i="6"/>
  <c r="AL112" i="5"/>
  <c r="AT112" i="6"/>
  <c r="AT112" i="5"/>
  <c r="BB112" i="6"/>
  <c r="BB112" i="5"/>
  <c r="BJ112" i="6"/>
  <c r="BJ112" i="5"/>
  <c r="BR112" i="6"/>
  <c r="BR112" i="5"/>
  <c r="L113" i="6"/>
  <c r="L113" i="5"/>
  <c r="T113" i="6"/>
  <c r="T113" i="5"/>
  <c r="AB113" i="6"/>
  <c r="AB113" i="5"/>
  <c r="AJ113" i="6"/>
  <c r="AJ113" i="5"/>
  <c r="AR113" i="6"/>
  <c r="AR113" i="5"/>
  <c r="AZ113" i="6"/>
  <c r="AZ113" i="5"/>
  <c r="BH113" i="6"/>
  <c r="BH113" i="5"/>
  <c r="BP113" i="6"/>
  <c r="BP113" i="5"/>
  <c r="R114" i="6"/>
  <c r="R114" i="5"/>
  <c r="Z114" i="6"/>
  <c r="Z114" i="5"/>
  <c r="AH114" i="6"/>
  <c r="AH114" i="5"/>
  <c r="AP114" i="6"/>
  <c r="AP114" i="5"/>
  <c r="AX114" i="6"/>
  <c r="AX114" i="5"/>
  <c r="BF114" i="6"/>
  <c r="BF114" i="5"/>
  <c r="BN114" i="6"/>
  <c r="BN114" i="5"/>
  <c r="P115" i="6"/>
  <c r="P115" i="5"/>
  <c r="X115" i="6"/>
  <c r="X115" i="5"/>
  <c r="AF115" i="6"/>
  <c r="AF115" i="5"/>
  <c r="AN115" i="6"/>
  <c r="AN115" i="5"/>
  <c r="AV115" i="6"/>
  <c r="AV115" i="5"/>
  <c r="BD115" i="6"/>
  <c r="BD115" i="5"/>
  <c r="BL115" i="6"/>
  <c r="BL115" i="5"/>
  <c r="BT115" i="6"/>
  <c r="N116" i="6"/>
  <c r="N116" i="5"/>
  <c r="V116" i="6"/>
  <c r="V116" i="5"/>
  <c r="AD116" i="6"/>
  <c r="AD116" i="5"/>
  <c r="AL116" i="6"/>
  <c r="AL116" i="5"/>
  <c r="AT116" i="6"/>
  <c r="AT116" i="5"/>
  <c r="BB116" i="6"/>
  <c r="BB116" i="5"/>
  <c r="BJ116" i="6"/>
  <c r="BJ116" i="5"/>
  <c r="BR116" i="6"/>
  <c r="BR116" i="5"/>
  <c r="L117" i="6"/>
  <c r="L117" i="5"/>
  <c r="T117" i="6"/>
  <c r="T117" i="5"/>
  <c r="AB117" i="6"/>
  <c r="AB117" i="5"/>
  <c r="AJ117" i="6"/>
  <c r="AJ117" i="5"/>
  <c r="AR117" i="6"/>
  <c r="AR117" i="5"/>
  <c r="AZ117" i="6"/>
  <c r="AZ117" i="5"/>
  <c r="BH117" i="6"/>
  <c r="BH117" i="5"/>
  <c r="BP117" i="6"/>
  <c r="BP117" i="5"/>
  <c r="R118" i="6"/>
  <c r="R118" i="5"/>
  <c r="Z118" i="6"/>
  <c r="Z118" i="5"/>
  <c r="AH118" i="6"/>
  <c r="AH118" i="5"/>
  <c r="AP118" i="6"/>
  <c r="AP118" i="5"/>
  <c r="AX118" i="6"/>
  <c r="AX118" i="5"/>
  <c r="BF118" i="6"/>
  <c r="BF118" i="5"/>
  <c r="BN118" i="6"/>
  <c r="BN118" i="5"/>
  <c r="P119" i="6"/>
  <c r="P119" i="5"/>
  <c r="X119" i="6"/>
  <c r="X119" i="5"/>
  <c r="AF119" i="6"/>
  <c r="AF119" i="5"/>
  <c r="AN119" i="6"/>
  <c r="AN119" i="5"/>
  <c r="AV119" i="6"/>
  <c r="AV119" i="5"/>
  <c r="BD119" i="6"/>
  <c r="BD119" i="5"/>
  <c r="BL119" i="6"/>
  <c r="BL119" i="5"/>
  <c r="BT119" i="6"/>
  <c r="N120" i="6"/>
  <c r="N120" i="5"/>
  <c r="V120" i="6"/>
  <c r="V120" i="5"/>
  <c r="AD120" i="6"/>
  <c r="AD120" i="5"/>
  <c r="AL120" i="6"/>
  <c r="AL120" i="5"/>
  <c r="AT120" i="6"/>
  <c r="AT120" i="5"/>
  <c r="BB120" i="6"/>
  <c r="BB120" i="5"/>
  <c r="BJ120" i="6"/>
  <c r="BJ120" i="5"/>
  <c r="BR120" i="6"/>
  <c r="BR120" i="5"/>
  <c r="L121" i="6"/>
  <c r="L121" i="5"/>
  <c r="T121" i="6"/>
  <c r="T121" i="5"/>
  <c r="AB121" i="6"/>
  <c r="AB121" i="5"/>
  <c r="AJ121" i="6"/>
  <c r="AJ121" i="5"/>
  <c r="AR121" i="6"/>
  <c r="AR121" i="5"/>
  <c r="AZ121" i="6"/>
  <c r="AZ121" i="5"/>
  <c r="BH121" i="6"/>
  <c r="BH121" i="5"/>
  <c r="BP121" i="6"/>
  <c r="BP121" i="5"/>
  <c r="R122" i="6"/>
  <c r="R122" i="5"/>
  <c r="Z122" i="6"/>
  <c r="Z122" i="5"/>
  <c r="AH122" i="6"/>
  <c r="AH122" i="5"/>
  <c r="AP122" i="6"/>
  <c r="AP122" i="5"/>
  <c r="AX122" i="6"/>
  <c r="AX122" i="5"/>
  <c r="BF122" i="6"/>
  <c r="BF122" i="5"/>
  <c r="BN122" i="6"/>
  <c r="BN122" i="5"/>
  <c r="P123" i="6"/>
  <c r="P123" i="5"/>
  <c r="X123" i="6"/>
  <c r="X123" i="5"/>
  <c r="AF123" i="6"/>
  <c r="AF123" i="5"/>
  <c r="AN123" i="6"/>
  <c r="AN123" i="5"/>
  <c r="AV123" i="6"/>
  <c r="AV123" i="5"/>
  <c r="BD123" i="6"/>
  <c r="BD123" i="5"/>
  <c r="BL123" i="6"/>
  <c r="BL123" i="5"/>
  <c r="BT123" i="6"/>
  <c r="N124" i="6"/>
  <c r="N124" i="5"/>
  <c r="V124" i="6"/>
  <c r="V124" i="5"/>
  <c r="AD124" i="6"/>
  <c r="AD124" i="5"/>
  <c r="AL124" i="6"/>
  <c r="AL124" i="5"/>
  <c r="AT124" i="6"/>
  <c r="AT124" i="5"/>
  <c r="BB124" i="6"/>
  <c r="BB124" i="5"/>
  <c r="BJ124" i="6"/>
  <c r="BJ124" i="5"/>
  <c r="BR124" i="6"/>
  <c r="BR124" i="5"/>
  <c r="L125" i="6"/>
  <c r="L125" i="5"/>
  <c r="T125" i="6"/>
  <c r="T125" i="5"/>
  <c r="AB125" i="6"/>
  <c r="AB125" i="5"/>
  <c r="AJ125" i="6"/>
  <c r="AJ125" i="5"/>
  <c r="AR125" i="6"/>
  <c r="AR125" i="5"/>
  <c r="AZ125" i="6"/>
  <c r="AZ125" i="5"/>
  <c r="BH125" i="6"/>
  <c r="BH125" i="5"/>
  <c r="BP125" i="6"/>
  <c r="BP125" i="5"/>
  <c r="R126" i="6"/>
  <c r="R126" i="5"/>
  <c r="Z126" i="6"/>
  <c r="Z126" i="5"/>
  <c r="AH126" i="6"/>
  <c r="AH126" i="5"/>
  <c r="AP126" i="6"/>
  <c r="AP126" i="5"/>
  <c r="AX126" i="6"/>
  <c r="AX126" i="5"/>
  <c r="BF126" i="6"/>
  <c r="BF126" i="5"/>
  <c r="BN126" i="6"/>
  <c r="BN126" i="5"/>
  <c r="P127" i="6"/>
  <c r="P127" i="5"/>
  <c r="X127" i="6"/>
  <c r="X127" i="5"/>
  <c r="AF127" i="6"/>
  <c r="AF127" i="5"/>
  <c r="AN127" i="6"/>
  <c r="AN127" i="5"/>
  <c r="AV127" i="6"/>
  <c r="AV127" i="5"/>
  <c r="BD127" i="6"/>
  <c r="BD127" i="5"/>
  <c r="BL127" i="6"/>
  <c r="BL127" i="5"/>
  <c r="BT127" i="6"/>
  <c r="N128" i="6"/>
  <c r="N128" i="5"/>
  <c r="V128" i="6"/>
  <c r="V128" i="5"/>
  <c r="AD128" i="6"/>
  <c r="AD128" i="5"/>
  <c r="AL128" i="6"/>
  <c r="AL128" i="5"/>
  <c r="AT128" i="6"/>
  <c r="AT128" i="5"/>
  <c r="BB128" i="6"/>
  <c r="BB128" i="5"/>
  <c r="BJ128" i="6"/>
  <c r="BJ128" i="5"/>
  <c r="BR128" i="6"/>
  <c r="BR128" i="5"/>
  <c r="L129" i="6"/>
  <c r="L129" i="5"/>
  <c r="T129" i="6"/>
  <c r="T129" i="5"/>
  <c r="AB129" i="6"/>
  <c r="AB129" i="5"/>
  <c r="AJ129" i="6"/>
  <c r="AJ129" i="5"/>
  <c r="AR129" i="6"/>
  <c r="AR129" i="5"/>
  <c r="AZ129" i="6"/>
  <c r="AZ129" i="5"/>
  <c r="BH129" i="6"/>
  <c r="BH129" i="5"/>
  <c r="BP129" i="6"/>
  <c r="BP129" i="5"/>
  <c r="R130" i="6"/>
  <c r="R130" i="5"/>
  <c r="Z130" i="6"/>
  <c r="Z130" i="5"/>
  <c r="AH130" i="6"/>
  <c r="AH130" i="5"/>
  <c r="AP130" i="6"/>
  <c r="AP130" i="5"/>
  <c r="AX130" i="6"/>
  <c r="AX130" i="5"/>
  <c r="BF130" i="6"/>
  <c r="BF130" i="5"/>
  <c r="BN130" i="6"/>
  <c r="BN130" i="5"/>
  <c r="P131" i="6"/>
  <c r="P131" i="5"/>
  <c r="X131" i="6"/>
  <c r="X131" i="5"/>
  <c r="AF131" i="6"/>
  <c r="AF131" i="5"/>
  <c r="AN131" i="6"/>
  <c r="AN131" i="5"/>
  <c r="AV131" i="6"/>
  <c r="AV131" i="5"/>
  <c r="BD131" i="6"/>
  <c r="BD131" i="5"/>
  <c r="BL131" i="6"/>
  <c r="BL131" i="5"/>
  <c r="BT131" i="6"/>
  <c r="N132" i="6"/>
  <c r="N132" i="5"/>
  <c r="V132" i="6"/>
  <c r="V132" i="5"/>
  <c r="AD132" i="6"/>
  <c r="AD132" i="5"/>
  <c r="AL132" i="6"/>
  <c r="AL132" i="5"/>
  <c r="AT132" i="6"/>
  <c r="AT132" i="5"/>
  <c r="BB132" i="6"/>
  <c r="BB132" i="5"/>
  <c r="BJ132" i="6"/>
  <c r="BJ132" i="5"/>
  <c r="BR132" i="6"/>
  <c r="BR132" i="5"/>
  <c r="L133" i="6"/>
  <c r="L133" i="5"/>
  <c r="T133" i="6"/>
  <c r="T133" i="5"/>
  <c r="AB133" i="6"/>
  <c r="AB133" i="5"/>
  <c r="AJ133" i="6"/>
  <c r="AJ133" i="5"/>
  <c r="AR133" i="6"/>
  <c r="AR133" i="5"/>
  <c r="AZ133" i="6"/>
  <c r="AZ133" i="5"/>
  <c r="BH133" i="6"/>
  <c r="BH133" i="5"/>
  <c r="BP133" i="6"/>
  <c r="BP133" i="5"/>
  <c r="R134" i="6"/>
  <c r="R134" i="5"/>
  <c r="Z134" i="6"/>
  <c r="Z134" i="5"/>
  <c r="AH134" i="6"/>
  <c r="AH134" i="5"/>
  <c r="AP134" i="6"/>
  <c r="AP134" i="5"/>
  <c r="AX134" i="6"/>
  <c r="AX134" i="5"/>
  <c r="BF134" i="6"/>
  <c r="BF134" i="5"/>
  <c r="BN134" i="6"/>
  <c r="BN134" i="5"/>
  <c r="P135" i="6"/>
  <c r="P135" i="5"/>
  <c r="X135" i="6"/>
  <c r="X135" i="5"/>
  <c r="AF135" i="6"/>
  <c r="AF135" i="5"/>
  <c r="AN135" i="6"/>
  <c r="AN135" i="5"/>
  <c r="AV135" i="6"/>
  <c r="AV135" i="5"/>
  <c r="BD135" i="6"/>
  <c r="BD135" i="5"/>
  <c r="BL135" i="6"/>
  <c r="BL135" i="5"/>
  <c r="BT135" i="6"/>
  <c r="N136" i="6"/>
  <c r="N136" i="5"/>
  <c r="V136" i="6"/>
  <c r="V136" i="5"/>
  <c r="AD136" i="6"/>
  <c r="AD136" i="5"/>
  <c r="AL136" i="6"/>
  <c r="AL136" i="5"/>
  <c r="AT136" i="6"/>
  <c r="AT136" i="5"/>
  <c r="BB136" i="6"/>
  <c r="BB136" i="5"/>
  <c r="BJ136" i="6"/>
  <c r="BJ136" i="5"/>
  <c r="BR136" i="6"/>
  <c r="BR136" i="5"/>
  <c r="L137" i="6"/>
  <c r="L137" i="5"/>
  <c r="T137" i="6"/>
  <c r="T137" i="5"/>
  <c r="AB137" i="6"/>
  <c r="AB137" i="5"/>
  <c r="AJ137" i="6"/>
  <c r="AJ137" i="5"/>
  <c r="AR137" i="6"/>
  <c r="AR137" i="5"/>
  <c r="AZ137" i="6"/>
  <c r="AZ137" i="5"/>
  <c r="BH137" i="6"/>
  <c r="BH137" i="5"/>
  <c r="BP137" i="6"/>
  <c r="BP137" i="5"/>
  <c r="R138" i="6"/>
  <c r="R138" i="5"/>
  <c r="Z138" i="6"/>
  <c r="Z138" i="5"/>
  <c r="AH138" i="6"/>
  <c r="AH138" i="5"/>
  <c r="AP138" i="6"/>
  <c r="AP138" i="5"/>
  <c r="AX138" i="6"/>
  <c r="AX138" i="5"/>
  <c r="BF138" i="6"/>
  <c r="BF138" i="5"/>
  <c r="BN138" i="6"/>
  <c r="BN138" i="5"/>
  <c r="P139" i="6"/>
  <c r="P139" i="5"/>
  <c r="X139" i="6"/>
  <c r="X139" i="5"/>
  <c r="AF139" i="6"/>
  <c r="AF139" i="5"/>
  <c r="AN139" i="6"/>
  <c r="AN139" i="5"/>
  <c r="AV139" i="6"/>
  <c r="AV139" i="5"/>
  <c r="BD139" i="6"/>
  <c r="BD139" i="5"/>
  <c r="BL139" i="6"/>
  <c r="BL139" i="5"/>
  <c r="BT139" i="6"/>
  <c r="N140" i="6"/>
  <c r="N140" i="5"/>
  <c r="V140" i="6"/>
  <c r="V140" i="5"/>
  <c r="AD140" i="6"/>
  <c r="AD140" i="5"/>
  <c r="AL140" i="6"/>
  <c r="AL140" i="5"/>
  <c r="AT140" i="6"/>
  <c r="AT140" i="5"/>
  <c r="BB140" i="6"/>
  <c r="BB140" i="5"/>
  <c r="BJ140" i="6"/>
  <c r="BJ140" i="5"/>
  <c r="BR140" i="6"/>
  <c r="BR140" i="5"/>
  <c r="L141" i="6"/>
  <c r="L141" i="5"/>
  <c r="T141" i="6"/>
  <c r="T141" i="5"/>
  <c r="AB141" i="6"/>
  <c r="AB141" i="5"/>
  <c r="AJ141" i="6"/>
  <c r="AJ141" i="5"/>
  <c r="AR141" i="6"/>
  <c r="AR141" i="5"/>
  <c r="AZ141" i="6"/>
  <c r="AZ141" i="5"/>
  <c r="BH141" i="6"/>
  <c r="BH141" i="5"/>
  <c r="BP141" i="6"/>
  <c r="BP141" i="5"/>
  <c r="R142" i="6"/>
  <c r="R142" i="5"/>
  <c r="Z142" i="6"/>
  <c r="Z142" i="5"/>
  <c r="AH142" i="6"/>
  <c r="AH142" i="5"/>
  <c r="AP142" i="6"/>
  <c r="AP142" i="5"/>
  <c r="AX142" i="6"/>
  <c r="AX142" i="5"/>
  <c r="BF142" i="6"/>
  <c r="BF142" i="5"/>
  <c r="BN142" i="6"/>
  <c r="BN142" i="5"/>
  <c r="P143" i="6"/>
  <c r="P143" i="5"/>
  <c r="X143" i="6"/>
  <c r="X143" i="5"/>
  <c r="AF143" i="6"/>
  <c r="AF143" i="5"/>
  <c r="AN143" i="6"/>
  <c r="AN143" i="5"/>
  <c r="AV143" i="6"/>
  <c r="AV143" i="5"/>
  <c r="BD143" i="6"/>
  <c r="BD143" i="5"/>
  <c r="BL143" i="6"/>
  <c r="BL143" i="5"/>
  <c r="BT143" i="6"/>
  <c r="N144" i="6"/>
  <c r="N144" i="5"/>
  <c r="V144" i="6"/>
  <c r="V144" i="5"/>
  <c r="AD144" i="6"/>
  <c r="AD144" i="5"/>
  <c r="AL144" i="6"/>
  <c r="AL144" i="5"/>
  <c r="AT144" i="6"/>
  <c r="AT144" i="5"/>
  <c r="BB144" i="6"/>
  <c r="BB144" i="5"/>
  <c r="BJ144" i="6"/>
  <c r="BJ144" i="5"/>
  <c r="BR144" i="6"/>
  <c r="BR144" i="5"/>
  <c r="L145" i="6"/>
  <c r="L145" i="5"/>
  <c r="T145" i="6"/>
  <c r="T145" i="5"/>
  <c r="AB145" i="6"/>
  <c r="AB145" i="5"/>
  <c r="AJ145" i="6"/>
  <c r="AJ145" i="5"/>
  <c r="AR145" i="6"/>
  <c r="AR145" i="5"/>
  <c r="AZ145" i="6"/>
  <c r="AZ145" i="5"/>
  <c r="BH145" i="6"/>
  <c r="BH145" i="5"/>
  <c r="BP145" i="6"/>
  <c r="BP145" i="5"/>
  <c r="R146" i="6"/>
  <c r="R146" i="5"/>
  <c r="Z146" i="6"/>
  <c r="Z146" i="5"/>
  <c r="AH146" i="6"/>
  <c r="AH146" i="5"/>
  <c r="AP146" i="6"/>
  <c r="AP146" i="5"/>
  <c r="AX146" i="6"/>
  <c r="AX146" i="5"/>
  <c r="BF146" i="6"/>
  <c r="BF146" i="5"/>
  <c r="BN146" i="6"/>
  <c r="BN146" i="5"/>
  <c r="P147" i="6"/>
  <c r="P147" i="5"/>
  <c r="X147" i="6"/>
  <c r="X147" i="5"/>
  <c r="AF147" i="6"/>
  <c r="AF147" i="5"/>
  <c r="AN147" i="6"/>
  <c r="AN147" i="5"/>
  <c r="AV147" i="6"/>
  <c r="AV147" i="5"/>
  <c r="BD147" i="6"/>
  <c r="BD147" i="5"/>
  <c r="BL147" i="6"/>
  <c r="BL147" i="5"/>
  <c r="BT147" i="6"/>
  <c r="N148" i="6"/>
  <c r="N148" i="5"/>
  <c r="V148" i="6"/>
  <c r="V148" i="5"/>
  <c r="AD148" i="6"/>
  <c r="AD148" i="5"/>
  <c r="AL148" i="6"/>
  <c r="AL148" i="5"/>
  <c r="AT148" i="6"/>
  <c r="AT148" i="5"/>
  <c r="BB148" i="6"/>
  <c r="BB148" i="5"/>
  <c r="BJ148" i="6"/>
  <c r="BJ148" i="5"/>
  <c r="BR148" i="6"/>
  <c r="BR148" i="5"/>
  <c r="L149" i="6"/>
  <c r="L149" i="5"/>
  <c r="T149" i="6"/>
  <c r="T149" i="5"/>
  <c r="AB149" i="6"/>
  <c r="AB149" i="5"/>
  <c r="AJ149" i="6"/>
  <c r="AJ149" i="5"/>
  <c r="AR149" i="6"/>
  <c r="AR149" i="5"/>
  <c r="AZ149" i="6"/>
  <c r="AZ149" i="5"/>
  <c r="BH149" i="6"/>
  <c r="BH149" i="5"/>
  <c r="BP149" i="6"/>
  <c r="BP149" i="5"/>
  <c r="R150" i="6"/>
  <c r="R150" i="5"/>
  <c r="Z150" i="6"/>
  <c r="Z150" i="5"/>
  <c r="AH150" i="6"/>
  <c r="AH150" i="5"/>
  <c r="AP150" i="6"/>
  <c r="AP150" i="5"/>
  <c r="AX150" i="6"/>
  <c r="AX150" i="5"/>
  <c r="BF150" i="6"/>
  <c r="BF150" i="5"/>
  <c r="BN150" i="6"/>
  <c r="BN150" i="5"/>
  <c r="P151" i="6"/>
  <c r="P151" i="5"/>
  <c r="X151" i="6"/>
  <c r="X151" i="5"/>
  <c r="AF151" i="6"/>
  <c r="AF151" i="5"/>
  <c r="AN151" i="6"/>
  <c r="AN151" i="5"/>
  <c r="AV151" i="6"/>
  <c r="AV151" i="5"/>
  <c r="BD151" i="6"/>
  <c r="BD151" i="5"/>
  <c r="BL151" i="6"/>
  <c r="BL151" i="5"/>
  <c r="BT151" i="6"/>
  <c r="N152" i="6"/>
  <c r="N152" i="5"/>
  <c r="V152" i="6"/>
  <c r="V152" i="5"/>
  <c r="AD152" i="6"/>
  <c r="AD152" i="5"/>
  <c r="AL152" i="6"/>
  <c r="AL152" i="5"/>
  <c r="AT152" i="6"/>
  <c r="AT152" i="5"/>
  <c r="BB152" i="6"/>
  <c r="BB152" i="5"/>
  <c r="BJ152" i="6"/>
  <c r="BJ152" i="5"/>
  <c r="BR152" i="6"/>
  <c r="BR152" i="5"/>
  <c r="L153" i="6"/>
  <c r="L153" i="5"/>
  <c r="T153" i="6"/>
  <c r="T153" i="5"/>
  <c r="AB153" i="6"/>
  <c r="AB153" i="5"/>
  <c r="AJ153" i="6"/>
  <c r="AJ153" i="5"/>
  <c r="AR153" i="6"/>
  <c r="AR153" i="5"/>
  <c r="AZ153" i="6"/>
  <c r="AZ153" i="5"/>
  <c r="BH153" i="6"/>
  <c r="BH153" i="5"/>
  <c r="BP153" i="6"/>
  <c r="BP153" i="5"/>
  <c r="R154" i="6"/>
  <c r="R154" i="5"/>
  <c r="Z154" i="6"/>
  <c r="Z154" i="5"/>
  <c r="AH154" i="6"/>
  <c r="AH154" i="5"/>
  <c r="AP154" i="6"/>
  <c r="AP154" i="5"/>
  <c r="AX154" i="6"/>
  <c r="AX154" i="5"/>
  <c r="BF154" i="6"/>
  <c r="BF154" i="5"/>
  <c r="BN154" i="6"/>
  <c r="BN154" i="5"/>
  <c r="P155" i="6"/>
  <c r="P155" i="5"/>
  <c r="X155" i="6"/>
  <c r="X155" i="5"/>
  <c r="AF155" i="6"/>
  <c r="AF155" i="5"/>
  <c r="AN155" i="6"/>
  <c r="AN155" i="5"/>
  <c r="AV155" i="6"/>
  <c r="AV155" i="5"/>
  <c r="BD155" i="6"/>
  <c r="BD155" i="5"/>
  <c r="BL155" i="6"/>
  <c r="BL155" i="5"/>
  <c r="BT155" i="6"/>
  <c r="N156" i="6"/>
  <c r="N156" i="5"/>
  <c r="V156" i="6"/>
  <c r="V156" i="5"/>
  <c r="AD156" i="6"/>
  <c r="AD156" i="5"/>
  <c r="AL156" i="6"/>
  <c r="AL156" i="5"/>
  <c r="AT156" i="6"/>
  <c r="AT156" i="5"/>
  <c r="BB156" i="6"/>
  <c r="BB156" i="5"/>
  <c r="BJ156" i="6"/>
  <c r="BJ156" i="5"/>
  <c r="BR156" i="6"/>
  <c r="BR156" i="5"/>
  <c r="L157" i="6"/>
  <c r="L157" i="5"/>
  <c r="T157" i="6"/>
  <c r="T157" i="5"/>
  <c r="AB157" i="6"/>
  <c r="AB157" i="5"/>
  <c r="AJ157" i="6"/>
  <c r="AJ157" i="5"/>
  <c r="AR157" i="6"/>
  <c r="AR157" i="5"/>
  <c r="AZ157" i="6"/>
  <c r="AZ157" i="5"/>
  <c r="BH157" i="6"/>
  <c r="BH157" i="5"/>
  <c r="BP157" i="6"/>
  <c r="BP157" i="5"/>
  <c r="R158" i="6"/>
  <c r="R158" i="5"/>
  <c r="Z158" i="6"/>
  <c r="Z158" i="5"/>
  <c r="AH158" i="6"/>
  <c r="AH158" i="5"/>
  <c r="AP158" i="6"/>
  <c r="AP158" i="5"/>
  <c r="AX158" i="6"/>
  <c r="AX158" i="5"/>
  <c r="BF158" i="6"/>
  <c r="BF158" i="5"/>
  <c r="BN158" i="6"/>
  <c r="BN158" i="5"/>
  <c r="P159" i="6"/>
  <c r="P159" i="5"/>
  <c r="X159" i="6"/>
  <c r="X159" i="5"/>
  <c r="AF159" i="6"/>
  <c r="AF159" i="5"/>
  <c r="AN159" i="6"/>
  <c r="AN159" i="5"/>
  <c r="AV159" i="6"/>
  <c r="AV159" i="5"/>
  <c r="BD159" i="6"/>
  <c r="BD159" i="5"/>
  <c r="BL159" i="6"/>
  <c r="BL159" i="5"/>
  <c r="BT159" i="6"/>
  <c r="N160" i="6"/>
  <c r="N160" i="5"/>
  <c r="V160" i="6"/>
  <c r="V160" i="5"/>
  <c r="AD160" i="6"/>
  <c r="AD160" i="5"/>
  <c r="AL160" i="6"/>
  <c r="AL160" i="5"/>
  <c r="AT160" i="6"/>
  <c r="AT160" i="5"/>
  <c r="BB160" i="6"/>
  <c r="BB160" i="5"/>
  <c r="BJ160" i="6"/>
  <c r="BJ160" i="5"/>
  <c r="BR160" i="6"/>
  <c r="BR160" i="5"/>
  <c r="L161" i="6"/>
  <c r="L161" i="5"/>
  <c r="T161" i="6"/>
  <c r="T161" i="5"/>
  <c r="AB161" i="6"/>
  <c r="AB161" i="5"/>
  <c r="AJ161" i="6"/>
  <c r="AJ161" i="5"/>
  <c r="AR161" i="6"/>
  <c r="AR161" i="5"/>
  <c r="AZ161" i="6"/>
  <c r="AZ161" i="5"/>
  <c r="BH161" i="6"/>
  <c r="BH161" i="5"/>
  <c r="BP161" i="6"/>
  <c r="BP161" i="5"/>
  <c r="R162" i="6"/>
  <c r="R162" i="5"/>
  <c r="Z162" i="6"/>
  <c r="Z162" i="5"/>
  <c r="AH162" i="6"/>
  <c r="AH162" i="5"/>
  <c r="AP162" i="6"/>
  <c r="AP162" i="5"/>
  <c r="AX162" i="6"/>
  <c r="AX162" i="5"/>
  <c r="BF162" i="6"/>
  <c r="BF162" i="5"/>
  <c r="BN162" i="6"/>
  <c r="BN162" i="5"/>
  <c r="P163" i="6"/>
  <c r="P163" i="5"/>
  <c r="X163" i="6"/>
  <c r="X163" i="5"/>
  <c r="AF163" i="6"/>
  <c r="AF163" i="5"/>
  <c r="AN163" i="6"/>
  <c r="AN163" i="5"/>
  <c r="AV163" i="6"/>
  <c r="AV163" i="5"/>
  <c r="BD163" i="6"/>
  <c r="BD163" i="5"/>
  <c r="BL163" i="6"/>
  <c r="BL163" i="5"/>
  <c r="BT163" i="6"/>
  <c r="N164" i="6"/>
  <c r="N164" i="5"/>
  <c r="V164" i="6"/>
  <c r="V164" i="5"/>
  <c r="AD164" i="6"/>
  <c r="AD164" i="5"/>
  <c r="AL164" i="6"/>
  <c r="AL164" i="5"/>
  <c r="AT164" i="6"/>
  <c r="AT164" i="5"/>
  <c r="BB164" i="6"/>
  <c r="BB164" i="5"/>
  <c r="BJ164" i="6"/>
  <c r="BJ164" i="5"/>
  <c r="BR164" i="6"/>
  <c r="BR164" i="5"/>
  <c r="L165" i="6"/>
  <c r="L165" i="5"/>
  <c r="T165" i="6"/>
  <c r="T165" i="5"/>
  <c r="AB165" i="6"/>
  <c r="AB165" i="5"/>
  <c r="AJ165" i="6"/>
  <c r="AJ165" i="5"/>
  <c r="AR165" i="6"/>
  <c r="AR165" i="5"/>
  <c r="AZ165" i="6"/>
  <c r="AZ165" i="5"/>
  <c r="BH165" i="6"/>
  <c r="BH165" i="5"/>
  <c r="BP165" i="6"/>
  <c r="BP165" i="5"/>
  <c r="R166" i="6"/>
  <c r="R166" i="5"/>
  <c r="Z166" i="6"/>
  <c r="Z166" i="5"/>
  <c r="AH166" i="6"/>
  <c r="AH166" i="5"/>
  <c r="AP166" i="6"/>
  <c r="AP166" i="5"/>
  <c r="AX166" i="6"/>
  <c r="AX166" i="5"/>
  <c r="BF166" i="6"/>
  <c r="BF166" i="5"/>
  <c r="BN166" i="6"/>
  <c r="BN166" i="5"/>
  <c r="P167" i="6"/>
  <c r="P167" i="5"/>
  <c r="X167" i="6"/>
  <c r="X167" i="5"/>
  <c r="AF167" i="6"/>
  <c r="AF167" i="5"/>
  <c r="AN167" i="6"/>
  <c r="AN167" i="5"/>
  <c r="AV167" i="6"/>
  <c r="AV167" i="5"/>
  <c r="BD167" i="6"/>
  <c r="BD167" i="5"/>
  <c r="BL167" i="6"/>
  <c r="BL167" i="5"/>
  <c r="BT167" i="6"/>
  <c r="N168" i="6"/>
  <c r="N168" i="5"/>
  <c r="V168" i="6"/>
  <c r="V168" i="5"/>
  <c r="AD168" i="6"/>
  <c r="AD168" i="5"/>
  <c r="AL168" i="6"/>
  <c r="AL168" i="5"/>
  <c r="AT168" i="6"/>
  <c r="AT168" i="5"/>
  <c r="BB168" i="6"/>
  <c r="BB168" i="5"/>
  <c r="BJ168" i="6"/>
  <c r="BJ168" i="5"/>
  <c r="BR168" i="6"/>
  <c r="BR168" i="5"/>
  <c r="L169" i="6"/>
  <c r="L169" i="5"/>
  <c r="T169" i="6"/>
  <c r="T169" i="5"/>
  <c r="AB169" i="6"/>
  <c r="AB169" i="5"/>
  <c r="AJ169" i="6"/>
  <c r="AJ169" i="5"/>
  <c r="AR169" i="6"/>
  <c r="AR169" i="5"/>
  <c r="AZ169" i="6"/>
  <c r="AZ169" i="5"/>
  <c r="BH169" i="6"/>
  <c r="BH169" i="5"/>
  <c r="BP169" i="6"/>
  <c r="BP169" i="5"/>
  <c r="R170" i="6"/>
  <c r="R170" i="5"/>
  <c r="Z170" i="6"/>
  <c r="Z170" i="5"/>
  <c r="AH170" i="6"/>
  <c r="AH170" i="5"/>
  <c r="AP170" i="6"/>
  <c r="AP170" i="5"/>
  <c r="AX170" i="6"/>
  <c r="AX170" i="5"/>
  <c r="BF170" i="6"/>
  <c r="BF170" i="5"/>
  <c r="BN170" i="6"/>
  <c r="BN170" i="5"/>
  <c r="P171" i="6"/>
  <c r="P171" i="5"/>
  <c r="X171" i="6"/>
  <c r="X171" i="5"/>
  <c r="AF171" i="6"/>
  <c r="AF171" i="5"/>
  <c r="AN171" i="6"/>
  <c r="AN171" i="5"/>
  <c r="AV171" i="6"/>
  <c r="AV171" i="5"/>
  <c r="BD171" i="6"/>
  <c r="BD171" i="5"/>
  <c r="BL171" i="6"/>
  <c r="BL171" i="5"/>
  <c r="BT171" i="6"/>
  <c r="N172" i="6"/>
  <c r="N172" i="5"/>
  <c r="V172" i="6"/>
  <c r="V172" i="5"/>
  <c r="AD172" i="6"/>
  <c r="AD172" i="5"/>
  <c r="AL172" i="6"/>
  <c r="AL172" i="5"/>
  <c r="AT172" i="6"/>
  <c r="AT172" i="5"/>
  <c r="BB172" i="6"/>
  <c r="BB172" i="5"/>
  <c r="BJ172" i="6"/>
  <c r="BJ172" i="5"/>
  <c r="BR172" i="6"/>
  <c r="BR172" i="5"/>
  <c r="L173" i="6"/>
  <c r="L173" i="5"/>
  <c r="T173" i="6"/>
  <c r="T173" i="5"/>
  <c r="AB173" i="6"/>
  <c r="AB173" i="5"/>
  <c r="AJ173" i="6"/>
  <c r="AJ173" i="5"/>
  <c r="AR173" i="6"/>
  <c r="AR173" i="5"/>
  <c r="AZ173" i="6"/>
  <c r="AZ173" i="5"/>
  <c r="BH173" i="6"/>
  <c r="BH173" i="5"/>
  <c r="BP173" i="6"/>
  <c r="BP173" i="5"/>
  <c r="R174" i="6"/>
  <c r="R174" i="5"/>
  <c r="Z174" i="6"/>
  <c r="Z174" i="5"/>
  <c r="AH174" i="6"/>
  <c r="AH174" i="5"/>
  <c r="AP174" i="6"/>
  <c r="AP174" i="5"/>
  <c r="AX174" i="6"/>
  <c r="AX174" i="5"/>
  <c r="BF174" i="6"/>
  <c r="BF174" i="5"/>
  <c r="BN174" i="6"/>
  <c r="BN174" i="5"/>
  <c r="P175" i="6"/>
  <c r="P175" i="5"/>
  <c r="X175" i="6"/>
  <c r="X175" i="5"/>
  <c r="AF175" i="6"/>
  <c r="AF175" i="5"/>
  <c r="AN175" i="6"/>
  <c r="AN175" i="5"/>
  <c r="AV175" i="6"/>
  <c r="AV175" i="5"/>
  <c r="BD175" i="6"/>
  <c r="BD175" i="5"/>
  <c r="BL175" i="6"/>
  <c r="BL175" i="5"/>
  <c r="BT175" i="6"/>
  <c r="N176" i="6"/>
  <c r="N176" i="5"/>
  <c r="V176" i="6"/>
  <c r="V176" i="5"/>
  <c r="AD176" i="6"/>
  <c r="AD176" i="5"/>
  <c r="AL176" i="6"/>
  <c r="AL176" i="5"/>
  <c r="AT176" i="6"/>
  <c r="AT176" i="5"/>
  <c r="BB176" i="6"/>
  <c r="BB176" i="5"/>
  <c r="BJ176" i="6"/>
  <c r="BJ176" i="5"/>
  <c r="BR176" i="6"/>
  <c r="BR176" i="5"/>
  <c r="L177" i="6"/>
  <c r="L177" i="5"/>
  <c r="T177" i="6"/>
  <c r="T177" i="5"/>
  <c r="AB177" i="6"/>
  <c r="AB177" i="5"/>
  <c r="AJ177" i="6"/>
  <c r="AJ177" i="5"/>
  <c r="AR177" i="6"/>
  <c r="AR177" i="5"/>
  <c r="AZ177" i="6"/>
  <c r="AZ177" i="5"/>
  <c r="BH177" i="6"/>
  <c r="BH177" i="5"/>
  <c r="BP177" i="6"/>
  <c r="BP177" i="5"/>
  <c r="R178" i="6"/>
  <c r="R178" i="5"/>
  <c r="Z178" i="6"/>
  <c r="Z178" i="5"/>
  <c r="AH178" i="6"/>
  <c r="AH178" i="5"/>
  <c r="AP178" i="6"/>
  <c r="AP178" i="5"/>
  <c r="AX178" i="6"/>
  <c r="AX178" i="5"/>
  <c r="BF178" i="6"/>
  <c r="BF178" i="5"/>
  <c r="BN178" i="6"/>
  <c r="BN178" i="5"/>
  <c r="P179" i="6"/>
  <c r="P179" i="5"/>
  <c r="X179" i="6"/>
  <c r="X179" i="5"/>
  <c r="AF179" i="6"/>
  <c r="AF179" i="5"/>
  <c r="AN179" i="6"/>
  <c r="AN179" i="5"/>
  <c r="AV179" i="6"/>
  <c r="AV179" i="5"/>
  <c r="BD179" i="6"/>
  <c r="BD179" i="5"/>
  <c r="BL179" i="6"/>
  <c r="BL179" i="5"/>
  <c r="BT179" i="6"/>
  <c r="N180" i="6"/>
  <c r="N180" i="5"/>
  <c r="V180" i="6"/>
  <c r="V180" i="5"/>
  <c r="AD180" i="6"/>
  <c r="AD180" i="5"/>
  <c r="AL180" i="6"/>
  <c r="AL180" i="5"/>
  <c r="AT180" i="6"/>
  <c r="AT180" i="5"/>
  <c r="BB180" i="6"/>
  <c r="BB180" i="5"/>
  <c r="BJ180" i="6"/>
  <c r="BJ180" i="5"/>
  <c r="BR180" i="6"/>
  <c r="BR180" i="5"/>
  <c r="L181" i="6"/>
  <c r="L181" i="5"/>
  <c r="T181" i="6"/>
  <c r="T181" i="5"/>
  <c r="AB181" i="6"/>
  <c r="AB181" i="5"/>
  <c r="AJ181" i="6"/>
  <c r="AJ181" i="5"/>
  <c r="AR181" i="6"/>
  <c r="AR181" i="5"/>
  <c r="AZ181" i="6"/>
  <c r="AZ181" i="5"/>
  <c r="BH181" i="6"/>
  <c r="BH181" i="5"/>
  <c r="BP181" i="6"/>
  <c r="BP181" i="5"/>
  <c r="R182" i="6"/>
  <c r="R182" i="5"/>
  <c r="Z182" i="6"/>
  <c r="Z182" i="5"/>
  <c r="AH182" i="6"/>
  <c r="AH182" i="5"/>
  <c r="AP182" i="6"/>
  <c r="AP182" i="5"/>
  <c r="AX182" i="6"/>
  <c r="AX182" i="5"/>
  <c r="BF182" i="6"/>
  <c r="BF182" i="5"/>
  <c r="BN182" i="6"/>
  <c r="BN182" i="5"/>
  <c r="P183" i="6"/>
  <c r="P183" i="5"/>
  <c r="X183" i="6"/>
  <c r="X183" i="5"/>
  <c r="AF183" i="6"/>
  <c r="AF183" i="5"/>
  <c r="AN183" i="6"/>
  <c r="AN183" i="5"/>
  <c r="AV183" i="6"/>
  <c r="AV183" i="5"/>
  <c r="BD183" i="6"/>
  <c r="BD183" i="5"/>
  <c r="BL183" i="6"/>
  <c r="BL183" i="5"/>
  <c r="BT183" i="6"/>
  <c r="N184" i="6"/>
  <c r="N184" i="5"/>
  <c r="V184" i="6"/>
  <c r="V184" i="5"/>
  <c r="AD184" i="6"/>
  <c r="AD184" i="5"/>
  <c r="AL184" i="6"/>
  <c r="AL184" i="5"/>
  <c r="AT184" i="6"/>
  <c r="AT184" i="5"/>
  <c r="BB184" i="6"/>
  <c r="BB184" i="5"/>
  <c r="BJ184" i="6"/>
  <c r="BJ184" i="5"/>
  <c r="BR184" i="6"/>
  <c r="BR184" i="5"/>
  <c r="L185" i="6"/>
  <c r="L185" i="5"/>
  <c r="T185" i="6"/>
  <c r="T185" i="5"/>
  <c r="AB185" i="6"/>
  <c r="AB185" i="5"/>
  <c r="AJ185" i="6"/>
  <c r="AJ185" i="5"/>
  <c r="AR185" i="6"/>
  <c r="AR185" i="5"/>
  <c r="AZ185" i="6"/>
  <c r="AZ185" i="5"/>
  <c r="BH185" i="6"/>
  <c r="BH185" i="5"/>
  <c r="BP185" i="6"/>
  <c r="BP185" i="5"/>
  <c r="R186" i="6"/>
  <c r="R186" i="5"/>
  <c r="Z186" i="6"/>
  <c r="Z186" i="5"/>
  <c r="AH186" i="6"/>
  <c r="AH186" i="5"/>
  <c r="AP186" i="6"/>
  <c r="AP186" i="5"/>
  <c r="AX186" i="6"/>
  <c r="AX186" i="5"/>
  <c r="BF186" i="6"/>
  <c r="BF186" i="5"/>
  <c r="BN186" i="6"/>
  <c r="BN186" i="5"/>
  <c r="P187" i="6"/>
  <c r="P187" i="5"/>
  <c r="X187" i="6"/>
  <c r="X187" i="5"/>
  <c r="AF187" i="6"/>
  <c r="AF187" i="5"/>
  <c r="AN187" i="6"/>
  <c r="AN187" i="5"/>
  <c r="AV187" i="6"/>
  <c r="AV187" i="5"/>
  <c r="BD187" i="6"/>
  <c r="BD187" i="5"/>
  <c r="BL187" i="6"/>
  <c r="BL187" i="5"/>
  <c r="BT187" i="6"/>
  <c r="N188" i="6"/>
  <c r="N188" i="5"/>
  <c r="V188" i="6"/>
  <c r="V188" i="5"/>
  <c r="AD188" i="6"/>
  <c r="AD188" i="5"/>
  <c r="AL188" i="6"/>
  <c r="AL188" i="5"/>
  <c r="AT188" i="6"/>
  <c r="AT188" i="5"/>
  <c r="BB188" i="6"/>
  <c r="BB188" i="5"/>
  <c r="BJ188" i="6"/>
  <c r="BJ188" i="5"/>
  <c r="BR188" i="6"/>
  <c r="BR188" i="5"/>
  <c r="L189" i="6"/>
  <c r="L189" i="5"/>
  <c r="T189" i="6"/>
  <c r="T189" i="5"/>
  <c r="AB189" i="6"/>
  <c r="AB189" i="5"/>
  <c r="AJ189" i="6"/>
  <c r="AJ189" i="5"/>
  <c r="AR189" i="6"/>
  <c r="AR189" i="5"/>
  <c r="AZ189" i="6"/>
  <c r="AZ189" i="5"/>
  <c r="BH189" i="6"/>
  <c r="BH189" i="5"/>
  <c r="BP189" i="6"/>
  <c r="BP189" i="5"/>
  <c r="R190" i="6"/>
  <c r="R190" i="5"/>
  <c r="Z190" i="6"/>
  <c r="Z190" i="5"/>
  <c r="AH190" i="6"/>
  <c r="AH190" i="5"/>
  <c r="AP190" i="6"/>
  <c r="AP190" i="5"/>
  <c r="AX190" i="6"/>
  <c r="AX190" i="5"/>
  <c r="BF190" i="6"/>
  <c r="BF190" i="5"/>
  <c r="BN190" i="6"/>
  <c r="BN190" i="5"/>
  <c r="P191" i="6"/>
  <c r="P191" i="5"/>
  <c r="X191" i="6"/>
  <c r="X191" i="5"/>
  <c r="AF191" i="6"/>
  <c r="AF191" i="5"/>
  <c r="AN191" i="6"/>
  <c r="AN191" i="5"/>
  <c r="AV191" i="6"/>
  <c r="AV191" i="5"/>
  <c r="BD191" i="6"/>
  <c r="BD191" i="5"/>
  <c r="BL191" i="6"/>
  <c r="BL191" i="5"/>
  <c r="BT191" i="6"/>
  <c r="N192" i="6"/>
  <c r="N192" i="5"/>
  <c r="V192" i="6"/>
  <c r="V192" i="5"/>
  <c r="AD192" i="6"/>
  <c r="AD192" i="5"/>
  <c r="AL192" i="6"/>
  <c r="AL192" i="5"/>
  <c r="AT192" i="6"/>
  <c r="AT192" i="5"/>
  <c r="BB192" i="6"/>
  <c r="BB192" i="5"/>
  <c r="BJ192" i="6"/>
  <c r="BJ192" i="5"/>
  <c r="BR192" i="6"/>
  <c r="BR192" i="5"/>
  <c r="L193" i="6"/>
  <c r="L193" i="5"/>
  <c r="T193" i="6"/>
  <c r="T193" i="5"/>
  <c r="AB193" i="6"/>
  <c r="AB193" i="5"/>
  <c r="AJ193" i="6"/>
  <c r="AJ193" i="5"/>
  <c r="AR193" i="6"/>
  <c r="AR193" i="5"/>
  <c r="AZ193" i="6"/>
  <c r="AZ193" i="5"/>
  <c r="BH193" i="6"/>
  <c r="BH193" i="5"/>
  <c r="BP193" i="6"/>
  <c r="BP193" i="5"/>
  <c r="R194" i="6"/>
  <c r="R194" i="5"/>
  <c r="Z194" i="6"/>
  <c r="Z194" i="5"/>
  <c r="AH194" i="6"/>
  <c r="AH194" i="5"/>
  <c r="AP194" i="6"/>
  <c r="AP194" i="5"/>
  <c r="AX194" i="6"/>
  <c r="AX194" i="5"/>
  <c r="BF194" i="6"/>
  <c r="BF194" i="5"/>
  <c r="BN194" i="6"/>
  <c r="BN194" i="5"/>
  <c r="P195" i="6"/>
  <c r="P195" i="5"/>
  <c r="X195" i="6"/>
  <c r="X195" i="5"/>
  <c r="AF195" i="6"/>
  <c r="AF195" i="5"/>
  <c r="AN195" i="6"/>
  <c r="AN195" i="5"/>
  <c r="AV195" i="6"/>
  <c r="AV195" i="5"/>
  <c r="BD195" i="6"/>
  <c r="BD195" i="5"/>
  <c r="BL195" i="6"/>
  <c r="BL195" i="5"/>
  <c r="BT195" i="6"/>
  <c r="N196" i="6"/>
  <c r="N196" i="5"/>
  <c r="V196" i="6"/>
  <c r="V196" i="5"/>
  <c r="AD196" i="6"/>
  <c r="AD196" i="5"/>
  <c r="AL196" i="6"/>
  <c r="AL196" i="5"/>
  <c r="AT196" i="6"/>
  <c r="AT196" i="5"/>
  <c r="BB196" i="6"/>
  <c r="BB196" i="5"/>
  <c r="BJ196" i="6"/>
  <c r="BJ196" i="5"/>
  <c r="BR196" i="6"/>
  <c r="BR196" i="5"/>
  <c r="L197" i="6"/>
  <c r="L197" i="5"/>
  <c r="T197" i="6"/>
  <c r="T197" i="5"/>
  <c r="AB197" i="6"/>
  <c r="AB197" i="5"/>
  <c r="AJ197" i="6"/>
  <c r="AJ197" i="5"/>
  <c r="AR197" i="6"/>
  <c r="AR197" i="5"/>
  <c r="AZ197" i="6"/>
  <c r="AZ197" i="5"/>
  <c r="BH197" i="6"/>
  <c r="BH197" i="5"/>
  <c r="BP197" i="6"/>
  <c r="BP197" i="5"/>
  <c r="R198" i="6"/>
  <c r="R198" i="5"/>
  <c r="Z198" i="6"/>
  <c r="Z198" i="5"/>
  <c r="AH198" i="6"/>
  <c r="AH198" i="5"/>
  <c r="AP198" i="6"/>
  <c r="AP198" i="5"/>
  <c r="AX198" i="6"/>
  <c r="AX198" i="5"/>
  <c r="BF198" i="6"/>
  <c r="BF198" i="5"/>
  <c r="BN198" i="6"/>
  <c r="BN198" i="5"/>
  <c r="P199" i="6"/>
  <c r="P199" i="5"/>
  <c r="X199" i="6"/>
  <c r="X199" i="5"/>
  <c r="AF199" i="6"/>
  <c r="AF199" i="5"/>
  <c r="AN199" i="6"/>
  <c r="AN199" i="5"/>
  <c r="AV199" i="6"/>
  <c r="AV199" i="5"/>
  <c r="BD199" i="6"/>
  <c r="BD199" i="5"/>
  <c r="BL199" i="6"/>
  <c r="BL199" i="5"/>
  <c r="BT199" i="6"/>
  <c r="N200" i="6"/>
  <c r="N200" i="5"/>
  <c r="V200" i="6"/>
  <c r="V200" i="5"/>
  <c r="AD200" i="6"/>
  <c r="AD200" i="5"/>
  <c r="AL200" i="6"/>
  <c r="AL200" i="5"/>
  <c r="AT200" i="6"/>
  <c r="AT200" i="5"/>
  <c r="BB200" i="6"/>
  <c r="BB200" i="5"/>
  <c r="BJ200" i="6"/>
  <c r="BJ200" i="5"/>
  <c r="BR200" i="6"/>
  <c r="BR200" i="5"/>
  <c r="L201" i="6"/>
  <c r="L201" i="5"/>
  <c r="T201" i="6"/>
  <c r="T201" i="5"/>
  <c r="AB201" i="6"/>
  <c r="AB201" i="5"/>
  <c r="AJ201" i="6"/>
  <c r="AJ201" i="5"/>
  <c r="AR201" i="6"/>
  <c r="AR201" i="5"/>
  <c r="AZ201" i="6"/>
  <c r="AZ201" i="5"/>
  <c r="BH201" i="6"/>
  <c r="BH201" i="5"/>
  <c r="BP201" i="6"/>
  <c r="BP201" i="5"/>
  <c r="R202" i="6"/>
  <c r="R202" i="5"/>
  <c r="Z202" i="6"/>
  <c r="Z202" i="5"/>
  <c r="AH202" i="6"/>
  <c r="AH202" i="5"/>
  <c r="AP202" i="6"/>
  <c r="AP202" i="5"/>
  <c r="AX202" i="6"/>
  <c r="AX202" i="5"/>
  <c r="BF202" i="6"/>
  <c r="BF202" i="5"/>
  <c r="BN202" i="6"/>
  <c r="BN202" i="5"/>
  <c r="P203" i="6"/>
  <c r="P203" i="5"/>
  <c r="X203" i="6"/>
  <c r="X203" i="5"/>
  <c r="AF203" i="6"/>
  <c r="AF203" i="5"/>
  <c r="AN203" i="6"/>
  <c r="AN203" i="5"/>
  <c r="AV203" i="6"/>
  <c r="AV203" i="5"/>
  <c r="BD203" i="6"/>
  <c r="BD203" i="5"/>
  <c r="BL203" i="6"/>
  <c r="BL203" i="5"/>
  <c r="BT203" i="6"/>
  <c r="N204" i="6"/>
  <c r="N204" i="5"/>
  <c r="V204" i="6"/>
  <c r="V204" i="5"/>
  <c r="AD204" i="6"/>
  <c r="AD204" i="5"/>
  <c r="AL204" i="6"/>
  <c r="AL204" i="5"/>
  <c r="AT204" i="6"/>
  <c r="AT204" i="5"/>
  <c r="BB204" i="6"/>
  <c r="BB204" i="5"/>
  <c r="BJ204" i="6"/>
  <c r="BJ204" i="5"/>
  <c r="BR204" i="6"/>
  <c r="BR204" i="5"/>
  <c r="L205" i="6"/>
  <c r="L205" i="5"/>
  <c r="T205" i="6"/>
  <c r="T205" i="5"/>
  <c r="AB205" i="6"/>
  <c r="AB205" i="5"/>
  <c r="AJ205" i="6"/>
  <c r="AJ205" i="5"/>
  <c r="AR205" i="6"/>
  <c r="AR205" i="5"/>
  <c r="AZ205" i="6"/>
  <c r="AZ205" i="5"/>
  <c r="BH205" i="6"/>
  <c r="BH205" i="5"/>
  <c r="BP205" i="6"/>
  <c r="BP205" i="5"/>
  <c r="AR206" i="4"/>
  <c r="AR210" i="4"/>
  <c r="AR214" i="4"/>
  <c r="AR218" i="4"/>
  <c r="AR222" i="4"/>
  <c r="L29" i="5"/>
  <c r="P29" i="5"/>
  <c r="T29" i="5"/>
  <c r="X29" i="5"/>
  <c r="AB29" i="5"/>
  <c r="AF29" i="5"/>
  <c r="AJ29" i="5"/>
  <c r="AN29" i="5"/>
  <c r="AR29" i="5"/>
  <c r="AZ29" i="5"/>
  <c r="BD29" i="5"/>
  <c r="BH29" i="5"/>
  <c r="BL29" i="5"/>
  <c r="BP29" i="5"/>
  <c r="N31" i="5"/>
  <c r="R31" i="5"/>
  <c r="V31" i="5"/>
  <c r="Z31" i="5"/>
  <c r="AD31" i="5"/>
  <c r="AH31" i="5"/>
  <c r="AL31" i="5"/>
  <c r="AP31" i="5"/>
  <c r="AT31" i="5"/>
  <c r="AX31" i="5"/>
  <c r="BB31" i="5"/>
  <c r="BF31" i="5"/>
  <c r="BJ31" i="5"/>
  <c r="BN31" i="5"/>
  <c r="BR31" i="5"/>
  <c r="L33" i="5"/>
  <c r="P33" i="5"/>
  <c r="T33" i="5"/>
  <c r="X33" i="5"/>
  <c r="AB33" i="5"/>
  <c r="AF33" i="5"/>
  <c r="AJ33" i="5"/>
  <c r="AN33" i="5"/>
  <c r="AR33" i="5"/>
  <c r="AV33" i="5"/>
  <c r="AZ33" i="5"/>
  <c r="BD33" i="5"/>
  <c r="BH33" i="5"/>
  <c r="BL33" i="5"/>
  <c r="BP33" i="5"/>
  <c r="N35" i="5"/>
  <c r="R35" i="5"/>
  <c r="V35" i="5"/>
  <c r="Z35" i="5"/>
  <c r="AD35" i="5"/>
  <c r="AH35" i="5"/>
  <c r="AL35" i="5"/>
  <c r="AP35" i="5"/>
  <c r="AT35" i="5"/>
  <c r="AX35" i="5"/>
  <c r="BB35" i="5"/>
  <c r="BF35" i="5"/>
  <c r="BJ35" i="5"/>
  <c r="BN35" i="5"/>
  <c r="BR35" i="5"/>
  <c r="L37" i="5"/>
  <c r="P37" i="5"/>
  <c r="T37" i="5"/>
  <c r="X37" i="5"/>
  <c r="AB37" i="5"/>
  <c r="AF37" i="5"/>
  <c r="AJ37" i="5"/>
  <c r="AN37" i="5"/>
  <c r="AR37" i="5"/>
  <c r="AV37" i="5"/>
  <c r="AZ37" i="5"/>
  <c r="BD37" i="5"/>
  <c r="BH37" i="5"/>
  <c r="BL37" i="5"/>
  <c r="BP37" i="5"/>
  <c r="N39" i="5"/>
  <c r="R39" i="5"/>
  <c r="V39" i="5"/>
  <c r="Z39" i="5"/>
  <c r="AD39" i="5"/>
  <c r="AH39" i="5"/>
  <c r="AL39" i="5"/>
  <c r="AP39" i="5"/>
  <c r="AT39" i="5"/>
  <c r="AX39" i="5"/>
  <c r="BB39" i="5"/>
  <c r="BF39" i="5"/>
  <c r="BJ39" i="5"/>
  <c r="BN39" i="5"/>
  <c r="BR39" i="5"/>
  <c r="L41" i="5"/>
  <c r="P41" i="5"/>
  <c r="T41" i="5"/>
  <c r="X41" i="5"/>
  <c r="AB41" i="5"/>
  <c r="AF41" i="5"/>
  <c r="AJ41" i="5"/>
  <c r="AN41" i="5"/>
  <c r="AR41" i="5"/>
  <c r="AV41" i="5"/>
  <c r="AZ41" i="5"/>
  <c r="BD41" i="5"/>
  <c r="BH41" i="5"/>
  <c r="BL41" i="5"/>
  <c r="BP41" i="5"/>
  <c r="N43" i="5"/>
  <c r="R43" i="5"/>
  <c r="V43" i="5"/>
  <c r="Z43" i="5"/>
  <c r="AD43" i="5"/>
  <c r="AH43" i="5"/>
  <c r="AL43" i="5"/>
  <c r="AP43" i="5"/>
  <c r="AT43" i="5"/>
  <c r="AX43" i="5"/>
  <c r="BB43" i="5"/>
  <c r="BF43" i="5"/>
  <c r="BJ43" i="5"/>
  <c r="BN43" i="5"/>
  <c r="BR43" i="5"/>
  <c r="L45" i="5"/>
  <c r="P45" i="5"/>
  <c r="T45" i="5"/>
  <c r="X45" i="5"/>
  <c r="AB45" i="5"/>
  <c r="AF45" i="5"/>
  <c r="AJ45" i="5"/>
  <c r="AN45" i="5"/>
  <c r="AR45" i="5"/>
  <c r="AV45" i="5"/>
  <c r="AZ45" i="5"/>
  <c r="BD45" i="5"/>
  <c r="BH45" i="5"/>
  <c r="BL45" i="5"/>
  <c r="BP45" i="5"/>
  <c r="N47" i="5"/>
  <c r="R47" i="5"/>
  <c r="V47" i="5"/>
  <c r="Z47" i="5"/>
  <c r="AD47" i="5"/>
  <c r="AH47" i="5"/>
  <c r="AL47" i="5"/>
  <c r="AP47" i="5"/>
  <c r="AT47" i="5"/>
  <c r="AX47" i="5"/>
  <c r="BB47" i="5"/>
  <c r="BF47" i="5"/>
  <c r="BJ47" i="5"/>
  <c r="BN47" i="5"/>
  <c r="BR47" i="5"/>
  <c r="L49" i="5"/>
  <c r="P49" i="5"/>
  <c r="T49" i="5"/>
  <c r="X49" i="5"/>
  <c r="AB49" i="5"/>
  <c r="AF49" i="5"/>
  <c r="AJ49" i="5"/>
  <c r="AN49" i="5"/>
  <c r="AR49" i="5"/>
  <c r="AV49" i="5"/>
  <c r="AZ49" i="5"/>
  <c r="BD49" i="5"/>
  <c r="BH49" i="5"/>
  <c r="BL49" i="5"/>
  <c r="BP49" i="5"/>
  <c r="N51" i="5"/>
  <c r="R51" i="5"/>
  <c r="V51" i="5"/>
  <c r="Z51" i="5"/>
  <c r="AD51" i="5"/>
  <c r="AH51" i="5"/>
  <c r="AL51" i="5"/>
  <c r="AP51" i="5"/>
  <c r="AT51" i="5"/>
  <c r="AX51" i="5"/>
  <c r="BB51" i="5"/>
  <c r="BF51" i="5"/>
  <c r="BJ51" i="5"/>
  <c r="BN51" i="5"/>
  <c r="BR51" i="5"/>
  <c r="L53" i="5"/>
  <c r="P53" i="5"/>
  <c r="T53" i="5"/>
  <c r="X53" i="5"/>
  <c r="AB53" i="5"/>
  <c r="AF53" i="5"/>
  <c r="AJ53" i="5"/>
  <c r="AN53" i="5"/>
  <c r="AR53" i="5"/>
  <c r="AV53" i="5"/>
  <c r="AZ53" i="5"/>
  <c r="BD53" i="5"/>
  <c r="BH53" i="5"/>
  <c r="BL53" i="5"/>
  <c r="BP53" i="5"/>
  <c r="N55" i="5"/>
  <c r="R55" i="5"/>
  <c r="V55" i="5"/>
  <c r="Z55" i="5"/>
  <c r="AD55" i="5"/>
  <c r="AH55" i="5"/>
  <c r="AL55" i="5"/>
  <c r="AP55" i="5"/>
  <c r="AT55" i="5"/>
  <c r="AX55" i="5"/>
  <c r="BB55" i="5"/>
  <c r="BF55" i="5"/>
  <c r="BJ55" i="5"/>
  <c r="BN55" i="5"/>
  <c r="BR55" i="5"/>
  <c r="L57" i="5"/>
  <c r="P57" i="5"/>
  <c r="T57" i="5"/>
  <c r="X57" i="5"/>
  <c r="AB57" i="5"/>
  <c r="AF57" i="5"/>
  <c r="AJ57" i="5"/>
  <c r="AN57" i="5"/>
  <c r="AR57" i="5"/>
  <c r="AV57" i="5"/>
  <c r="AZ57" i="5"/>
  <c r="BD57" i="5"/>
  <c r="BH57" i="5"/>
  <c r="BL57" i="5"/>
  <c r="BP57" i="5"/>
  <c r="N59" i="5"/>
  <c r="R59" i="5"/>
  <c r="V59" i="5"/>
  <c r="Z59" i="5"/>
  <c r="AD59" i="5"/>
  <c r="AH59" i="5"/>
  <c r="AL59" i="5"/>
  <c r="AP59" i="5"/>
  <c r="AT59" i="5"/>
  <c r="AX59" i="5"/>
  <c r="BB59" i="5"/>
  <c r="BH59" i="5"/>
  <c r="BR59" i="5"/>
  <c r="T60" i="5"/>
  <c r="AJ60" i="5"/>
  <c r="AZ60" i="5"/>
  <c r="BP60" i="5"/>
  <c r="L61" i="5"/>
  <c r="R61" i="5"/>
  <c r="AB61" i="5"/>
  <c r="AH61" i="5"/>
  <c r="AR61" i="5"/>
  <c r="AX61" i="5"/>
  <c r="BH61" i="5"/>
  <c r="BN61" i="5"/>
  <c r="V62" i="5"/>
  <c r="AL62" i="5"/>
  <c r="BB62" i="5"/>
  <c r="BR62" i="5"/>
  <c r="N63" i="5"/>
  <c r="T63" i="5"/>
  <c r="AD63" i="5"/>
  <c r="AJ63" i="5"/>
  <c r="AT63" i="5"/>
  <c r="AZ63" i="5"/>
  <c r="BJ63" i="5"/>
  <c r="BP63" i="5"/>
  <c r="L64" i="5"/>
  <c r="AB64" i="5"/>
  <c r="AR64" i="5"/>
  <c r="BH64" i="5"/>
  <c r="T65" i="5"/>
  <c r="Z65" i="5"/>
  <c r="AJ65" i="5"/>
  <c r="AP65" i="5"/>
  <c r="AZ65" i="5"/>
  <c r="BF65" i="5"/>
  <c r="BP65" i="5"/>
  <c r="N66" i="5"/>
  <c r="AD66" i="5"/>
  <c r="AT66" i="5"/>
  <c r="BJ66" i="5"/>
  <c r="P68" i="5"/>
  <c r="AB68" i="5"/>
  <c r="AR68" i="5"/>
  <c r="BH68" i="5"/>
  <c r="Z70" i="5"/>
  <c r="AP70" i="5"/>
  <c r="BF70" i="5"/>
  <c r="T72" i="5"/>
  <c r="AJ72" i="5"/>
  <c r="AZ72" i="5"/>
  <c r="BP72" i="5"/>
  <c r="R74" i="5"/>
  <c r="AH74" i="5"/>
  <c r="AX74" i="5"/>
  <c r="BN74" i="5"/>
  <c r="L76" i="5"/>
  <c r="AB76" i="5"/>
  <c r="AR76" i="5"/>
  <c r="BH76" i="5"/>
  <c r="Z78" i="5"/>
  <c r="AP78" i="5"/>
  <c r="BF78" i="5"/>
  <c r="T80" i="5"/>
  <c r="P33" i="2"/>
  <c r="BJ30" i="4"/>
  <c r="BJ34" i="4"/>
  <c r="BJ38" i="4"/>
  <c r="BJ42" i="4"/>
  <c r="BJ46" i="4"/>
  <c r="BJ50" i="4"/>
  <c r="BJ54" i="4"/>
  <c r="BJ58" i="4"/>
  <c r="BJ60" i="4"/>
  <c r="BJ61" i="4"/>
  <c r="L62" i="6"/>
  <c r="L62" i="5"/>
  <c r="T62" i="6"/>
  <c r="T62" i="5"/>
  <c r="AB62" i="6"/>
  <c r="AB62" i="5"/>
  <c r="AJ62" i="6"/>
  <c r="AJ62" i="5"/>
  <c r="AR62" i="6"/>
  <c r="AR62" i="5"/>
  <c r="AZ62" i="6"/>
  <c r="AZ62" i="5"/>
  <c r="BH62" i="6"/>
  <c r="BH62" i="5"/>
  <c r="BP62" i="6"/>
  <c r="BP62" i="5"/>
  <c r="BJ62" i="4"/>
  <c r="BJ64" i="4"/>
  <c r="BJ65" i="4"/>
  <c r="L66" i="6"/>
  <c r="L66" i="5"/>
  <c r="T66" i="6"/>
  <c r="T66" i="5"/>
  <c r="AB66" i="6"/>
  <c r="AB66" i="5"/>
  <c r="AJ66" i="6"/>
  <c r="AJ66" i="5"/>
  <c r="AR66" i="6"/>
  <c r="AR66" i="5"/>
  <c r="AZ66" i="6"/>
  <c r="AZ66" i="5"/>
  <c r="BH66" i="6"/>
  <c r="BH66" i="5"/>
  <c r="BP66" i="6"/>
  <c r="BP66" i="5"/>
  <c r="BJ66" i="4"/>
  <c r="R67" i="6"/>
  <c r="R67" i="5"/>
  <c r="Z67" i="6"/>
  <c r="Z67" i="5"/>
  <c r="AH67" i="6"/>
  <c r="AH67" i="5"/>
  <c r="AP67" i="6"/>
  <c r="AP67" i="5"/>
  <c r="AX67" i="6"/>
  <c r="AX67" i="5"/>
  <c r="BF67" i="6"/>
  <c r="BF67" i="5"/>
  <c r="BN67" i="6"/>
  <c r="BN67" i="5"/>
  <c r="BJ68" i="4"/>
  <c r="N69" i="6"/>
  <c r="N69" i="5"/>
  <c r="V69" i="6"/>
  <c r="V69" i="5"/>
  <c r="AD69" i="6"/>
  <c r="AD69" i="5"/>
  <c r="AL69" i="6"/>
  <c r="AL69" i="5"/>
  <c r="AT69" i="6"/>
  <c r="AT69" i="5"/>
  <c r="BB69" i="6"/>
  <c r="BB69" i="5"/>
  <c r="BJ69" i="6"/>
  <c r="BJ69" i="5"/>
  <c r="BR69" i="6"/>
  <c r="BR69" i="5"/>
  <c r="L70" i="6"/>
  <c r="L70" i="5"/>
  <c r="T70" i="6"/>
  <c r="T70" i="5"/>
  <c r="AB70" i="6"/>
  <c r="AB70" i="5"/>
  <c r="AJ70" i="6"/>
  <c r="AJ70" i="5"/>
  <c r="AR70" i="6"/>
  <c r="AR70" i="5"/>
  <c r="AZ70" i="6"/>
  <c r="AZ70" i="5"/>
  <c r="BH70" i="6"/>
  <c r="BH70" i="5"/>
  <c r="BP70" i="6"/>
  <c r="BP70" i="5"/>
  <c r="BJ70" i="4"/>
  <c r="R71" i="6"/>
  <c r="R71" i="5"/>
  <c r="Z71" i="6"/>
  <c r="Z71" i="5"/>
  <c r="AH71" i="6"/>
  <c r="AH71" i="5"/>
  <c r="AP71" i="6"/>
  <c r="AP71" i="5"/>
  <c r="AX71" i="6"/>
  <c r="AX71" i="5"/>
  <c r="BF71" i="6"/>
  <c r="BF71" i="5"/>
  <c r="BN71" i="6"/>
  <c r="BN71" i="5"/>
  <c r="BJ72" i="4"/>
  <c r="N73" i="6"/>
  <c r="N73" i="5"/>
  <c r="V73" i="6"/>
  <c r="V73" i="5"/>
  <c r="AD73" i="6"/>
  <c r="AD73" i="5"/>
  <c r="AL73" i="6"/>
  <c r="AL73" i="5"/>
  <c r="AT73" i="6"/>
  <c r="AT73" i="5"/>
  <c r="BB73" i="6"/>
  <c r="BB73" i="5"/>
  <c r="BJ73" i="6"/>
  <c r="BJ73" i="5"/>
  <c r="BR73" i="6"/>
  <c r="BR73" i="5"/>
  <c r="L74" i="6"/>
  <c r="L74" i="5"/>
  <c r="T74" i="6"/>
  <c r="T74" i="5"/>
  <c r="AB74" i="6"/>
  <c r="AB74" i="5"/>
  <c r="AJ74" i="6"/>
  <c r="AJ74" i="5"/>
  <c r="AR74" i="6"/>
  <c r="AR74" i="5"/>
  <c r="AZ74" i="6"/>
  <c r="AZ74" i="5"/>
  <c r="BH74" i="6"/>
  <c r="BH74" i="5"/>
  <c r="BP74" i="6"/>
  <c r="BP74" i="5"/>
  <c r="BJ74" i="4"/>
  <c r="R75" i="6"/>
  <c r="R75" i="5"/>
  <c r="Z75" i="6"/>
  <c r="Z75" i="5"/>
  <c r="AH75" i="6"/>
  <c r="AH75" i="5"/>
  <c r="AP75" i="6"/>
  <c r="AP75" i="5"/>
  <c r="AX75" i="6"/>
  <c r="AX75" i="5"/>
  <c r="BF75" i="6"/>
  <c r="BF75" i="5"/>
  <c r="BN75" i="6"/>
  <c r="BN75" i="5"/>
  <c r="BJ76" i="4"/>
  <c r="N77" i="6"/>
  <c r="N77" i="5"/>
  <c r="V77" i="6"/>
  <c r="V77" i="5"/>
  <c r="AD77" i="6"/>
  <c r="AD77" i="5"/>
  <c r="AL77" i="6"/>
  <c r="AL77" i="5"/>
  <c r="AT77" i="6"/>
  <c r="AT77" i="5"/>
  <c r="BB77" i="6"/>
  <c r="BB77" i="5"/>
  <c r="BJ77" i="6"/>
  <c r="BJ77" i="5"/>
  <c r="BR77" i="6"/>
  <c r="BR77" i="5"/>
  <c r="L78" i="6"/>
  <c r="L78" i="5"/>
  <c r="T78" i="6"/>
  <c r="T78" i="5"/>
  <c r="AB78" i="6"/>
  <c r="AB78" i="5"/>
  <c r="AJ78" i="6"/>
  <c r="AJ78" i="5"/>
  <c r="AR78" i="6"/>
  <c r="AR78" i="5"/>
  <c r="AZ78" i="6"/>
  <c r="AZ78" i="5"/>
  <c r="BH78" i="6"/>
  <c r="BH78" i="5"/>
  <c r="BP78" i="6"/>
  <c r="BP78" i="5"/>
  <c r="BJ78" i="4"/>
  <c r="R79" i="6"/>
  <c r="R79" i="5"/>
  <c r="Z79" i="6"/>
  <c r="Z79" i="5"/>
  <c r="AH79" i="6"/>
  <c r="AH79" i="5"/>
  <c r="AP79" i="6"/>
  <c r="AP79" i="5"/>
  <c r="AX79" i="6"/>
  <c r="AX79" i="5"/>
  <c r="BF79" i="6"/>
  <c r="BF79" i="5"/>
  <c r="BN79" i="6"/>
  <c r="BN79" i="5"/>
  <c r="AN80" i="6"/>
  <c r="AN80" i="5"/>
  <c r="AV80" i="6"/>
  <c r="AV80" i="5"/>
  <c r="BD80" i="6"/>
  <c r="BD80" i="5"/>
  <c r="BL80" i="6"/>
  <c r="BL80" i="5"/>
  <c r="BT80" i="6"/>
  <c r="N81" i="6"/>
  <c r="N81" i="5"/>
  <c r="V81" i="6"/>
  <c r="V81" i="5"/>
  <c r="AD81" i="6"/>
  <c r="AD81" i="5"/>
  <c r="AL81" i="6"/>
  <c r="AL81" i="5"/>
  <c r="AT81" i="6"/>
  <c r="AT81" i="5"/>
  <c r="BB81" i="6"/>
  <c r="BB81" i="5"/>
  <c r="BJ81" i="6"/>
  <c r="BJ81" i="5"/>
  <c r="BR81" i="6"/>
  <c r="BR81" i="5"/>
  <c r="L82" i="6"/>
  <c r="L82" i="5"/>
  <c r="T82" i="6"/>
  <c r="T82" i="5"/>
  <c r="AB82" i="6"/>
  <c r="AB82" i="5"/>
  <c r="AJ82" i="6"/>
  <c r="AJ82" i="5"/>
  <c r="AR82" i="6"/>
  <c r="AR82" i="5"/>
  <c r="AZ82" i="6"/>
  <c r="AZ82" i="5"/>
  <c r="BH82" i="6"/>
  <c r="BH82" i="5"/>
  <c r="BP82" i="6"/>
  <c r="BP82" i="5"/>
  <c r="BJ82" i="4"/>
  <c r="R83" i="6"/>
  <c r="R83" i="5"/>
  <c r="Z83" i="6"/>
  <c r="Z83" i="5"/>
  <c r="AH83" i="6"/>
  <c r="AH83" i="5"/>
  <c r="AP83" i="6"/>
  <c r="AP83" i="5"/>
  <c r="AX83" i="6"/>
  <c r="AX83" i="5"/>
  <c r="BF83" i="6"/>
  <c r="BF83" i="5"/>
  <c r="BN83" i="6"/>
  <c r="BN83" i="5"/>
  <c r="BJ83" i="4"/>
  <c r="P84" i="6"/>
  <c r="P84" i="5"/>
  <c r="X84" i="6"/>
  <c r="X84" i="5"/>
  <c r="AF84" i="6"/>
  <c r="AF84" i="5"/>
  <c r="AN84" i="6"/>
  <c r="AN84" i="5"/>
  <c r="AV84" i="6"/>
  <c r="AV84" i="5"/>
  <c r="BD84" i="6"/>
  <c r="BD84" i="5"/>
  <c r="BL84" i="6"/>
  <c r="BL84" i="5"/>
  <c r="BT84" i="6"/>
  <c r="N85" i="6"/>
  <c r="N85" i="5"/>
  <c r="V85" i="6"/>
  <c r="V85" i="5"/>
  <c r="AD85" i="6"/>
  <c r="AD85" i="5"/>
  <c r="AL85" i="6"/>
  <c r="AL85" i="5"/>
  <c r="AT85" i="6"/>
  <c r="AT85" i="5"/>
  <c r="BB85" i="6"/>
  <c r="BB85" i="5"/>
  <c r="BJ85" i="6"/>
  <c r="BJ85" i="5"/>
  <c r="BR85" i="6"/>
  <c r="BR85" i="5"/>
  <c r="L86" i="6"/>
  <c r="L86" i="5"/>
  <c r="T86" i="6"/>
  <c r="T86" i="5"/>
  <c r="AB86" i="6"/>
  <c r="AB86" i="5"/>
  <c r="AJ86" i="6"/>
  <c r="AJ86" i="5"/>
  <c r="AR86" i="6"/>
  <c r="AR86" i="5"/>
  <c r="AZ86" i="6"/>
  <c r="AZ86" i="5"/>
  <c r="BH86" i="6"/>
  <c r="BH86" i="5"/>
  <c r="BP86" i="6"/>
  <c r="BP86" i="5"/>
  <c r="BJ86" i="4"/>
  <c r="R87" i="6"/>
  <c r="R87" i="5"/>
  <c r="Z87" i="6"/>
  <c r="Z87" i="5"/>
  <c r="AH87" i="6"/>
  <c r="AH87" i="5"/>
  <c r="AP87" i="6"/>
  <c r="AP87" i="5"/>
  <c r="AX87" i="6"/>
  <c r="AX87" i="5"/>
  <c r="BF87" i="6"/>
  <c r="BF87" i="5"/>
  <c r="BN87" i="6"/>
  <c r="BN87" i="5"/>
  <c r="BJ87" i="4"/>
  <c r="P88" i="6"/>
  <c r="P88" i="5"/>
  <c r="X88" i="6"/>
  <c r="X88" i="5"/>
  <c r="AF88" i="6"/>
  <c r="AF88" i="5"/>
  <c r="AN88" i="6"/>
  <c r="AN88" i="5"/>
  <c r="AV88" i="6"/>
  <c r="AV88" i="5"/>
  <c r="BD88" i="6"/>
  <c r="BD88" i="5"/>
  <c r="BL88" i="6"/>
  <c r="BL88" i="5"/>
  <c r="BT88" i="6"/>
  <c r="N89" i="6"/>
  <c r="N89" i="5"/>
  <c r="V89" i="6"/>
  <c r="V89" i="5"/>
  <c r="AD89" i="6"/>
  <c r="AD89" i="5"/>
  <c r="AL89" i="6"/>
  <c r="AL89" i="5"/>
  <c r="AT89" i="6"/>
  <c r="AT89" i="5"/>
  <c r="BB89" i="6"/>
  <c r="BB89" i="5"/>
  <c r="BJ89" i="6"/>
  <c r="BJ89" i="5"/>
  <c r="BR89" i="6"/>
  <c r="BR89" i="5"/>
  <c r="L90" i="6"/>
  <c r="L90" i="5"/>
  <c r="T90" i="6"/>
  <c r="T90" i="5"/>
  <c r="AB90" i="6"/>
  <c r="AB90" i="5"/>
  <c r="AJ90" i="6"/>
  <c r="AJ90" i="5"/>
  <c r="AR90" i="6"/>
  <c r="AR90" i="5"/>
  <c r="AZ90" i="6"/>
  <c r="AZ90" i="5"/>
  <c r="BH90" i="6"/>
  <c r="BH90" i="5"/>
  <c r="BP90" i="6"/>
  <c r="BP90" i="5"/>
  <c r="BJ90" i="4"/>
  <c r="R91" i="6"/>
  <c r="R91" i="5"/>
  <c r="Z91" i="6"/>
  <c r="Z91" i="5"/>
  <c r="AH91" i="6"/>
  <c r="AH91" i="5"/>
  <c r="AP91" i="6"/>
  <c r="AP91" i="5"/>
  <c r="AX91" i="6"/>
  <c r="AX91" i="5"/>
  <c r="BF91" i="6"/>
  <c r="BF91" i="5"/>
  <c r="BN91" i="6"/>
  <c r="BN91" i="5"/>
  <c r="BJ91" i="4"/>
  <c r="P92" i="6"/>
  <c r="P92" i="5"/>
  <c r="X92" i="6"/>
  <c r="X92" i="5"/>
  <c r="AF92" i="6"/>
  <c r="AF92" i="5"/>
  <c r="AN92" i="6"/>
  <c r="AN92" i="5"/>
  <c r="AV92" i="6"/>
  <c r="AV92" i="5"/>
  <c r="BD92" i="6"/>
  <c r="BD92" i="5"/>
  <c r="BL92" i="6"/>
  <c r="BL92" i="5"/>
  <c r="BT92" i="6"/>
  <c r="N93" i="6"/>
  <c r="N93" i="5"/>
  <c r="V93" i="6"/>
  <c r="V93" i="5"/>
  <c r="AD93" i="6"/>
  <c r="AD93" i="5"/>
  <c r="AL93" i="6"/>
  <c r="AL93" i="5"/>
  <c r="AT93" i="6"/>
  <c r="AT93" i="5"/>
  <c r="BB93" i="6"/>
  <c r="BB93" i="5"/>
  <c r="BJ93" i="6"/>
  <c r="BJ93" i="5"/>
  <c r="BR93" i="6"/>
  <c r="BR93" i="5"/>
  <c r="L94" i="6"/>
  <c r="L94" i="5"/>
  <c r="T94" i="6"/>
  <c r="T94" i="5"/>
  <c r="AB94" i="6"/>
  <c r="AB94" i="5"/>
  <c r="AJ94" i="6"/>
  <c r="AJ94" i="5"/>
  <c r="AR94" i="6"/>
  <c r="AR94" i="5"/>
  <c r="AZ94" i="6"/>
  <c r="AZ94" i="5"/>
  <c r="BH94" i="6"/>
  <c r="BH94" i="5"/>
  <c r="BP94" i="6"/>
  <c r="BP94" i="5"/>
  <c r="BJ94" i="4"/>
  <c r="R95" i="6"/>
  <c r="R95" i="5"/>
  <c r="Z95" i="6"/>
  <c r="Z95" i="5"/>
  <c r="AH95" i="6"/>
  <c r="AH95" i="5"/>
  <c r="AP95" i="6"/>
  <c r="AP95" i="5"/>
  <c r="AX95" i="6"/>
  <c r="AX95" i="5"/>
  <c r="BF95" i="6"/>
  <c r="BF95" i="5"/>
  <c r="BN95" i="6"/>
  <c r="BN95" i="5"/>
  <c r="BJ95" i="4"/>
  <c r="P96" i="6"/>
  <c r="P96" i="5"/>
  <c r="X96" i="6"/>
  <c r="X96" i="5"/>
  <c r="AF96" i="6"/>
  <c r="AF96" i="5"/>
  <c r="AN96" i="6"/>
  <c r="AN96" i="5"/>
  <c r="AV96" i="6"/>
  <c r="AV96" i="5"/>
  <c r="BD96" i="6"/>
  <c r="BD96" i="5"/>
  <c r="BL96" i="6"/>
  <c r="BL96" i="5"/>
  <c r="BT96" i="6"/>
  <c r="N97" i="6"/>
  <c r="N97" i="5"/>
  <c r="V97" i="6"/>
  <c r="V97" i="5"/>
  <c r="AD97" i="6"/>
  <c r="AD97" i="5"/>
  <c r="AL97" i="6"/>
  <c r="AL97" i="5"/>
  <c r="AT97" i="6"/>
  <c r="AT97" i="5"/>
  <c r="BB97" i="6"/>
  <c r="BB97" i="5"/>
  <c r="BJ97" i="6"/>
  <c r="BJ97" i="5"/>
  <c r="BR97" i="6"/>
  <c r="BR97" i="5"/>
  <c r="L98" i="6"/>
  <c r="L98" i="5"/>
  <c r="T98" i="6"/>
  <c r="T98" i="5"/>
  <c r="AB98" i="6"/>
  <c r="AB98" i="5"/>
  <c r="AJ98" i="6"/>
  <c r="AJ98" i="5"/>
  <c r="AR98" i="6"/>
  <c r="AR98" i="5"/>
  <c r="AZ98" i="6"/>
  <c r="AZ98" i="5"/>
  <c r="BH98" i="6"/>
  <c r="BH98" i="5"/>
  <c r="BP98" i="6"/>
  <c r="BP98" i="5"/>
  <c r="BJ98" i="4"/>
  <c r="R99" i="6"/>
  <c r="R99" i="5"/>
  <c r="Z99" i="6"/>
  <c r="Z99" i="5"/>
  <c r="AH99" i="6"/>
  <c r="AH99" i="5"/>
  <c r="AP99" i="6"/>
  <c r="AP99" i="5"/>
  <c r="AX99" i="6"/>
  <c r="AX99" i="5"/>
  <c r="BF99" i="6"/>
  <c r="BF99" i="5"/>
  <c r="BN99" i="6"/>
  <c r="BN99" i="5"/>
  <c r="BJ99" i="4"/>
  <c r="P100" i="6"/>
  <c r="P100" i="5"/>
  <c r="X100" i="6"/>
  <c r="X100" i="5"/>
  <c r="AF100" i="6"/>
  <c r="AF100" i="5"/>
  <c r="AN100" i="6"/>
  <c r="AN100" i="5"/>
  <c r="AV100" i="6"/>
  <c r="AV100" i="5"/>
  <c r="BD100" i="6"/>
  <c r="BD100" i="5"/>
  <c r="BL100" i="6"/>
  <c r="BL100" i="5"/>
  <c r="BT100" i="6"/>
  <c r="N101" i="6"/>
  <c r="N101" i="5"/>
  <c r="V101" i="6"/>
  <c r="V101" i="5"/>
  <c r="AD101" i="6"/>
  <c r="AD101" i="5"/>
  <c r="AL101" i="6"/>
  <c r="AL101" i="5"/>
  <c r="AT101" i="6"/>
  <c r="AT101" i="5"/>
  <c r="BB101" i="6"/>
  <c r="BB101" i="5"/>
  <c r="BJ101" i="6"/>
  <c r="BJ101" i="5"/>
  <c r="BR101" i="6"/>
  <c r="BR101" i="5"/>
  <c r="L102" i="6"/>
  <c r="L102" i="5"/>
  <c r="T102" i="6"/>
  <c r="T102" i="5"/>
  <c r="AB102" i="6"/>
  <c r="AB102" i="5"/>
  <c r="AJ102" i="6"/>
  <c r="AJ102" i="5"/>
  <c r="AR102" i="6"/>
  <c r="AR102" i="5"/>
  <c r="AZ102" i="6"/>
  <c r="AZ102" i="5"/>
  <c r="BH102" i="6"/>
  <c r="BH102" i="5"/>
  <c r="BP102" i="6"/>
  <c r="BP102" i="5"/>
  <c r="BJ102" i="4"/>
  <c r="R103" i="6"/>
  <c r="R103" i="5"/>
  <c r="Z103" i="6"/>
  <c r="Z103" i="5"/>
  <c r="AH103" i="6"/>
  <c r="AH103" i="5"/>
  <c r="AP103" i="6"/>
  <c r="AP103" i="5"/>
  <c r="AX103" i="6"/>
  <c r="AX103" i="5"/>
  <c r="BF103" i="6"/>
  <c r="BF103" i="5"/>
  <c r="BN103" i="6"/>
  <c r="BN103" i="5"/>
  <c r="BJ103" i="4"/>
  <c r="P104" i="6"/>
  <c r="P104" i="5"/>
  <c r="X104" i="6"/>
  <c r="X104" i="5"/>
  <c r="AF104" i="6"/>
  <c r="AF104" i="5"/>
  <c r="AN104" i="6"/>
  <c r="AN104" i="5"/>
  <c r="AV104" i="6"/>
  <c r="AV104" i="5"/>
  <c r="BD104" i="6"/>
  <c r="BD104" i="5"/>
  <c r="BL104" i="6"/>
  <c r="BL104" i="5"/>
  <c r="BT104" i="6"/>
  <c r="N105" i="6"/>
  <c r="N105" i="5"/>
  <c r="V105" i="6"/>
  <c r="V105" i="5"/>
  <c r="AD105" i="6"/>
  <c r="AD105" i="5"/>
  <c r="AL105" i="6"/>
  <c r="AL105" i="5"/>
  <c r="AT105" i="6"/>
  <c r="AT105" i="5"/>
  <c r="BB105" i="6"/>
  <c r="BB105" i="5"/>
  <c r="BJ105" i="6"/>
  <c r="BJ105" i="5"/>
  <c r="BR105" i="6"/>
  <c r="BR105" i="5"/>
  <c r="L106" i="6"/>
  <c r="L106" i="5"/>
  <c r="T106" i="6"/>
  <c r="T106" i="5"/>
  <c r="AB106" i="6"/>
  <c r="AB106" i="5"/>
  <c r="AJ106" i="6"/>
  <c r="AJ106" i="5"/>
  <c r="AR106" i="6"/>
  <c r="AR106" i="5"/>
  <c r="AZ106" i="6"/>
  <c r="AZ106" i="5"/>
  <c r="BH106" i="6"/>
  <c r="BH106" i="5"/>
  <c r="BP106" i="6"/>
  <c r="BP106" i="5"/>
  <c r="BJ106" i="4"/>
  <c r="R107" i="6"/>
  <c r="R107" i="5"/>
  <c r="Z107" i="6"/>
  <c r="Z107" i="5"/>
  <c r="AH107" i="6"/>
  <c r="AH107" i="5"/>
  <c r="AP107" i="6"/>
  <c r="AP107" i="5"/>
  <c r="AX107" i="6"/>
  <c r="AX107" i="5"/>
  <c r="BF107" i="6"/>
  <c r="BF107" i="5"/>
  <c r="BN107" i="6"/>
  <c r="BN107" i="5"/>
  <c r="P108" i="6"/>
  <c r="P108" i="5"/>
  <c r="X108" i="6"/>
  <c r="X108" i="5"/>
  <c r="AF108" i="6"/>
  <c r="AF108" i="5"/>
  <c r="AN108" i="6"/>
  <c r="AN108" i="5"/>
  <c r="AV108" i="6"/>
  <c r="AV108" i="5"/>
  <c r="BD108" i="6"/>
  <c r="BD108" i="5"/>
  <c r="BL108" i="6"/>
  <c r="BL108" i="5"/>
  <c r="BT108" i="6"/>
  <c r="N109" i="6"/>
  <c r="N109" i="5"/>
  <c r="V109" i="6"/>
  <c r="V109" i="5"/>
  <c r="AD109" i="6"/>
  <c r="AD109" i="5"/>
  <c r="AL109" i="6"/>
  <c r="AL109" i="5"/>
  <c r="AT109" i="6"/>
  <c r="AT109" i="5"/>
  <c r="BB109" i="6"/>
  <c r="BB109" i="5"/>
  <c r="BJ109" i="6"/>
  <c r="BJ109" i="5"/>
  <c r="BR109" i="6"/>
  <c r="BR109" i="5"/>
  <c r="L110" i="6"/>
  <c r="L110" i="5"/>
  <c r="T110" i="6"/>
  <c r="T110" i="5"/>
  <c r="AB110" i="6"/>
  <c r="AB110" i="5"/>
  <c r="AJ110" i="6"/>
  <c r="AJ110" i="5"/>
  <c r="AR110" i="6"/>
  <c r="AR110" i="5"/>
  <c r="AZ110" i="6"/>
  <c r="AZ110" i="5"/>
  <c r="BH110" i="6"/>
  <c r="BH110" i="5"/>
  <c r="BP110" i="6"/>
  <c r="BP110" i="5"/>
  <c r="BJ110" i="4"/>
  <c r="R111" i="6"/>
  <c r="R111" i="5"/>
  <c r="Z111" i="6"/>
  <c r="Z111" i="5"/>
  <c r="AH111" i="6"/>
  <c r="AH111" i="5"/>
  <c r="AP111" i="6"/>
  <c r="AP111" i="5"/>
  <c r="AX111" i="6"/>
  <c r="AX111" i="5"/>
  <c r="BF111" i="6"/>
  <c r="BF111" i="5"/>
  <c r="BN111" i="6"/>
  <c r="BN111" i="5"/>
  <c r="P112" i="6"/>
  <c r="P112" i="5"/>
  <c r="X112" i="6"/>
  <c r="X112" i="5"/>
  <c r="AF112" i="6"/>
  <c r="AF112" i="5"/>
  <c r="AN112" i="6"/>
  <c r="AN112" i="5"/>
  <c r="AV112" i="6"/>
  <c r="AV112" i="5"/>
  <c r="BD112" i="6"/>
  <c r="BD112" i="5"/>
  <c r="BL112" i="6"/>
  <c r="BL112" i="5"/>
  <c r="BT112" i="6"/>
  <c r="N113" i="6"/>
  <c r="N113" i="5"/>
  <c r="V113" i="6"/>
  <c r="V113" i="5"/>
  <c r="AD113" i="6"/>
  <c r="AD113" i="5"/>
  <c r="AL113" i="6"/>
  <c r="AL113" i="5"/>
  <c r="AT113" i="6"/>
  <c r="AT113" i="5"/>
  <c r="BB113" i="6"/>
  <c r="BB113" i="5"/>
  <c r="BJ113" i="6"/>
  <c r="BJ113" i="5"/>
  <c r="BR113" i="6"/>
  <c r="BR113" i="5"/>
  <c r="L114" i="6"/>
  <c r="L114" i="5"/>
  <c r="T114" i="6"/>
  <c r="T114" i="5"/>
  <c r="AB114" i="6"/>
  <c r="AB114" i="5"/>
  <c r="AJ114" i="6"/>
  <c r="AJ114" i="5"/>
  <c r="AR114" i="6"/>
  <c r="AR114" i="5"/>
  <c r="AZ114" i="6"/>
  <c r="AZ114" i="5"/>
  <c r="BH114" i="6"/>
  <c r="BH114" i="5"/>
  <c r="BP114" i="6"/>
  <c r="BP114" i="5"/>
  <c r="BJ114" i="4"/>
  <c r="R115" i="6"/>
  <c r="R115" i="5"/>
  <c r="Z115" i="6"/>
  <c r="Z115" i="5"/>
  <c r="AH115" i="6"/>
  <c r="AH115" i="5"/>
  <c r="AP115" i="6"/>
  <c r="AP115" i="5"/>
  <c r="AX115" i="6"/>
  <c r="AX115" i="5"/>
  <c r="BF115" i="6"/>
  <c r="BF115" i="5"/>
  <c r="BN115" i="6"/>
  <c r="BN115" i="5"/>
  <c r="P116" i="6"/>
  <c r="P116" i="5"/>
  <c r="X116" i="6"/>
  <c r="X116" i="5"/>
  <c r="AF116" i="6"/>
  <c r="AF116" i="5"/>
  <c r="AN116" i="6"/>
  <c r="AN116" i="5"/>
  <c r="AV116" i="6"/>
  <c r="AV116" i="5"/>
  <c r="BD116" i="6"/>
  <c r="BD116" i="5"/>
  <c r="BL116" i="6"/>
  <c r="BL116" i="5"/>
  <c r="BT116" i="6"/>
  <c r="N117" i="6"/>
  <c r="N117" i="5"/>
  <c r="V117" i="6"/>
  <c r="V117" i="5"/>
  <c r="AD117" i="6"/>
  <c r="AD117" i="5"/>
  <c r="AL117" i="6"/>
  <c r="AL117" i="5"/>
  <c r="AT117" i="6"/>
  <c r="AT117" i="5"/>
  <c r="BB117" i="6"/>
  <c r="BB117" i="5"/>
  <c r="BJ117" i="6"/>
  <c r="BJ117" i="5"/>
  <c r="BR117" i="6"/>
  <c r="BR117" i="5"/>
  <c r="L118" i="6"/>
  <c r="L118" i="5"/>
  <c r="T118" i="6"/>
  <c r="T118" i="5"/>
  <c r="AB118" i="6"/>
  <c r="AB118" i="5"/>
  <c r="AJ118" i="6"/>
  <c r="AJ118" i="5"/>
  <c r="AR118" i="6"/>
  <c r="AR118" i="5"/>
  <c r="AZ118" i="6"/>
  <c r="AZ118" i="5"/>
  <c r="BH118" i="6"/>
  <c r="BH118" i="5"/>
  <c r="BP118" i="6"/>
  <c r="BP118" i="5"/>
  <c r="BJ118" i="4"/>
  <c r="R119" i="6"/>
  <c r="R119" i="5"/>
  <c r="Z119" i="6"/>
  <c r="Z119" i="5"/>
  <c r="AH119" i="6"/>
  <c r="AH119" i="5"/>
  <c r="AP119" i="6"/>
  <c r="AP119" i="5"/>
  <c r="AX119" i="6"/>
  <c r="AX119" i="5"/>
  <c r="BF119" i="6"/>
  <c r="BF119" i="5"/>
  <c r="BN119" i="6"/>
  <c r="BN119" i="5"/>
  <c r="P120" i="6"/>
  <c r="P120" i="5"/>
  <c r="X120" i="6"/>
  <c r="X120" i="5"/>
  <c r="AF120" i="6"/>
  <c r="AF120" i="5"/>
  <c r="AN120" i="6"/>
  <c r="AN120" i="5"/>
  <c r="AV120" i="6"/>
  <c r="AV120" i="5"/>
  <c r="BD120" i="6"/>
  <c r="BD120" i="5"/>
  <c r="BL120" i="6"/>
  <c r="BL120" i="5"/>
  <c r="BT120" i="6"/>
  <c r="N121" i="6"/>
  <c r="N121" i="5"/>
  <c r="V121" i="6"/>
  <c r="V121" i="5"/>
  <c r="AD121" i="6"/>
  <c r="AD121" i="5"/>
  <c r="AL121" i="6"/>
  <c r="AL121" i="5"/>
  <c r="AT121" i="6"/>
  <c r="AT121" i="5"/>
  <c r="BB121" i="6"/>
  <c r="BB121" i="5"/>
  <c r="BJ121" i="6"/>
  <c r="BJ121" i="5"/>
  <c r="BR121" i="6"/>
  <c r="BR121" i="5"/>
  <c r="L122" i="6"/>
  <c r="L122" i="5"/>
  <c r="T122" i="6"/>
  <c r="T122" i="5"/>
  <c r="AB122" i="6"/>
  <c r="AB122" i="5"/>
  <c r="AJ122" i="6"/>
  <c r="AJ122" i="5"/>
  <c r="AR122" i="6"/>
  <c r="AR122" i="5"/>
  <c r="AZ122" i="6"/>
  <c r="AZ122" i="5"/>
  <c r="BH122" i="6"/>
  <c r="BH122" i="5"/>
  <c r="BP122" i="6"/>
  <c r="BP122" i="5"/>
  <c r="BJ122" i="4"/>
  <c r="R123" i="6"/>
  <c r="R123" i="5"/>
  <c r="Z123" i="6"/>
  <c r="Z123" i="5"/>
  <c r="AH123" i="6"/>
  <c r="AH123" i="5"/>
  <c r="AP123" i="6"/>
  <c r="AP123" i="5"/>
  <c r="AX123" i="6"/>
  <c r="AX123" i="5"/>
  <c r="BF123" i="6"/>
  <c r="BF123" i="5"/>
  <c r="BN123" i="6"/>
  <c r="BN123" i="5"/>
  <c r="P124" i="6"/>
  <c r="P124" i="5"/>
  <c r="X124" i="6"/>
  <c r="X124" i="5"/>
  <c r="AF124" i="6"/>
  <c r="AF124" i="5"/>
  <c r="AN124" i="6"/>
  <c r="AN124" i="5"/>
  <c r="AV124" i="6"/>
  <c r="AV124" i="5"/>
  <c r="BD124" i="6"/>
  <c r="BD124" i="5"/>
  <c r="BL124" i="6"/>
  <c r="BL124" i="5"/>
  <c r="BT124" i="6"/>
  <c r="N125" i="6"/>
  <c r="N125" i="5"/>
  <c r="V125" i="6"/>
  <c r="V125" i="5"/>
  <c r="AD125" i="6"/>
  <c r="AD125" i="5"/>
  <c r="AL125" i="6"/>
  <c r="AL125" i="5"/>
  <c r="AT125" i="6"/>
  <c r="AT125" i="5"/>
  <c r="BB125" i="6"/>
  <c r="BB125" i="5"/>
  <c r="BJ125" i="6"/>
  <c r="BJ125" i="5"/>
  <c r="BR125" i="6"/>
  <c r="BR125" i="5"/>
  <c r="L126" i="6"/>
  <c r="L126" i="5"/>
  <c r="T126" i="6"/>
  <c r="T126" i="5"/>
  <c r="AB126" i="6"/>
  <c r="AB126" i="5"/>
  <c r="AJ126" i="6"/>
  <c r="AJ126" i="5"/>
  <c r="AR126" i="6"/>
  <c r="AR126" i="5"/>
  <c r="AZ126" i="6"/>
  <c r="AZ126" i="5"/>
  <c r="BH126" i="6"/>
  <c r="BH126" i="5"/>
  <c r="BP126" i="6"/>
  <c r="BP126" i="5"/>
  <c r="BJ126" i="4"/>
  <c r="R127" i="6"/>
  <c r="R127" i="5"/>
  <c r="Z127" i="6"/>
  <c r="Z127" i="5"/>
  <c r="AH127" i="6"/>
  <c r="AH127" i="5"/>
  <c r="AP127" i="6"/>
  <c r="AP127" i="5"/>
  <c r="AX127" i="6"/>
  <c r="AX127" i="5"/>
  <c r="BF127" i="6"/>
  <c r="BF127" i="5"/>
  <c r="BN127" i="6"/>
  <c r="BN127" i="5"/>
  <c r="P128" i="6"/>
  <c r="P128" i="5"/>
  <c r="X128" i="6"/>
  <c r="X128" i="5"/>
  <c r="AF128" i="6"/>
  <c r="AF128" i="5"/>
  <c r="AN128" i="6"/>
  <c r="AN128" i="5"/>
  <c r="AV128" i="6"/>
  <c r="AV128" i="5"/>
  <c r="BD128" i="6"/>
  <c r="BD128" i="5"/>
  <c r="BL128" i="6"/>
  <c r="BL128" i="5"/>
  <c r="BT128" i="6"/>
  <c r="N129" i="6"/>
  <c r="N129" i="5"/>
  <c r="V129" i="6"/>
  <c r="V129" i="5"/>
  <c r="AD129" i="6"/>
  <c r="AD129" i="5"/>
  <c r="AL129" i="6"/>
  <c r="AL129" i="5"/>
  <c r="AT129" i="6"/>
  <c r="AT129" i="5"/>
  <c r="BB129" i="6"/>
  <c r="BB129" i="5"/>
  <c r="BJ129" i="6"/>
  <c r="BJ129" i="5"/>
  <c r="BR129" i="6"/>
  <c r="BR129" i="5"/>
  <c r="L130" i="6"/>
  <c r="L130" i="5"/>
  <c r="T130" i="6"/>
  <c r="T130" i="5"/>
  <c r="AB130" i="6"/>
  <c r="AB130" i="5"/>
  <c r="AJ130" i="6"/>
  <c r="AJ130" i="5"/>
  <c r="AR130" i="6"/>
  <c r="AR130" i="5"/>
  <c r="AZ130" i="6"/>
  <c r="AZ130" i="5"/>
  <c r="BH130" i="6"/>
  <c r="BH130" i="5"/>
  <c r="BP130" i="6"/>
  <c r="BP130" i="5"/>
  <c r="BJ130" i="4"/>
  <c r="R131" i="6"/>
  <c r="R131" i="5"/>
  <c r="Z131" i="6"/>
  <c r="Z131" i="5"/>
  <c r="AH131" i="6"/>
  <c r="AH131" i="5"/>
  <c r="AP131" i="6"/>
  <c r="AP131" i="5"/>
  <c r="AX131" i="6"/>
  <c r="AX131" i="5"/>
  <c r="BF131" i="6"/>
  <c r="BF131" i="5"/>
  <c r="BN131" i="6"/>
  <c r="BN131" i="5"/>
  <c r="P132" i="6"/>
  <c r="P132" i="5"/>
  <c r="X132" i="6"/>
  <c r="X132" i="5"/>
  <c r="AF132" i="6"/>
  <c r="AF132" i="5"/>
  <c r="AN132" i="6"/>
  <c r="AN132" i="5"/>
  <c r="AV132" i="6"/>
  <c r="AV132" i="5"/>
  <c r="BD132" i="6"/>
  <c r="BD132" i="5"/>
  <c r="BL132" i="6"/>
  <c r="BL132" i="5"/>
  <c r="BT132" i="6"/>
  <c r="N133" i="6"/>
  <c r="N133" i="5"/>
  <c r="V133" i="6"/>
  <c r="V133" i="5"/>
  <c r="AD133" i="6"/>
  <c r="AD133" i="5"/>
  <c r="AL133" i="6"/>
  <c r="AL133" i="5"/>
  <c r="AT133" i="6"/>
  <c r="AT133" i="5"/>
  <c r="BB133" i="6"/>
  <c r="BB133" i="5"/>
  <c r="BJ133" i="6"/>
  <c r="BJ133" i="5"/>
  <c r="BR133" i="6"/>
  <c r="BR133" i="5"/>
  <c r="L134" i="6"/>
  <c r="L134" i="5"/>
  <c r="T134" i="6"/>
  <c r="T134" i="5"/>
  <c r="AB134" i="6"/>
  <c r="AB134" i="5"/>
  <c r="AJ134" i="6"/>
  <c r="AJ134" i="5"/>
  <c r="AR134" i="6"/>
  <c r="AR134" i="5"/>
  <c r="AZ134" i="6"/>
  <c r="AZ134" i="5"/>
  <c r="BH134" i="6"/>
  <c r="BH134" i="5"/>
  <c r="BP134" i="6"/>
  <c r="BP134" i="5"/>
  <c r="BJ134" i="4"/>
  <c r="R135" i="6"/>
  <c r="R135" i="5"/>
  <c r="Z135" i="6"/>
  <c r="Z135" i="5"/>
  <c r="AH135" i="6"/>
  <c r="AH135" i="5"/>
  <c r="AP135" i="6"/>
  <c r="AP135" i="5"/>
  <c r="AX135" i="6"/>
  <c r="AX135" i="5"/>
  <c r="BF135" i="6"/>
  <c r="BF135" i="5"/>
  <c r="BN135" i="6"/>
  <c r="BN135" i="5"/>
  <c r="P136" i="6"/>
  <c r="P136" i="5"/>
  <c r="X136" i="6"/>
  <c r="X136" i="5"/>
  <c r="AF136" i="6"/>
  <c r="AF136" i="5"/>
  <c r="AN136" i="6"/>
  <c r="AN136" i="5"/>
  <c r="AV136" i="6"/>
  <c r="AV136" i="5"/>
  <c r="BD136" i="6"/>
  <c r="BD136" i="5"/>
  <c r="BL136" i="6"/>
  <c r="BL136" i="5"/>
  <c r="BT136" i="6"/>
  <c r="N137" i="6"/>
  <c r="N137" i="5"/>
  <c r="V137" i="6"/>
  <c r="V137" i="5"/>
  <c r="AD137" i="6"/>
  <c r="AD137" i="5"/>
  <c r="AL137" i="6"/>
  <c r="AL137" i="5"/>
  <c r="AT137" i="6"/>
  <c r="AT137" i="5"/>
  <c r="BB137" i="6"/>
  <c r="BB137" i="5"/>
  <c r="BJ137" i="6"/>
  <c r="BJ137" i="5"/>
  <c r="BR137" i="6"/>
  <c r="BR137" i="5"/>
  <c r="L138" i="6"/>
  <c r="L138" i="5"/>
  <c r="T138" i="6"/>
  <c r="T138" i="5"/>
  <c r="AB138" i="6"/>
  <c r="AB138" i="5"/>
  <c r="AJ138" i="6"/>
  <c r="AJ138" i="5"/>
  <c r="AR138" i="6"/>
  <c r="AR138" i="5"/>
  <c r="AZ138" i="6"/>
  <c r="AZ138" i="5"/>
  <c r="BH138" i="6"/>
  <c r="BH138" i="5"/>
  <c r="BP138" i="6"/>
  <c r="BP138" i="5"/>
  <c r="BJ138" i="4"/>
  <c r="R139" i="6"/>
  <c r="R139" i="5"/>
  <c r="Z139" i="6"/>
  <c r="Z139" i="5"/>
  <c r="AH139" i="6"/>
  <c r="AH139" i="5"/>
  <c r="AP139" i="6"/>
  <c r="AP139" i="5"/>
  <c r="AX139" i="6"/>
  <c r="AX139" i="5"/>
  <c r="BF139" i="6"/>
  <c r="BF139" i="5"/>
  <c r="BN139" i="6"/>
  <c r="BN139" i="5"/>
  <c r="P140" i="6"/>
  <c r="P140" i="5"/>
  <c r="X140" i="6"/>
  <c r="X140" i="5"/>
  <c r="AF140" i="6"/>
  <c r="AF140" i="5"/>
  <c r="AN140" i="6"/>
  <c r="AN140" i="5"/>
  <c r="AV140" i="6"/>
  <c r="AV140" i="5"/>
  <c r="BD140" i="6"/>
  <c r="BD140" i="5"/>
  <c r="BL140" i="6"/>
  <c r="BL140" i="5"/>
  <c r="BT140" i="6"/>
  <c r="N141" i="6"/>
  <c r="N141" i="5"/>
  <c r="V141" i="6"/>
  <c r="V141" i="5"/>
  <c r="AD141" i="6"/>
  <c r="AD141" i="5"/>
  <c r="AL141" i="6"/>
  <c r="AL141" i="5"/>
  <c r="AT141" i="6"/>
  <c r="AT141" i="5"/>
  <c r="BB141" i="6"/>
  <c r="BB141" i="5"/>
  <c r="BJ141" i="6"/>
  <c r="BJ141" i="5"/>
  <c r="BR141" i="6"/>
  <c r="BR141" i="5"/>
  <c r="L142" i="6"/>
  <c r="L142" i="5"/>
  <c r="T142" i="6"/>
  <c r="T142" i="5"/>
  <c r="AB142" i="6"/>
  <c r="AB142" i="5"/>
  <c r="AJ142" i="6"/>
  <c r="AJ142" i="5"/>
  <c r="AR142" i="6"/>
  <c r="AR142" i="5"/>
  <c r="AZ142" i="6"/>
  <c r="AZ142" i="5"/>
  <c r="BH142" i="6"/>
  <c r="BH142" i="5"/>
  <c r="BP142" i="6"/>
  <c r="BP142" i="5"/>
  <c r="BJ142" i="4"/>
  <c r="R143" i="6"/>
  <c r="R143" i="5"/>
  <c r="Z143" i="6"/>
  <c r="Z143" i="5"/>
  <c r="AH143" i="6"/>
  <c r="AH143" i="5"/>
  <c r="AP143" i="6"/>
  <c r="AP143" i="5"/>
  <c r="AX143" i="6"/>
  <c r="AX143" i="5"/>
  <c r="BF143" i="6"/>
  <c r="BF143" i="5"/>
  <c r="BN143" i="6"/>
  <c r="BN143" i="5"/>
  <c r="P144" i="6"/>
  <c r="P144" i="5"/>
  <c r="X144" i="6"/>
  <c r="X144" i="5"/>
  <c r="AF144" i="6"/>
  <c r="AF144" i="5"/>
  <c r="AN144" i="6"/>
  <c r="AN144" i="5"/>
  <c r="AV144" i="6"/>
  <c r="AV144" i="5"/>
  <c r="BD144" i="6"/>
  <c r="BD144" i="5"/>
  <c r="BL144" i="6"/>
  <c r="BL144" i="5"/>
  <c r="BT144" i="6"/>
  <c r="N145" i="6"/>
  <c r="N145" i="5"/>
  <c r="V145" i="6"/>
  <c r="V145" i="5"/>
  <c r="AD145" i="6"/>
  <c r="AD145" i="5"/>
  <c r="AL145" i="6"/>
  <c r="AL145" i="5"/>
  <c r="AT145" i="6"/>
  <c r="AT145" i="5"/>
  <c r="BB145" i="6"/>
  <c r="BB145" i="5"/>
  <c r="BJ145" i="6"/>
  <c r="BJ145" i="5"/>
  <c r="BR145" i="6"/>
  <c r="BR145" i="5"/>
  <c r="L146" i="6"/>
  <c r="L146" i="5"/>
  <c r="T146" i="6"/>
  <c r="T146" i="5"/>
  <c r="AB146" i="6"/>
  <c r="AB146" i="5"/>
  <c r="AJ146" i="6"/>
  <c r="AJ146" i="5"/>
  <c r="AR146" i="6"/>
  <c r="AR146" i="5"/>
  <c r="AZ146" i="6"/>
  <c r="AZ146" i="5"/>
  <c r="BH146" i="6"/>
  <c r="BH146" i="5"/>
  <c r="BP146" i="6"/>
  <c r="BP146" i="5"/>
  <c r="BJ146" i="4"/>
  <c r="R147" i="6"/>
  <c r="R147" i="5"/>
  <c r="Z147" i="6"/>
  <c r="Z147" i="5"/>
  <c r="AH147" i="6"/>
  <c r="AH147" i="5"/>
  <c r="AP147" i="6"/>
  <c r="AP147" i="5"/>
  <c r="AX147" i="6"/>
  <c r="AX147" i="5"/>
  <c r="BF147" i="6"/>
  <c r="BF147" i="5"/>
  <c r="BN147" i="6"/>
  <c r="BN147" i="5"/>
  <c r="P148" i="6"/>
  <c r="P148" i="5"/>
  <c r="X148" i="6"/>
  <c r="X148" i="5"/>
  <c r="AF148" i="6"/>
  <c r="AF148" i="5"/>
  <c r="AN148" i="6"/>
  <c r="AN148" i="5"/>
  <c r="AV148" i="6"/>
  <c r="AV148" i="5"/>
  <c r="BD148" i="6"/>
  <c r="BD148" i="5"/>
  <c r="BL148" i="6"/>
  <c r="BL148" i="5"/>
  <c r="BT148" i="6"/>
  <c r="N149" i="6"/>
  <c r="N149" i="5"/>
  <c r="V149" i="6"/>
  <c r="V149" i="5"/>
  <c r="AD149" i="6"/>
  <c r="AD149" i="5"/>
  <c r="AL149" i="6"/>
  <c r="AL149" i="5"/>
  <c r="AT149" i="6"/>
  <c r="AT149" i="5"/>
  <c r="BB149" i="6"/>
  <c r="BB149" i="5"/>
  <c r="BJ149" i="6"/>
  <c r="BJ149" i="5"/>
  <c r="BR149" i="6"/>
  <c r="BR149" i="5"/>
  <c r="L150" i="6"/>
  <c r="L150" i="5"/>
  <c r="T150" i="6"/>
  <c r="T150" i="5"/>
  <c r="AB150" i="6"/>
  <c r="AB150" i="5"/>
  <c r="AJ150" i="6"/>
  <c r="AJ150" i="5"/>
  <c r="AR150" i="6"/>
  <c r="AR150" i="5"/>
  <c r="AZ150" i="6"/>
  <c r="AZ150" i="5"/>
  <c r="BH150" i="6"/>
  <c r="BH150" i="5"/>
  <c r="BP150" i="6"/>
  <c r="BP150" i="5"/>
  <c r="BJ150" i="4"/>
  <c r="R151" i="6"/>
  <c r="R151" i="5"/>
  <c r="Z151" i="6"/>
  <c r="Z151" i="5"/>
  <c r="AH151" i="6"/>
  <c r="AH151" i="5"/>
  <c r="AP151" i="6"/>
  <c r="AP151" i="5"/>
  <c r="AX151" i="6"/>
  <c r="AX151" i="5"/>
  <c r="BF151" i="6"/>
  <c r="BF151" i="5"/>
  <c r="BN151" i="6"/>
  <c r="BN151" i="5"/>
  <c r="P152" i="6"/>
  <c r="P152" i="5"/>
  <c r="X152" i="6"/>
  <c r="X152" i="5"/>
  <c r="AF152" i="6"/>
  <c r="AF152" i="5"/>
  <c r="AN152" i="6"/>
  <c r="AN152" i="5"/>
  <c r="AV152" i="6"/>
  <c r="AV152" i="5"/>
  <c r="BD152" i="6"/>
  <c r="BD152" i="5"/>
  <c r="BL152" i="6"/>
  <c r="BL152" i="5"/>
  <c r="BT152" i="6"/>
  <c r="N153" i="6"/>
  <c r="N153" i="5"/>
  <c r="V153" i="6"/>
  <c r="V153" i="5"/>
  <c r="AD153" i="6"/>
  <c r="AD153" i="5"/>
  <c r="AL153" i="6"/>
  <c r="AL153" i="5"/>
  <c r="AT153" i="6"/>
  <c r="AT153" i="5"/>
  <c r="BB153" i="6"/>
  <c r="BB153" i="5"/>
  <c r="BJ153" i="6"/>
  <c r="BJ153" i="5"/>
  <c r="BR153" i="6"/>
  <c r="BR153" i="5"/>
  <c r="L154" i="6"/>
  <c r="L154" i="5"/>
  <c r="T154" i="6"/>
  <c r="T154" i="5"/>
  <c r="AB154" i="6"/>
  <c r="AB154" i="5"/>
  <c r="AJ154" i="6"/>
  <c r="AJ154" i="5"/>
  <c r="AR154" i="6"/>
  <c r="AR154" i="5"/>
  <c r="AZ154" i="6"/>
  <c r="AZ154" i="5"/>
  <c r="BH154" i="6"/>
  <c r="BH154" i="5"/>
  <c r="BP154" i="6"/>
  <c r="BP154" i="5"/>
  <c r="BJ154" i="4"/>
  <c r="R155" i="6"/>
  <c r="R155" i="5"/>
  <c r="Z155" i="6"/>
  <c r="Z155" i="5"/>
  <c r="AH155" i="6"/>
  <c r="AH155" i="5"/>
  <c r="AP155" i="6"/>
  <c r="AP155" i="5"/>
  <c r="AX155" i="6"/>
  <c r="AX155" i="5"/>
  <c r="BF155" i="6"/>
  <c r="BF155" i="5"/>
  <c r="BN155" i="6"/>
  <c r="BN155" i="5"/>
  <c r="P156" i="6"/>
  <c r="P156" i="5"/>
  <c r="X156" i="6"/>
  <c r="X156" i="5"/>
  <c r="AF156" i="6"/>
  <c r="AF156" i="5"/>
  <c r="AN156" i="6"/>
  <c r="AN156" i="5"/>
  <c r="AV156" i="6"/>
  <c r="AV156" i="5"/>
  <c r="BD156" i="6"/>
  <c r="BD156" i="5"/>
  <c r="BL156" i="6"/>
  <c r="BL156" i="5"/>
  <c r="BT156" i="6"/>
  <c r="N157" i="6"/>
  <c r="N157" i="5"/>
  <c r="V157" i="6"/>
  <c r="V157" i="5"/>
  <c r="AD157" i="6"/>
  <c r="AD157" i="5"/>
  <c r="AL157" i="6"/>
  <c r="AL157" i="5"/>
  <c r="AT157" i="6"/>
  <c r="AT157" i="5"/>
  <c r="BB157" i="6"/>
  <c r="BB157" i="5"/>
  <c r="BJ157" i="6"/>
  <c r="BJ157" i="5"/>
  <c r="BR157" i="6"/>
  <c r="BR157" i="5"/>
  <c r="L158" i="6"/>
  <c r="L158" i="5"/>
  <c r="T158" i="6"/>
  <c r="T158" i="5"/>
  <c r="AB158" i="6"/>
  <c r="AB158" i="5"/>
  <c r="AJ158" i="6"/>
  <c r="AJ158" i="5"/>
  <c r="AR158" i="6"/>
  <c r="AR158" i="5"/>
  <c r="AZ158" i="6"/>
  <c r="AZ158" i="5"/>
  <c r="BH158" i="6"/>
  <c r="BH158" i="5"/>
  <c r="BP158" i="6"/>
  <c r="BP158" i="5"/>
  <c r="BJ158" i="4"/>
  <c r="R159" i="6"/>
  <c r="R159" i="5"/>
  <c r="Z159" i="6"/>
  <c r="Z159" i="5"/>
  <c r="AH159" i="6"/>
  <c r="AH159" i="5"/>
  <c r="AP159" i="6"/>
  <c r="AP159" i="5"/>
  <c r="AX159" i="6"/>
  <c r="AX159" i="5"/>
  <c r="BF159" i="6"/>
  <c r="BF159" i="5"/>
  <c r="BN159" i="6"/>
  <c r="BN159" i="5"/>
  <c r="P160" i="6"/>
  <c r="P160" i="5"/>
  <c r="X160" i="6"/>
  <c r="X160" i="5"/>
  <c r="AF160" i="6"/>
  <c r="AF160" i="5"/>
  <c r="AN160" i="6"/>
  <c r="AN160" i="5"/>
  <c r="AV160" i="6"/>
  <c r="AV160" i="5"/>
  <c r="BD160" i="6"/>
  <c r="BD160" i="5"/>
  <c r="BL160" i="6"/>
  <c r="BL160" i="5"/>
  <c r="BT160" i="6"/>
  <c r="N161" i="6"/>
  <c r="N161" i="5"/>
  <c r="V161" i="6"/>
  <c r="V161" i="5"/>
  <c r="AD161" i="6"/>
  <c r="AD161" i="5"/>
  <c r="AL161" i="6"/>
  <c r="AL161" i="5"/>
  <c r="AT161" i="6"/>
  <c r="AT161" i="5"/>
  <c r="BB161" i="6"/>
  <c r="BB161" i="5"/>
  <c r="BJ161" i="6"/>
  <c r="BJ161" i="5"/>
  <c r="BR161" i="6"/>
  <c r="BR161" i="5"/>
  <c r="L162" i="6"/>
  <c r="L162" i="5"/>
  <c r="T162" i="6"/>
  <c r="T162" i="5"/>
  <c r="AB162" i="6"/>
  <c r="AB162" i="5"/>
  <c r="AJ162" i="6"/>
  <c r="AJ162" i="5"/>
  <c r="AR162" i="6"/>
  <c r="AR162" i="5"/>
  <c r="AZ162" i="6"/>
  <c r="AZ162" i="5"/>
  <c r="BH162" i="6"/>
  <c r="BH162" i="5"/>
  <c r="BP162" i="6"/>
  <c r="BP162" i="5"/>
  <c r="BJ162" i="4"/>
  <c r="R163" i="6"/>
  <c r="R163" i="5"/>
  <c r="Z163" i="6"/>
  <c r="Z163" i="5"/>
  <c r="AH163" i="6"/>
  <c r="AH163" i="5"/>
  <c r="AP163" i="6"/>
  <c r="AP163" i="5"/>
  <c r="AX163" i="6"/>
  <c r="AX163" i="5"/>
  <c r="BF163" i="6"/>
  <c r="BF163" i="5"/>
  <c r="BN163" i="6"/>
  <c r="BN163" i="5"/>
  <c r="P164" i="6"/>
  <c r="P164" i="5"/>
  <c r="X164" i="6"/>
  <c r="X164" i="5"/>
  <c r="AF164" i="6"/>
  <c r="AF164" i="5"/>
  <c r="AN164" i="6"/>
  <c r="AN164" i="5"/>
  <c r="AV164" i="6"/>
  <c r="AV164" i="5"/>
  <c r="BD164" i="6"/>
  <c r="BD164" i="5"/>
  <c r="BL164" i="6"/>
  <c r="BL164" i="5"/>
  <c r="BT164" i="6"/>
  <c r="N165" i="6"/>
  <c r="N165" i="5"/>
  <c r="V165" i="6"/>
  <c r="V165" i="5"/>
  <c r="AD165" i="6"/>
  <c r="AD165" i="5"/>
  <c r="AL165" i="6"/>
  <c r="AL165" i="5"/>
  <c r="AT165" i="6"/>
  <c r="AT165" i="5"/>
  <c r="BB165" i="6"/>
  <c r="BB165" i="5"/>
  <c r="BJ165" i="6"/>
  <c r="BJ165" i="5"/>
  <c r="BR165" i="6"/>
  <c r="BR165" i="5"/>
  <c r="L166" i="6"/>
  <c r="L166" i="5"/>
  <c r="T166" i="6"/>
  <c r="T166" i="5"/>
  <c r="AB166" i="6"/>
  <c r="AB166" i="5"/>
  <c r="AJ166" i="6"/>
  <c r="AJ166" i="5"/>
  <c r="AR166" i="6"/>
  <c r="AR166" i="5"/>
  <c r="AZ166" i="6"/>
  <c r="AZ166" i="5"/>
  <c r="BH166" i="6"/>
  <c r="BH166" i="5"/>
  <c r="BP166" i="6"/>
  <c r="BP166" i="5"/>
  <c r="BJ166" i="4"/>
  <c r="R167" i="6"/>
  <c r="R167" i="5"/>
  <c r="Z167" i="6"/>
  <c r="Z167" i="5"/>
  <c r="AH167" i="6"/>
  <c r="AH167" i="5"/>
  <c r="AP167" i="6"/>
  <c r="AP167" i="5"/>
  <c r="AX167" i="6"/>
  <c r="AX167" i="5"/>
  <c r="BF167" i="6"/>
  <c r="BF167" i="5"/>
  <c r="BN167" i="6"/>
  <c r="BN167" i="5"/>
  <c r="P168" i="6"/>
  <c r="P168" i="5"/>
  <c r="X168" i="6"/>
  <c r="X168" i="5"/>
  <c r="AF168" i="6"/>
  <c r="AF168" i="5"/>
  <c r="AN168" i="6"/>
  <c r="AN168" i="5"/>
  <c r="AV168" i="6"/>
  <c r="AV168" i="5"/>
  <c r="BD168" i="6"/>
  <c r="BD168" i="5"/>
  <c r="BL168" i="6"/>
  <c r="BL168" i="5"/>
  <c r="BT168" i="6"/>
  <c r="N169" i="6"/>
  <c r="N169" i="5"/>
  <c r="V169" i="6"/>
  <c r="V169" i="5"/>
  <c r="AD169" i="6"/>
  <c r="AD169" i="5"/>
  <c r="AL169" i="6"/>
  <c r="AL169" i="5"/>
  <c r="AT169" i="6"/>
  <c r="AT169" i="5"/>
  <c r="BB169" i="6"/>
  <c r="BB169" i="5"/>
  <c r="BJ169" i="6"/>
  <c r="BJ169" i="5"/>
  <c r="BR169" i="6"/>
  <c r="BR169" i="5"/>
  <c r="L170" i="6"/>
  <c r="L170" i="5"/>
  <c r="T170" i="6"/>
  <c r="T170" i="5"/>
  <c r="AB170" i="6"/>
  <c r="AB170" i="5"/>
  <c r="AJ170" i="6"/>
  <c r="AJ170" i="5"/>
  <c r="AR170" i="6"/>
  <c r="AR170" i="5"/>
  <c r="AZ170" i="6"/>
  <c r="AZ170" i="5"/>
  <c r="BH170" i="6"/>
  <c r="BH170" i="5"/>
  <c r="BP170" i="6"/>
  <c r="BP170" i="5"/>
  <c r="BJ170" i="4"/>
  <c r="R171" i="6"/>
  <c r="R171" i="5"/>
  <c r="Z171" i="6"/>
  <c r="Z171" i="5"/>
  <c r="AH171" i="6"/>
  <c r="AH171" i="5"/>
  <c r="AP171" i="6"/>
  <c r="AP171" i="5"/>
  <c r="AX171" i="6"/>
  <c r="AX171" i="5"/>
  <c r="BF171" i="6"/>
  <c r="BF171" i="5"/>
  <c r="BN171" i="6"/>
  <c r="BN171" i="5"/>
  <c r="P172" i="6"/>
  <c r="P172" i="5"/>
  <c r="X172" i="6"/>
  <c r="X172" i="5"/>
  <c r="AF172" i="6"/>
  <c r="AF172" i="5"/>
  <c r="AN172" i="6"/>
  <c r="AN172" i="5"/>
  <c r="AV172" i="6"/>
  <c r="AV172" i="5"/>
  <c r="BD172" i="6"/>
  <c r="BD172" i="5"/>
  <c r="BL172" i="6"/>
  <c r="BL172" i="5"/>
  <c r="BT172" i="6"/>
  <c r="N173" i="6"/>
  <c r="N173" i="5"/>
  <c r="V173" i="6"/>
  <c r="V173" i="5"/>
  <c r="AD173" i="6"/>
  <c r="AD173" i="5"/>
  <c r="AL173" i="6"/>
  <c r="AL173" i="5"/>
  <c r="AT173" i="6"/>
  <c r="AT173" i="5"/>
  <c r="BB173" i="6"/>
  <c r="BB173" i="5"/>
  <c r="BJ173" i="6"/>
  <c r="BJ173" i="5"/>
  <c r="BR173" i="6"/>
  <c r="BR173" i="5"/>
  <c r="L174" i="6"/>
  <c r="L174" i="5"/>
  <c r="T174" i="6"/>
  <c r="T174" i="5"/>
  <c r="AB174" i="6"/>
  <c r="AB174" i="5"/>
  <c r="AJ174" i="6"/>
  <c r="AJ174" i="5"/>
  <c r="AR174" i="6"/>
  <c r="AR174" i="5"/>
  <c r="AZ174" i="6"/>
  <c r="AZ174" i="5"/>
  <c r="BH174" i="6"/>
  <c r="BH174" i="5"/>
  <c r="BP174" i="6"/>
  <c r="BP174" i="5"/>
  <c r="BJ174" i="4"/>
  <c r="R175" i="6"/>
  <c r="R175" i="5"/>
  <c r="Z175" i="6"/>
  <c r="Z175" i="5"/>
  <c r="AH175" i="6"/>
  <c r="AH175" i="5"/>
  <c r="AP175" i="6"/>
  <c r="AP175" i="5"/>
  <c r="AX175" i="6"/>
  <c r="AX175" i="5"/>
  <c r="BF175" i="6"/>
  <c r="BF175" i="5"/>
  <c r="BN175" i="6"/>
  <c r="BN175" i="5"/>
  <c r="P176" i="6"/>
  <c r="P176" i="5"/>
  <c r="X176" i="6"/>
  <c r="X176" i="5"/>
  <c r="AF176" i="6"/>
  <c r="AF176" i="5"/>
  <c r="AN176" i="6"/>
  <c r="AN176" i="5"/>
  <c r="AV176" i="6"/>
  <c r="AV176" i="5"/>
  <c r="BD176" i="6"/>
  <c r="BD176" i="5"/>
  <c r="BL176" i="6"/>
  <c r="BL176" i="5"/>
  <c r="BT176" i="6"/>
  <c r="N177" i="6"/>
  <c r="N177" i="5"/>
  <c r="V177" i="6"/>
  <c r="V177" i="5"/>
  <c r="AD177" i="6"/>
  <c r="AD177" i="5"/>
  <c r="AL177" i="6"/>
  <c r="AL177" i="5"/>
  <c r="AT177" i="6"/>
  <c r="AT177" i="5"/>
  <c r="BB177" i="6"/>
  <c r="BB177" i="5"/>
  <c r="BJ177" i="6"/>
  <c r="BJ177" i="5"/>
  <c r="BR177" i="6"/>
  <c r="BR177" i="5"/>
  <c r="L178" i="6"/>
  <c r="L178" i="5"/>
  <c r="T178" i="6"/>
  <c r="T178" i="5"/>
  <c r="AB178" i="6"/>
  <c r="AB178" i="5"/>
  <c r="AJ178" i="6"/>
  <c r="AJ178" i="5"/>
  <c r="AR178" i="6"/>
  <c r="AR178" i="5"/>
  <c r="AZ178" i="6"/>
  <c r="AZ178" i="5"/>
  <c r="BH178" i="6"/>
  <c r="BH178" i="5"/>
  <c r="BP178" i="6"/>
  <c r="BP178" i="5"/>
  <c r="BJ178" i="4"/>
  <c r="R179" i="6"/>
  <c r="R179" i="5"/>
  <c r="Z179" i="6"/>
  <c r="Z179" i="5"/>
  <c r="AH179" i="6"/>
  <c r="AH179" i="5"/>
  <c r="AP179" i="6"/>
  <c r="AP179" i="5"/>
  <c r="AX179" i="6"/>
  <c r="AX179" i="5"/>
  <c r="BF179" i="6"/>
  <c r="BF179" i="5"/>
  <c r="BN179" i="6"/>
  <c r="BN179" i="5"/>
  <c r="P180" i="6"/>
  <c r="P180" i="5"/>
  <c r="X180" i="6"/>
  <c r="X180" i="5"/>
  <c r="AF180" i="6"/>
  <c r="AF180" i="5"/>
  <c r="AN180" i="6"/>
  <c r="AN180" i="5"/>
  <c r="AV180" i="6"/>
  <c r="AV180" i="5"/>
  <c r="BD180" i="6"/>
  <c r="BD180" i="5"/>
  <c r="BL180" i="6"/>
  <c r="BL180" i="5"/>
  <c r="BT180" i="6"/>
  <c r="N181" i="6"/>
  <c r="N181" i="5"/>
  <c r="V181" i="6"/>
  <c r="V181" i="5"/>
  <c r="AD181" i="6"/>
  <c r="AD181" i="5"/>
  <c r="AL181" i="6"/>
  <c r="AL181" i="5"/>
  <c r="AT181" i="6"/>
  <c r="AT181" i="5"/>
  <c r="BB181" i="6"/>
  <c r="BB181" i="5"/>
  <c r="BJ181" i="6"/>
  <c r="BJ181" i="5"/>
  <c r="BR181" i="6"/>
  <c r="BR181" i="5"/>
  <c r="L182" i="6"/>
  <c r="L182" i="5"/>
  <c r="T182" i="6"/>
  <c r="T182" i="5"/>
  <c r="AB182" i="6"/>
  <c r="AB182" i="5"/>
  <c r="AJ182" i="6"/>
  <c r="AJ182" i="5"/>
  <c r="AR182" i="6"/>
  <c r="AR182" i="5"/>
  <c r="AZ182" i="6"/>
  <c r="AZ182" i="5"/>
  <c r="BH182" i="6"/>
  <c r="BH182" i="5"/>
  <c r="BP182" i="6"/>
  <c r="BP182" i="5"/>
  <c r="BJ182" i="4"/>
  <c r="R183" i="6"/>
  <c r="R183" i="5"/>
  <c r="Z183" i="6"/>
  <c r="Z183" i="5"/>
  <c r="AH183" i="6"/>
  <c r="AH183" i="5"/>
  <c r="AP183" i="6"/>
  <c r="AP183" i="5"/>
  <c r="AX183" i="6"/>
  <c r="AX183" i="5"/>
  <c r="BF183" i="6"/>
  <c r="BF183" i="5"/>
  <c r="BN183" i="6"/>
  <c r="BN183" i="5"/>
  <c r="P184" i="6"/>
  <c r="P184" i="5"/>
  <c r="X184" i="6"/>
  <c r="X184" i="5"/>
  <c r="AF184" i="6"/>
  <c r="AF184" i="5"/>
  <c r="AN184" i="6"/>
  <c r="AN184" i="5"/>
  <c r="AV184" i="6"/>
  <c r="AV184" i="5"/>
  <c r="BD184" i="6"/>
  <c r="BD184" i="5"/>
  <c r="BL184" i="6"/>
  <c r="BL184" i="5"/>
  <c r="BT184" i="6"/>
  <c r="N185" i="6"/>
  <c r="N185" i="5"/>
  <c r="V185" i="6"/>
  <c r="V185" i="5"/>
  <c r="AD185" i="6"/>
  <c r="AD185" i="5"/>
  <c r="AL185" i="6"/>
  <c r="AL185" i="5"/>
  <c r="AT185" i="6"/>
  <c r="AT185" i="5"/>
  <c r="BB185" i="6"/>
  <c r="BB185" i="5"/>
  <c r="BJ185" i="6"/>
  <c r="BJ185" i="5"/>
  <c r="BR185" i="6"/>
  <c r="BR185" i="5"/>
  <c r="L186" i="6"/>
  <c r="L186" i="5"/>
  <c r="T186" i="6"/>
  <c r="T186" i="5"/>
  <c r="AB186" i="6"/>
  <c r="AB186" i="5"/>
  <c r="AJ186" i="6"/>
  <c r="AJ186" i="5"/>
  <c r="AR186" i="6"/>
  <c r="AR186" i="5"/>
  <c r="AZ186" i="6"/>
  <c r="AZ186" i="5"/>
  <c r="BH186" i="6"/>
  <c r="BH186" i="5"/>
  <c r="BP186" i="6"/>
  <c r="BP186" i="5"/>
  <c r="BJ186" i="4"/>
  <c r="R187" i="6"/>
  <c r="R187" i="5"/>
  <c r="Z187" i="6"/>
  <c r="Z187" i="5"/>
  <c r="AH187" i="6"/>
  <c r="AH187" i="5"/>
  <c r="AP187" i="6"/>
  <c r="AP187" i="5"/>
  <c r="AX187" i="6"/>
  <c r="AX187" i="5"/>
  <c r="BF187" i="6"/>
  <c r="BF187" i="5"/>
  <c r="BN187" i="6"/>
  <c r="BN187" i="5"/>
  <c r="P188" i="6"/>
  <c r="P188" i="5"/>
  <c r="X188" i="6"/>
  <c r="X188" i="5"/>
  <c r="AF188" i="6"/>
  <c r="AF188" i="5"/>
  <c r="AN188" i="6"/>
  <c r="AN188" i="5"/>
  <c r="AV188" i="6"/>
  <c r="AV188" i="5"/>
  <c r="BD188" i="6"/>
  <c r="BD188" i="5"/>
  <c r="BL188" i="6"/>
  <c r="BL188" i="5"/>
  <c r="BT188" i="6"/>
  <c r="N189" i="6"/>
  <c r="N189" i="5"/>
  <c r="V189" i="6"/>
  <c r="V189" i="5"/>
  <c r="AD189" i="6"/>
  <c r="AD189" i="5"/>
  <c r="AL189" i="6"/>
  <c r="AL189" i="5"/>
  <c r="AT189" i="6"/>
  <c r="AT189" i="5"/>
  <c r="BB189" i="6"/>
  <c r="BB189" i="5"/>
  <c r="BJ189" i="6"/>
  <c r="BJ189" i="5"/>
  <c r="BR189" i="6"/>
  <c r="BR189" i="5"/>
  <c r="L190" i="6"/>
  <c r="L190" i="5"/>
  <c r="T190" i="6"/>
  <c r="T190" i="5"/>
  <c r="AB190" i="6"/>
  <c r="AB190" i="5"/>
  <c r="AJ190" i="6"/>
  <c r="AJ190" i="5"/>
  <c r="AR190" i="6"/>
  <c r="AR190" i="5"/>
  <c r="AZ190" i="6"/>
  <c r="AZ190" i="5"/>
  <c r="BH190" i="6"/>
  <c r="BH190" i="5"/>
  <c r="BP190" i="6"/>
  <c r="BP190" i="5"/>
  <c r="BJ190" i="4"/>
  <c r="R191" i="6"/>
  <c r="R191" i="5"/>
  <c r="Z191" i="6"/>
  <c r="Z191" i="5"/>
  <c r="AH191" i="6"/>
  <c r="AH191" i="5"/>
  <c r="AP191" i="6"/>
  <c r="AP191" i="5"/>
  <c r="AX191" i="6"/>
  <c r="AX191" i="5"/>
  <c r="BF191" i="6"/>
  <c r="BF191" i="5"/>
  <c r="BN191" i="6"/>
  <c r="BN191" i="5"/>
  <c r="P192" i="6"/>
  <c r="P192" i="5"/>
  <c r="X192" i="6"/>
  <c r="X192" i="5"/>
  <c r="AF192" i="6"/>
  <c r="AF192" i="5"/>
  <c r="AN192" i="6"/>
  <c r="AN192" i="5"/>
  <c r="AV192" i="6"/>
  <c r="AV192" i="5"/>
  <c r="BD192" i="6"/>
  <c r="BD192" i="5"/>
  <c r="BL192" i="6"/>
  <c r="BL192" i="5"/>
  <c r="BT192" i="6"/>
  <c r="N193" i="6"/>
  <c r="N193" i="5"/>
  <c r="V193" i="6"/>
  <c r="V193" i="5"/>
  <c r="AD193" i="6"/>
  <c r="AD193" i="5"/>
  <c r="AL193" i="6"/>
  <c r="AL193" i="5"/>
  <c r="AT193" i="6"/>
  <c r="AT193" i="5"/>
  <c r="BB193" i="6"/>
  <c r="BB193" i="5"/>
  <c r="BJ193" i="6"/>
  <c r="BJ193" i="5"/>
  <c r="BR193" i="6"/>
  <c r="BR193" i="5"/>
  <c r="L194" i="6"/>
  <c r="L194" i="5"/>
  <c r="T194" i="6"/>
  <c r="T194" i="5"/>
  <c r="AB194" i="6"/>
  <c r="AB194" i="5"/>
  <c r="AJ194" i="6"/>
  <c r="AJ194" i="5"/>
  <c r="AR194" i="6"/>
  <c r="AR194" i="5"/>
  <c r="AZ194" i="6"/>
  <c r="AZ194" i="5"/>
  <c r="BH194" i="6"/>
  <c r="BH194" i="5"/>
  <c r="BP194" i="6"/>
  <c r="BP194" i="5"/>
  <c r="BJ194" i="4"/>
  <c r="R195" i="6"/>
  <c r="R195" i="5"/>
  <c r="Z195" i="6"/>
  <c r="Z195" i="5"/>
  <c r="AH195" i="6"/>
  <c r="AH195" i="5"/>
  <c r="AP195" i="6"/>
  <c r="AP195" i="5"/>
  <c r="AX195" i="6"/>
  <c r="AX195" i="5"/>
  <c r="BF195" i="6"/>
  <c r="BF195" i="5"/>
  <c r="BN195" i="6"/>
  <c r="BN195" i="5"/>
  <c r="P196" i="6"/>
  <c r="P196" i="5"/>
  <c r="X196" i="6"/>
  <c r="X196" i="5"/>
  <c r="AF196" i="6"/>
  <c r="AF196" i="5"/>
  <c r="AN196" i="6"/>
  <c r="AN196" i="5"/>
  <c r="AV196" i="6"/>
  <c r="AV196" i="5"/>
  <c r="BD196" i="6"/>
  <c r="BD196" i="5"/>
  <c r="BL196" i="6"/>
  <c r="BL196" i="5"/>
  <c r="BT196" i="6"/>
  <c r="N197" i="6"/>
  <c r="N197" i="5"/>
  <c r="V197" i="6"/>
  <c r="V197" i="5"/>
  <c r="AD197" i="6"/>
  <c r="AD197" i="5"/>
  <c r="AL197" i="6"/>
  <c r="AL197" i="5"/>
  <c r="AT197" i="6"/>
  <c r="AT197" i="5"/>
  <c r="BB197" i="6"/>
  <c r="BB197" i="5"/>
  <c r="BJ197" i="6"/>
  <c r="BJ197" i="5"/>
  <c r="BR197" i="6"/>
  <c r="BR197" i="5"/>
  <c r="L198" i="6"/>
  <c r="L198" i="5"/>
  <c r="T198" i="6"/>
  <c r="T198" i="5"/>
  <c r="AB198" i="6"/>
  <c r="AB198" i="5"/>
  <c r="AJ198" i="6"/>
  <c r="AJ198" i="5"/>
  <c r="AR198" i="6"/>
  <c r="AR198" i="5"/>
  <c r="AZ198" i="6"/>
  <c r="AZ198" i="5"/>
  <c r="BH198" i="6"/>
  <c r="BH198" i="5"/>
  <c r="BP198" i="6"/>
  <c r="BP198" i="5"/>
  <c r="BJ198" i="4"/>
  <c r="R199" i="6"/>
  <c r="R199" i="5"/>
  <c r="Z199" i="6"/>
  <c r="Z199" i="5"/>
  <c r="AH199" i="6"/>
  <c r="AH199" i="5"/>
  <c r="AP199" i="6"/>
  <c r="AP199" i="5"/>
  <c r="AX199" i="6"/>
  <c r="AX199" i="5"/>
  <c r="BF199" i="6"/>
  <c r="BF199" i="5"/>
  <c r="BN199" i="6"/>
  <c r="BN199" i="5"/>
  <c r="P200" i="6"/>
  <c r="P200" i="5"/>
  <c r="X200" i="6"/>
  <c r="X200" i="5"/>
  <c r="AF200" i="6"/>
  <c r="AF200" i="5"/>
  <c r="AN200" i="6"/>
  <c r="AN200" i="5"/>
  <c r="AV200" i="6"/>
  <c r="AV200" i="5"/>
  <c r="BD200" i="6"/>
  <c r="BD200" i="5"/>
  <c r="BL200" i="6"/>
  <c r="BL200" i="5"/>
  <c r="BT200" i="6"/>
  <c r="N201" i="6"/>
  <c r="N201" i="5"/>
  <c r="V201" i="6"/>
  <c r="V201" i="5"/>
  <c r="AD201" i="6"/>
  <c r="AD201" i="5"/>
  <c r="AL201" i="6"/>
  <c r="AL201" i="5"/>
  <c r="AT201" i="6"/>
  <c r="AT201" i="5"/>
  <c r="BB201" i="6"/>
  <c r="BB201" i="5"/>
  <c r="BJ201" i="6"/>
  <c r="BJ201" i="5"/>
  <c r="BR201" i="6"/>
  <c r="BR201" i="5"/>
  <c r="L202" i="6"/>
  <c r="L202" i="5"/>
  <c r="T202" i="6"/>
  <c r="T202" i="5"/>
  <c r="AB202" i="6"/>
  <c r="AB202" i="5"/>
  <c r="AJ202" i="6"/>
  <c r="AJ202" i="5"/>
  <c r="AR202" i="6"/>
  <c r="AR202" i="5"/>
  <c r="AZ202" i="6"/>
  <c r="AZ202" i="5"/>
  <c r="BH202" i="6"/>
  <c r="BH202" i="5"/>
  <c r="BP202" i="6"/>
  <c r="BP202" i="5"/>
  <c r="BJ202" i="4"/>
  <c r="R203" i="6"/>
  <c r="R203" i="5"/>
  <c r="Z203" i="6"/>
  <c r="Z203" i="5"/>
  <c r="AH203" i="6"/>
  <c r="AH203" i="5"/>
  <c r="AP203" i="6"/>
  <c r="AP203" i="5"/>
  <c r="AX203" i="6"/>
  <c r="AX203" i="5"/>
  <c r="BF203" i="6"/>
  <c r="BF203" i="5"/>
  <c r="BN203" i="6"/>
  <c r="BN203" i="5"/>
  <c r="P204" i="6"/>
  <c r="P204" i="5"/>
  <c r="X204" i="6"/>
  <c r="X204" i="5"/>
  <c r="AF204" i="6"/>
  <c r="AF204" i="5"/>
  <c r="AN204" i="6"/>
  <c r="AN204" i="5"/>
  <c r="AV204" i="6"/>
  <c r="AV204" i="5"/>
  <c r="BD204" i="6"/>
  <c r="BD204" i="5"/>
  <c r="BL204" i="6"/>
  <c r="BL204" i="5"/>
  <c r="BT204" i="6"/>
  <c r="N205" i="6"/>
  <c r="N205" i="5"/>
  <c r="V205" i="6"/>
  <c r="V205" i="5"/>
  <c r="AD205" i="6"/>
  <c r="AD205" i="5"/>
  <c r="AL205" i="6"/>
  <c r="AL205" i="5"/>
  <c r="AT205" i="6"/>
  <c r="AT205" i="5"/>
  <c r="BB205" i="6"/>
  <c r="BB205" i="5"/>
  <c r="BJ205" i="6"/>
  <c r="BJ205" i="5"/>
  <c r="BR205" i="6"/>
  <c r="BR205" i="5"/>
  <c r="BJ206" i="4"/>
  <c r="BJ210" i="4"/>
  <c r="AR211" i="4"/>
  <c r="BJ211" i="4"/>
  <c r="BJ212" i="4"/>
  <c r="BJ214" i="4"/>
  <c r="AR215" i="4"/>
  <c r="BJ215" i="4"/>
  <c r="BJ216" i="4"/>
  <c r="BJ218" i="4"/>
  <c r="AR219" i="4"/>
  <c r="BJ219" i="4"/>
  <c r="BJ220" i="4"/>
  <c r="BJ222" i="4"/>
  <c r="AR223" i="4"/>
  <c r="BJ223" i="4"/>
  <c r="BJ224" i="4"/>
  <c r="BJ226" i="4"/>
  <c r="AR227" i="4"/>
  <c r="BJ227" i="4"/>
  <c r="BJ228" i="4"/>
  <c r="L30" i="5"/>
  <c r="P30" i="5"/>
  <c r="T30" i="5"/>
  <c r="X30" i="5"/>
  <c r="AB30" i="5"/>
  <c r="AF30" i="5"/>
  <c r="AJ30" i="5"/>
  <c r="AN30" i="5"/>
  <c r="AR30" i="5"/>
  <c r="AV30" i="5"/>
  <c r="AZ30" i="5"/>
  <c r="BD30" i="5"/>
  <c r="BH30" i="5"/>
  <c r="BL30" i="5"/>
  <c r="BP30" i="5"/>
  <c r="N32" i="5"/>
  <c r="R32" i="5"/>
  <c r="V32" i="5"/>
  <c r="Z32" i="5"/>
  <c r="AD32" i="5"/>
  <c r="AH32" i="5"/>
  <c r="AL32" i="5"/>
  <c r="AP32" i="5"/>
  <c r="AT32" i="5"/>
  <c r="AX32" i="5"/>
  <c r="BB32" i="5"/>
  <c r="BF32" i="5"/>
  <c r="BJ32" i="5"/>
  <c r="BN32" i="5"/>
  <c r="BR32" i="5"/>
  <c r="L34" i="5"/>
  <c r="P34" i="5"/>
  <c r="T34" i="5"/>
  <c r="X34" i="5"/>
  <c r="AB34" i="5"/>
  <c r="AF34" i="5"/>
  <c r="AJ34" i="5"/>
  <c r="AN34" i="5"/>
  <c r="AR34" i="5"/>
  <c r="AV34" i="5"/>
  <c r="AZ34" i="5"/>
  <c r="BD34" i="5"/>
  <c r="BH34" i="5"/>
  <c r="BL34" i="5"/>
  <c r="BP34" i="5"/>
  <c r="N36" i="5"/>
  <c r="R36" i="5"/>
  <c r="V36" i="5"/>
  <c r="Z36" i="5"/>
  <c r="AD36" i="5"/>
  <c r="AH36" i="5"/>
  <c r="AL36" i="5"/>
  <c r="AP36" i="5"/>
  <c r="AT36" i="5"/>
  <c r="AX36" i="5"/>
  <c r="BB36" i="5"/>
  <c r="BF36" i="5"/>
  <c r="BJ36" i="5"/>
  <c r="BN36" i="5"/>
  <c r="BR36" i="5"/>
  <c r="L38" i="5"/>
  <c r="P38" i="5"/>
  <c r="T38" i="5"/>
  <c r="X38" i="5"/>
  <c r="AB38" i="5"/>
  <c r="AF38" i="5"/>
  <c r="AJ38" i="5"/>
  <c r="AN38" i="5"/>
  <c r="AR38" i="5"/>
  <c r="AV38" i="5"/>
  <c r="AZ38" i="5"/>
  <c r="BD38" i="5"/>
  <c r="BH38" i="5"/>
  <c r="BL38" i="5"/>
  <c r="BP38" i="5"/>
  <c r="N40" i="5"/>
  <c r="R40" i="5"/>
  <c r="V40" i="5"/>
  <c r="Z40" i="5"/>
  <c r="AD40" i="5"/>
  <c r="AH40" i="5"/>
  <c r="AL40" i="5"/>
  <c r="AP40" i="5"/>
  <c r="AT40" i="5"/>
  <c r="AX40" i="5"/>
  <c r="BB40" i="5"/>
  <c r="BF40" i="5"/>
  <c r="BJ40" i="5"/>
  <c r="BN40" i="5"/>
  <c r="BR40" i="5"/>
  <c r="L42" i="5"/>
  <c r="P42" i="5"/>
  <c r="T42" i="5"/>
  <c r="X42" i="5"/>
  <c r="AB42" i="5"/>
  <c r="AF42" i="5"/>
  <c r="AJ42" i="5"/>
  <c r="AN42" i="5"/>
  <c r="AR42" i="5"/>
  <c r="AV42" i="5"/>
  <c r="AZ42" i="5"/>
  <c r="BD42" i="5"/>
  <c r="BH42" i="5"/>
  <c r="BL42" i="5"/>
  <c r="BP42" i="5"/>
  <c r="N44" i="5"/>
  <c r="R44" i="5"/>
  <c r="V44" i="5"/>
  <c r="Z44" i="5"/>
  <c r="AD44" i="5"/>
  <c r="AH44" i="5"/>
  <c r="AL44" i="5"/>
  <c r="AP44" i="5"/>
  <c r="AT44" i="5"/>
  <c r="AX44" i="5"/>
  <c r="BB44" i="5"/>
  <c r="BF44" i="5"/>
  <c r="BJ44" i="5"/>
  <c r="BN44" i="5"/>
  <c r="BR44" i="5"/>
  <c r="L46" i="5"/>
  <c r="P46" i="5"/>
  <c r="T46" i="5"/>
  <c r="X46" i="5"/>
  <c r="AB46" i="5"/>
  <c r="AF46" i="5"/>
  <c r="AJ46" i="5"/>
  <c r="AN46" i="5"/>
  <c r="AR46" i="5"/>
  <c r="AV46" i="5"/>
  <c r="AZ46" i="5"/>
  <c r="BD46" i="5"/>
  <c r="BH46" i="5"/>
  <c r="BL46" i="5"/>
  <c r="BP46" i="5"/>
  <c r="N48" i="5"/>
  <c r="R48" i="5"/>
  <c r="V48" i="5"/>
  <c r="Z48" i="5"/>
  <c r="AD48" i="5"/>
  <c r="AH48" i="5"/>
  <c r="AL48" i="5"/>
  <c r="AP48" i="5"/>
  <c r="AT48" i="5"/>
  <c r="AX48" i="5"/>
  <c r="BB48" i="5"/>
  <c r="BF48" i="5"/>
  <c r="BJ48" i="5"/>
  <c r="BN48" i="5"/>
  <c r="BR48" i="5"/>
  <c r="L50" i="5"/>
  <c r="P50" i="5"/>
  <c r="T50" i="5"/>
  <c r="X50" i="5"/>
  <c r="AB50" i="5"/>
  <c r="AF50" i="5"/>
  <c r="AJ50" i="5"/>
  <c r="AN50" i="5"/>
  <c r="AR50" i="5"/>
  <c r="AV50" i="5"/>
  <c r="AZ50" i="5"/>
  <c r="BD50" i="5"/>
  <c r="BH50" i="5"/>
  <c r="BL50" i="5"/>
  <c r="BP50" i="5"/>
  <c r="N52" i="5"/>
  <c r="R52" i="5"/>
  <c r="V52" i="5"/>
  <c r="Z52" i="5"/>
  <c r="AD52" i="5"/>
  <c r="AH52" i="5"/>
  <c r="AL52" i="5"/>
  <c r="AP52" i="5"/>
  <c r="AT52" i="5"/>
  <c r="AX52" i="5"/>
  <c r="BB52" i="5"/>
  <c r="BF52" i="5"/>
  <c r="BJ52" i="5"/>
  <c r="BN52" i="5"/>
  <c r="BR52" i="5"/>
  <c r="L54" i="5"/>
  <c r="P54" i="5"/>
  <c r="T54" i="5"/>
  <c r="X54" i="5"/>
  <c r="AB54" i="5"/>
  <c r="AF54" i="5"/>
  <c r="AJ54" i="5"/>
  <c r="AN54" i="5"/>
  <c r="AR54" i="5"/>
  <c r="AV54" i="5"/>
  <c r="AZ54" i="5"/>
  <c r="BD54" i="5"/>
  <c r="BH54" i="5"/>
  <c r="BL54" i="5"/>
  <c r="BP54" i="5"/>
  <c r="N56" i="5"/>
  <c r="R56" i="5"/>
  <c r="V56" i="5"/>
  <c r="Z56" i="5"/>
  <c r="AD56" i="5"/>
  <c r="AH56" i="5"/>
  <c r="AL56" i="5"/>
  <c r="AP56" i="5"/>
  <c r="AT56" i="5"/>
  <c r="AX56" i="5"/>
  <c r="BB56" i="5"/>
  <c r="BF56" i="5"/>
  <c r="BJ56" i="5"/>
  <c r="BN56" i="5"/>
  <c r="BR56" i="5"/>
  <c r="L58" i="5"/>
  <c r="P58" i="5"/>
  <c r="T58" i="5"/>
  <c r="X58" i="5"/>
  <c r="AB58" i="5"/>
  <c r="AF58" i="5"/>
  <c r="AJ58" i="5"/>
  <c r="AN58" i="5"/>
  <c r="AR58" i="5"/>
  <c r="AV58" i="5"/>
  <c r="AZ58" i="5"/>
  <c r="BD58" i="5"/>
  <c r="BH58" i="5"/>
  <c r="BL58" i="5"/>
  <c r="BP58" i="5"/>
  <c r="BD59" i="5"/>
  <c r="BN59" i="5"/>
  <c r="P60" i="5"/>
  <c r="AF60" i="5"/>
  <c r="AV60" i="5"/>
  <c r="BL60" i="5"/>
  <c r="N61" i="5"/>
  <c r="X61" i="5"/>
  <c r="AD61" i="5"/>
  <c r="AN61" i="5"/>
  <c r="AT61" i="5"/>
  <c r="BD61" i="5"/>
  <c r="BJ61" i="5"/>
  <c r="R62" i="5"/>
  <c r="AH62" i="5"/>
  <c r="AX62" i="5"/>
  <c r="BN62" i="5"/>
  <c r="P63" i="5"/>
  <c r="Z63" i="5"/>
  <c r="AF63" i="5"/>
  <c r="AP63" i="5"/>
  <c r="AV63" i="5"/>
  <c r="BF63" i="5"/>
  <c r="BL63" i="5"/>
  <c r="X64" i="5"/>
  <c r="AN64" i="5"/>
  <c r="BD64" i="5"/>
  <c r="P65" i="5"/>
  <c r="V65" i="5"/>
  <c r="AF65" i="5"/>
  <c r="AL65" i="5"/>
  <c r="AV65" i="5"/>
  <c r="BB65" i="5"/>
  <c r="BL65" i="5"/>
  <c r="BR65" i="5"/>
  <c r="Z66" i="5"/>
  <c r="AP66" i="5"/>
  <c r="BF66" i="5"/>
  <c r="P67" i="5"/>
  <c r="X67" i="5"/>
  <c r="AF67" i="5"/>
  <c r="AN67" i="5"/>
  <c r="AV67" i="5"/>
  <c r="BD67" i="5"/>
  <c r="BL67" i="5"/>
  <c r="AF68" i="5"/>
  <c r="AV68" i="5"/>
  <c r="BL68" i="5"/>
  <c r="N70" i="5"/>
  <c r="AD70" i="5"/>
  <c r="AT70" i="5"/>
  <c r="BJ70" i="5"/>
  <c r="X72" i="5"/>
  <c r="AN72" i="5"/>
  <c r="BD72" i="5"/>
  <c r="V74" i="5"/>
  <c r="AL74" i="5"/>
  <c r="BB74" i="5"/>
  <c r="BR74" i="5"/>
  <c r="P76" i="5"/>
  <c r="AF76" i="5"/>
  <c r="AV76" i="5"/>
  <c r="BL76" i="5"/>
  <c r="N78" i="5"/>
  <c r="AD78" i="5"/>
  <c r="AT78" i="5"/>
  <c r="BJ78" i="5"/>
  <c r="X80" i="5"/>
  <c r="P40" i="2"/>
  <c r="BT29" i="6"/>
  <c r="BJ29" i="4"/>
  <c r="BJ31" i="4"/>
  <c r="BJ32" i="4"/>
  <c r="BJ33" i="4"/>
  <c r="BJ35" i="4"/>
  <c r="BJ36" i="4"/>
  <c r="BJ37" i="4"/>
  <c r="BJ39" i="4"/>
  <c r="BJ40" i="4"/>
  <c r="BJ41" i="4"/>
  <c r="BJ43" i="4"/>
  <c r="BJ44" i="4"/>
  <c r="BJ45" i="4"/>
  <c r="BJ47" i="4"/>
  <c r="BJ48" i="4"/>
  <c r="BJ51" i="4"/>
  <c r="BJ52" i="4"/>
  <c r="BJ53" i="4"/>
  <c r="BJ55" i="4"/>
  <c r="BJ56" i="4"/>
  <c r="BJ57" i="4"/>
  <c r="BJ59" i="4"/>
  <c r="R60" i="6"/>
  <c r="R60" i="5"/>
  <c r="Z60" i="6"/>
  <c r="Z60" i="5"/>
  <c r="AH60" i="6"/>
  <c r="AH60" i="5"/>
  <c r="AP60" i="6"/>
  <c r="AP60" i="5"/>
  <c r="AX60" i="6"/>
  <c r="AX60" i="5"/>
  <c r="BF60" i="6"/>
  <c r="BF60" i="5"/>
  <c r="BN60" i="6"/>
  <c r="BN60" i="5"/>
  <c r="BJ63" i="4"/>
  <c r="R64" i="6"/>
  <c r="R64" i="5"/>
  <c r="Z64" i="6"/>
  <c r="Z64" i="5"/>
  <c r="AH64" i="6"/>
  <c r="AH64" i="5"/>
  <c r="AP64" i="6"/>
  <c r="AP64" i="5"/>
  <c r="AX64" i="6"/>
  <c r="AX64" i="5"/>
  <c r="BF64" i="6"/>
  <c r="BF64" i="5"/>
  <c r="BN64" i="6"/>
  <c r="BN64" i="5"/>
  <c r="BJ67" i="4"/>
  <c r="R68" i="6"/>
  <c r="R68" i="5"/>
  <c r="Z68" i="6"/>
  <c r="Z68" i="5"/>
  <c r="AH68" i="6"/>
  <c r="AH68" i="5"/>
  <c r="AP68" i="6"/>
  <c r="AP68" i="5"/>
  <c r="AX68" i="6"/>
  <c r="AX68" i="5"/>
  <c r="BF68" i="6"/>
  <c r="BF68" i="5"/>
  <c r="BN68" i="6"/>
  <c r="BN68" i="5"/>
  <c r="P69" i="6"/>
  <c r="P69" i="5"/>
  <c r="X69" i="6"/>
  <c r="X69" i="5"/>
  <c r="AF69" i="6"/>
  <c r="AF69" i="5"/>
  <c r="AN69" i="6"/>
  <c r="AN69" i="5"/>
  <c r="AV69" i="6"/>
  <c r="AV69" i="5"/>
  <c r="BD69" i="6"/>
  <c r="BD69" i="5"/>
  <c r="BL69" i="6"/>
  <c r="BL69" i="5"/>
  <c r="BT69" i="6"/>
  <c r="L71" i="6"/>
  <c r="L71" i="5"/>
  <c r="T71" i="6"/>
  <c r="T71" i="5"/>
  <c r="AB71" i="6"/>
  <c r="AB71" i="5"/>
  <c r="AJ71" i="6"/>
  <c r="AJ71" i="5"/>
  <c r="AR71" i="6"/>
  <c r="AR71" i="5"/>
  <c r="AZ71" i="6"/>
  <c r="AZ71" i="5"/>
  <c r="BH71" i="6"/>
  <c r="BH71" i="5"/>
  <c r="BP71" i="6"/>
  <c r="BP71" i="5"/>
  <c r="R72" i="6"/>
  <c r="R72" i="5"/>
  <c r="Z72" i="6"/>
  <c r="Z72" i="5"/>
  <c r="AH72" i="6"/>
  <c r="AH72" i="5"/>
  <c r="AP72" i="6"/>
  <c r="AP72" i="5"/>
  <c r="AX72" i="6"/>
  <c r="AX72" i="5"/>
  <c r="BF72" i="6"/>
  <c r="BF72" i="5"/>
  <c r="BN72" i="6"/>
  <c r="BN72" i="5"/>
  <c r="P73" i="6"/>
  <c r="P73" i="5"/>
  <c r="X73" i="6"/>
  <c r="X73" i="5"/>
  <c r="AF73" i="6"/>
  <c r="AF73" i="5"/>
  <c r="AN73" i="6"/>
  <c r="AN73" i="5"/>
  <c r="AV73" i="6"/>
  <c r="AV73" i="5"/>
  <c r="BD73" i="6"/>
  <c r="BD73" i="5"/>
  <c r="BL73" i="6"/>
  <c r="BL73" i="5"/>
  <c r="BT73" i="6"/>
  <c r="L75" i="6"/>
  <c r="L75" i="5"/>
  <c r="T75" i="6"/>
  <c r="T75" i="5"/>
  <c r="AB75" i="6"/>
  <c r="AB75" i="5"/>
  <c r="AJ75" i="6"/>
  <c r="AJ75" i="5"/>
  <c r="AR75" i="6"/>
  <c r="AR75" i="5"/>
  <c r="AZ75" i="6"/>
  <c r="AZ75" i="5"/>
  <c r="BH75" i="6"/>
  <c r="BH75" i="5"/>
  <c r="BP75" i="6"/>
  <c r="BP75" i="5"/>
  <c r="R76" i="6"/>
  <c r="R76" i="5"/>
  <c r="Z76" i="6"/>
  <c r="Z76" i="5"/>
  <c r="AH76" i="6"/>
  <c r="AH76" i="5"/>
  <c r="AP76" i="6"/>
  <c r="AP76" i="5"/>
  <c r="AX76" i="6"/>
  <c r="AX76" i="5"/>
  <c r="BF76" i="6"/>
  <c r="BF76" i="5"/>
  <c r="BN76" i="6"/>
  <c r="BN76" i="5"/>
  <c r="P77" i="6"/>
  <c r="P77" i="5"/>
  <c r="X77" i="6"/>
  <c r="X77" i="5"/>
  <c r="AF77" i="6"/>
  <c r="AF77" i="5"/>
  <c r="AN77" i="6"/>
  <c r="AN77" i="5"/>
  <c r="AV77" i="6"/>
  <c r="AV77" i="5"/>
  <c r="BD77" i="6"/>
  <c r="BD77" i="5"/>
  <c r="BL77" i="6"/>
  <c r="BL77" i="5"/>
  <c r="BT77" i="6"/>
  <c r="L79" i="6"/>
  <c r="L79" i="5"/>
  <c r="T79" i="6"/>
  <c r="T79" i="5"/>
  <c r="AB79" i="6"/>
  <c r="AB79" i="5"/>
  <c r="AJ79" i="6"/>
  <c r="AJ79" i="5"/>
  <c r="AR79" i="6"/>
  <c r="AR79" i="5"/>
  <c r="AZ79" i="6"/>
  <c r="AZ79" i="5"/>
  <c r="BH79" i="6"/>
  <c r="BH79" i="5"/>
  <c r="BP79" i="6"/>
  <c r="BP79" i="5"/>
  <c r="BJ79" i="4"/>
  <c r="R80" i="6"/>
  <c r="R80" i="5"/>
  <c r="Z80" i="6"/>
  <c r="Z80" i="5"/>
  <c r="AH80" i="6"/>
  <c r="AH80" i="5"/>
  <c r="AP80" i="6"/>
  <c r="AP80" i="5"/>
  <c r="AX80" i="6"/>
  <c r="AX80" i="5"/>
  <c r="BF80" i="6"/>
  <c r="BF80" i="5"/>
  <c r="BN80" i="6"/>
  <c r="BN80" i="5"/>
  <c r="BJ80" i="4"/>
  <c r="P81" i="6"/>
  <c r="P81" i="5"/>
  <c r="X81" i="6"/>
  <c r="X81" i="5"/>
  <c r="AF81" i="6"/>
  <c r="AF81" i="5"/>
  <c r="AN81" i="6"/>
  <c r="AN81" i="5"/>
  <c r="AV81" i="6"/>
  <c r="AV81" i="5"/>
  <c r="BD81" i="6"/>
  <c r="BD81" i="5"/>
  <c r="BL81" i="6"/>
  <c r="BL81" i="5"/>
  <c r="BT81" i="6"/>
  <c r="N82" i="6"/>
  <c r="N82" i="5"/>
  <c r="V82" i="6"/>
  <c r="V82" i="5"/>
  <c r="AD82" i="6"/>
  <c r="AD82" i="5"/>
  <c r="AL82" i="6"/>
  <c r="AL82" i="5"/>
  <c r="AT82" i="6"/>
  <c r="AT82" i="5"/>
  <c r="BB82" i="6"/>
  <c r="BB82" i="5"/>
  <c r="BJ82" i="6"/>
  <c r="BJ82" i="5"/>
  <c r="BR82" i="6"/>
  <c r="BR82" i="5"/>
  <c r="L83" i="6"/>
  <c r="L83" i="5"/>
  <c r="T83" i="6"/>
  <c r="T83" i="5"/>
  <c r="AB83" i="6"/>
  <c r="AB83" i="5"/>
  <c r="AJ83" i="6"/>
  <c r="AJ83" i="5"/>
  <c r="AR83" i="6"/>
  <c r="AR83" i="5"/>
  <c r="AZ83" i="6"/>
  <c r="AZ83" i="5"/>
  <c r="BH83" i="6"/>
  <c r="BH83" i="5"/>
  <c r="BP83" i="6"/>
  <c r="BP83" i="5"/>
  <c r="R84" i="6"/>
  <c r="R84" i="5"/>
  <c r="Z84" i="6"/>
  <c r="Z84" i="5"/>
  <c r="AH84" i="6"/>
  <c r="AH84" i="5"/>
  <c r="AP84" i="6"/>
  <c r="AP84" i="5"/>
  <c r="AX84" i="6"/>
  <c r="AX84" i="5"/>
  <c r="BF84" i="6"/>
  <c r="BF84" i="5"/>
  <c r="BN84" i="6"/>
  <c r="BN84" i="5"/>
  <c r="BJ84" i="4"/>
  <c r="P85" i="6"/>
  <c r="P85" i="5"/>
  <c r="X85" i="6"/>
  <c r="X85" i="5"/>
  <c r="AF85" i="6"/>
  <c r="AF85" i="5"/>
  <c r="AN85" i="6"/>
  <c r="AN85" i="5"/>
  <c r="AV85" i="6"/>
  <c r="AV85" i="5"/>
  <c r="BD85" i="6"/>
  <c r="BD85" i="5"/>
  <c r="BL85" i="6"/>
  <c r="BL85" i="5"/>
  <c r="BT85" i="6"/>
  <c r="N86" i="6"/>
  <c r="N86" i="5"/>
  <c r="V86" i="6"/>
  <c r="V86" i="5"/>
  <c r="AD86" i="6"/>
  <c r="AD86" i="5"/>
  <c r="AL86" i="6"/>
  <c r="AL86" i="5"/>
  <c r="AT86" i="6"/>
  <c r="AT86" i="5"/>
  <c r="BB86" i="6"/>
  <c r="BB86" i="5"/>
  <c r="BJ86" i="6"/>
  <c r="BJ86" i="5"/>
  <c r="BR86" i="6"/>
  <c r="BR86" i="5"/>
  <c r="L87" i="6"/>
  <c r="L87" i="5"/>
  <c r="T87" i="6"/>
  <c r="T87" i="5"/>
  <c r="AB87" i="6"/>
  <c r="AB87" i="5"/>
  <c r="AJ87" i="6"/>
  <c r="AJ87" i="5"/>
  <c r="AR87" i="6"/>
  <c r="AR87" i="5"/>
  <c r="AZ87" i="6"/>
  <c r="AZ87" i="5"/>
  <c r="BH87" i="6"/>
  <c r="BH87" i="5"/>
  <c r="BP87" i="6"/>
  <c r="BP87" i="5"/>
  <c r="R88" i="6"/>
  <c r="R88" i="5"/>
  <c r="Z88" i="6"/>
  <c r="Z88" i="5"/>
  <c r="AH88" i="6"/>
  <c r="AH88" i="5"/>
  <c r="AP88" i="6"/>
  <c r="AP88" i="5"/>
  <c r="AX88" i="6"/>
  <c r="AX88" i="5"/>
  <c r="BF88" i="6"/>
  <c r="BF88" i="5"/>
  <c r="BN88" i="6"/>
  <c r="BN88" i="5"/>
  <c r="BJ88" i="4"/>
  <c r="P89" i="6"/>
  <c r="P89" i="5"/>
  <c r="X89" i="6"/>
  <c r="X89" i="5"/>
  <c r="AF89" i="6"/>
  <c r="AF89" i="5"/>
  <c r="AN89" i="6"/>
  <c r="AN89" i="5"/>
  <c r="AV89" i="6"/>
  <c r="AV89" i="5"/>
  <c r="BD89" i="6"/>
  <c r="BD89" i="5"/>
  <c r="BL89" i="6"/>
  <c r="BL89" i="5"/>
  <c r="BT89" i="6"/>
  <c r="N90" i="6"/>
  <c r="N90" i="5"/>
  <c r="V90" i="6"/>
  <c r="V90" i="5"/>
  <c r="AD90" i="6"/>
  <c r="AD90" i="5"/>
  <c r="AL90" i="6"/>
  <c r="AL90" i="5"/>
  <c r="AT90" i="6"/>
  <c r="AT90" i="5"/>
  <c r="BB90" i="6"/>
  <c r="BB90" i="5"/>
  <c r="BJ90" i="6"/>
  <c r="BJ90" i="5"/>
  <c r="BR90" i="6"/>
  <c r="BR90" i="5"/>
  <c r="L91" i="6"/>
  <c r="L91" i="5"/>
  <c r="T91" i="6"/>
  <c r="T91" i="5"/>
  <c r="AB91" i="6"/>
  <c r="AB91" i="5"/>
  <c r="AJ91" i="6"/>
  <c r="AJ91" i="5"/>
  <c r="AR91" i="6"/>
  <c r="AR91" i="5"/>
  <c r="AZ91" i="6"/>
  <c r="AZ91" i="5"/>
  <c r="BH91" i="6"/>
  <c r="BH91" i="5"/>
  <c r="BP91" i="6"/>
  <c r="BP91" i="5"/>
  <c r="R92" i="6"/>
  <c r="R92" i="5"/>
  <c r="Z92" i="6"/>
  <c r="Z92" i="5"/>
  <c r="AH92" i="6"/>
  <c r="AH92" i="5"/>
  <c r="AP92" i="6"/>
  <c r="AP92" i="5"/>
  <c r="AX92" i="6"/>
  <c r="AX92" i="5"/>
  <c r="BF92" i="6"/>
  <c r="BF92" i="5"/>
  <c r="BN92" i="6"/>
  <c r="BN92" i="5"/>
  <c r="BJ92" i="4"/>
  <c r="P93" i="6"/>
  <c r="P93" i="5"/>
  <c r="X93" i="6"/>
  <c r="X93" i="5"/>
  <c r="AF93" i="6"/>
  <c r="AF93" i="5"/>
  <c r="AN93" i="6"/>
  <c r="AN93" i="5"/>
  <c r="AV93" i="6"/>
  <c r="AV93" i="5"/>
  <c r="BD93" i="6"/>
  <c r="BD93" i="5"/>
  <c r="BL93" i="6"/>
  <c r="BL93" i="5"/>
  <c r="BT93" i="6"/>
  <c r="N94" i="6"/>
  <c r="N94" i="5"/>
  <c r="V94" i="6"/>
  <c r="V94" i="5"/>
  <c r="AD94" i="6"/>
  <c r="AD94" i="5"/>
  <c r="AL94" i="6"/>
  <c r="AL94" i="5"/>
  <c r="AT94" i="6"/>
  <c r="AT94" i="5"/>
  <c r="BB94" i="6"/>
  <c r="BB94" i="5"/>
  <c r="BJ94" i="6"/>
  <c r="BJ94" i="5"/>
  <c r="BR94" i="6"/>
  <c r="BR94" i="5"/>
  <c r="L95" i="6"/>
  <c r="L95" i="5"/>
  <c r="T95" i="6"/>
  <c r="T95" i="5"/>
  <c r="AB95" i="6"/>
  <c r="AB95" i="5"/>
  <c r="AJ95" i="6"/>
  <c r="AJ95" i="5"/>
  <c r="AR95" i="6"/>
  <c r="AR95" i="5"/>
  <c r="AZ95" i="6"/>
  <c r="AZ95" i="5"/>
  <c r="BH95" i="6"/>
  <c r="BH95" i="5"/>
  <c r="BP95" i="6"/>
  <c r="BP95" i="5"/>
  <c r="R96" i="6"/>
  <c r="R96" i="5"/>
  <c r="Z96" i="6"/>
  <c r="Z96" i="5"/>
  <c r="AH96" i="6"/>
  <c r="AH96" i="5"/>
  <c r="AP96" i="6"/>
  <c r="AP96" i="5"/>
  <c r="AX96" i="6"/>
  <c r="AX96" i="5"/>
  <c r="BF96" i="6"/>
  <c r="BF96" i="5"/>
  <c r="BN96" i="6"/>
  <c r="BN96" i="5"/>
  <c r="BJ96" i="4"/>
  <c r="P97" i="6"/>
  <c r="P97" i="5"/>
  <c r="X97" i="6"/>
  <c r="X97" i="5"/>
  <c r="AF97" i="6"/>
  <c r="AF97" i="5"/>
  <c r="AN97" i="6"/>
  <c r="AN97" i="5"/>
  <c r="AV97" i="6"/>
  <c r="AV97" i="5"/>
  <c r="BD97" i="6"/>
  <c r="BD97" i="5"/>
  <c r="BL97" i="6"/>
  <c r="BL97" i="5"/>
  <c r="BT97" i="6"/>
  <c r="N98" i="6"/>
  <c r="N98" i="5"/>
  <c r="V98" i="6"/>
  <c r="V98" i="5"/>
  <c r="AD98" i="6"/>
  <c r="AD98" i="5"/>
  <c r="AL98" i="6"/>
  <c r="AL98" i="5"/>
  <c r="AT98" i="6"/>
  <c r="AT98" i="5"/>
  <c r="BB98" i="6"/>
  <c r="BB98" i="5"/>
  <c r="BJ98" i="6"/>
  <c r="BJ98" i="5"/>
  <c r="BR98" i="6"/>
  <c r="BR98" i="5"/>
  <c r="L99" i="6"/>
  <c r="L99" i="5"/>
  <c r="T99" i="6"/>
  <c r="T99" i="5"/>
  <c r="AB99" i="6"/>
  <c r="AB99" i="5"/>
  <c r="AJ99" i="6"/>
  <c r="AJ99" i="5"/>
  <c r="AR99" i="6"/>
  <c r="AR99" i="5"/>
  <c r="AZ99" i="6"/>
  <c r="AZ99" i="5"/>
  <c r="BH99" i="6"/>
  <c r="BH99" i="5"/>
  <c r="BP99" i="6"/>
  <c r="BP99" i="5"/>
  <c r="R100" i="6"/>
  <c r="R100" i="5"/>
  <c r="Z100" i="6"/>
  <c r="Z100" i="5"/>
  <c r="AH100" i="6"/>
  <c r="AH100" i="5"/>
  <c r="AP100" i="6"/>
  <c r="AP100" i="5"/>
  <c r="AX100" i="6"/>
  <c r="AX100" i="5"/>
  <c r="BF100" i="6"/>
  <c r="BF100" i="5"/>
  <c r="BN100" i="6"/>
  <c r="BN100" i="5"/>
  <c r="BJ100" i="4"/>
  <c r="P101" i="6"/>
  <c r="P101" i="5"/>
  <c r="X101" i="6"/>
  <c r="X101" i="5"/>
  <c r="AF101" i="6"/>
  <c r="AF101" i="5"/>
  <c r="AN101" i="6"/>
  <c r="AN101" i="5"/>
  <c r="AV101" i="6"/>
  <c r="AV101" i="5"/>
  <c r="BD101" i="6"/>
  <c r="BD101" i="5"/>
  <c r="BL101" i="6"/>
  <c r="BL101" i="5"/>
  <c r="BT101" i="6"/>
  <c r="N102" i="6"/>
  <c r="N102" i="5"/>
  <c r="V102" i="6"/>
  <c r="V102" i="5"/>
  <c r="AD102" i="6"/>
  <c r="AD102" i="5"/>
  <c r="AL102" i="6"/>
  <c r="AL102" i="5"/>
  <c r="AT102" i="6"/>
  <c r="AT102" i="5"/>
  <c r="BB102" i="6"/>
  <c r="BB102" i="5"/>
  <c r="BJ102" i="6"/>
  <c r="BJ102" i="5"/>
  <c r="BR102" i="6"/>
  <c r="BR102" i="5"/>
  <c r="L103" i="6"/>
  <c r="L103" i="5"/>
  <c r="T103" i="6"/>
  <c r="T103" i="5"/>
  <c r="AB103" i="6"/>
  <c r="AB103" i="5"/>
  <c r="AJ103" i="6"/>
  <c r="AJ103" i="5"/>
  <c r="AR103" i="6"/>
  <c r="AR103" i="5"/>
  <c r="AZ103" i="6"/>
  <c r="AZ103" i="5"/>
  <c r="BH103" i="6"/>
  <c r="BH103" i="5"/>
  <c r="BP103" i="6"/>
  <c r="BP103" i="5"/>
  <c r="R104" i="6"/>
  <c r="R104" i="5"/>
  <c r="Z104" i="6"/>
  <c r="Z104" i="5"/>
  <c r="AH104" i="6"/>
  <c r="AH104" i="5"/>
  <c r="AP104" i="6"/>
  <c r="AP104" i="5"/>
  <c r="AX104" i="6"/>
  <c r="AX104" i="5"/>
  <c r="BF104" i="6"/>
  <c r="BF104" i="5"/>
  <c r="BN104" i="6"/>
  <c r="BN104" i="5"/>
  <c r="BJ104" i="4"/>
  <c r="P105" i="6"/>
  <c r="P105" i="5"/>
  <c r="X105" i="6"/>
  <c r="X105" i="5"/>
  <c r="AF105" i="6"/>
  <c r="AF105" i="5"/>
  <c r="AN105" i="6"/>
  <c r="AN105" i="5"/>
  <c r="AV105" i="6"/>
  <c r="AV105" i="5"/>
  <c r="BD105" i="6"/>
  <c r="BD105" i="5"/>
  <c r="BL105" i="6"/>
  <c r="BL105" i="5"/>
  <c r="BT105" i="6"/>
  <c r="N106" i="6"/>
  <c r="N106" i="5"/>
  <c r="V106" i="6"/>
  <c r="V106" i="5"/>
  <c r="AD106" i="6"/>
  <c r="AD106" i="5"/>
  <c r="AL106" i="6"/>
  <c r="AL106" i="5"/>
  <c r="AT106" i="6"/>
  <c r="AT106" i="5"/>
  <c r="BB106" i="6"/>
  <c r="BB106" i="5"/>
  <c r="BJ106" i="6"/>
  <c r="BJ106" i="5"/>
  <c r="BR106" i="6"/>
  <c r="BR106" i="5"/>
  <c r="L107" i="6"/>
  <c r="L107" i="5"/>
  <c r="T107" i="6"/>
  <c r="T107" i="5"/>
  <c r="AB107" i="6"/>
  <c r="AB107" i="5"/>
  <c r="AJ107" i="6"/>
  <c r="AJ107" i="5"/>
  <c r="AR107" i="6"/>
  <c r="AR107" i="5"/>
  <c r="AZ107" i="6"/>
  <c r="AZ107" i="5"/>
  <c r="BH107" i="6"/>
  <c r="BH107" i="5"/>
  <c r="BP107" i="6"/>
  <c r="BP107" i="5"/>
  <c r="BJ107" i="4"/>
  <c r="R108" i="6"/>
  <c r="R108" i="5"/>
  <c r="Z108" i="6"/>
  <c r="Z108" i="5"/>
  <c r="AH108" i="6"/>
  <c r="AH108" i="5"/>
  <c r="AP108" i="6"/>
  <c r="AP108" i="5"/>
  <c r="AX108" i="6"/>
  <c r="AX108" i="5"/>
  <c r="BF108" i="6"/>
  <c r="BF108" i="5"/>
  <c r="BN108" i="6"/>
  <c r="BN108" i="5"/>
  <c r="BJ108" i="4"/>
  <c r="P109" i="6"/>
  <c r="P109" i="5"/>
  <c r="X109" i="6"/>
  <c r="X109" i="5"/>
  <c r="AF109" i="6"/>
  <c r="AF109" i="5"/>
  <c r="AN109" i="6"/>
  <c r="AN109" i="5"/>
  <c r="AV109" i="6"/>
  <c r="AV109" i="5"/>
  <c r="BD109" i="6"/>
  <c r="BD109" i="5"/>
  <c r="BL109" i="6"/>
  <c r="BL109" i="5"/>
  <c r="BT109" i="6"/>
  <c r="BJ109" i="4"/>
  <c r="N110" i="6"/>
  <c r="N110" i="5"/>
  <c r="V110" i="6"/>
  <c r="V110" i="5"/>
  <c r="AD110" i="6"/>
  <c r="AD110" i="5"/>
  <c r="AL110" i="6"/>
  <c r="AL110" i="5"/>
  <c r="AT110" i="6"/>
  <c r="AT110" i="5"/>
  <c r="BB110" i="6"/>
  <c r="BB110" i="5"/>
  <c r="BJ110" i="6"/>
  <c r="BJ110" i="5"/>
  <c r="BR110" i="6"/>
  <c r="BR110" i="5"/>
  <c r="L111" i="6"/>
  <c r="L111" i="5"/>
  <c r="T111" i="6"/>
  <c r="T111" i="5"/>
  <c r="AB111" i="6"/>
  <c r="AB111" i="5"/>
  <c r="AJ111" i="6"/>
  <c r="AJ111" i="5"/>
  <c r="AR111" i="6"/>
  <c r="AR111" i="5"/>
  <c r="AZ111" i="6"/>
  <c r="AZ111" i="5"/>
  <c r="BH111" i="6"/>
  <c r="BH111" i="5"/>
  <c r="BP111" i="6"/>
  <c r="BP111" i="5"/>
  <c r="BJ111" i="4"/>
  <c r="R112" i="6"/>
  <c r="R112" i="5"/>
  <c r="Z112" i="6"/>
  <c r="Z112" i="5"/>
  <c r="AH112" i="6"/>
  <c r="AH112" i="5"/>
  <c r="AP112" i="6"/>
  <c r="AP112" i="5"/>
  <c r="AX112" i="6"/>
  <c r="AX112" i="5"/>
  <c r="BF112" i="6"/>
  <c r="BF112" i="5"/>
  <c r="BN112" i="6"/>
  <c r="BN112" i="5"/>
  <c r="BJ112" i="4"/>
  <c r="P113" i="6"/>
  <c r="P113" i="5"/>
  <c r="X113" i="6"/>
  <c r="X113" i="5"/>
  <c r="AF113" i="6"/>
  <c r="AF113" i="5"/>
  <c r="AN113" i="6"/>
  <c r="AN113" i="5"/>
  <c r="AV113" i="6"/>
  <c r="AV113" i="5"/>
  <c r="BD113" i="6"/>
  <c r="BD113" i="5"/>
  <c r="BL113" i="6"/>
  <c r="BL113" i="5"/>
  <c r="BT113" i="6"/>
  <c r="N114" i="6"/>
  <c r="N114" i="5"/>
  <c r="V114" i="6"/>
  <c r="V114" i="5"/>
  <c r="AD114" i="6"/>
  <c r="AD114" i="5"/>
  <c r="AL114" i="6"/>
  <c r="AL114" i="5"/>
  <c r="AT114" i="6"/>
  <c r="AT114" i="5"/>
  <c r="BB114" i="6"/>
  <c r="BB114" i="5"/>
  <c r="BJ114" i="6"/>
  <c r="BJ114" i="5"/>
  <c r="BR114" i="6"/>
  <c r="BR114" i="5"/>
  <c r="L115" i="6"/>
  <c r="L115" i="5"/>
  <c r="T115" i="6"/>
  <c r="T115" i="5"/>
  <c r="AB115" i="6"/>
  <c r="AB115" i="5"/>
  <c r="AJ115" i="6"/>
  <c r="AJ115" i="5"/>
  <c r="AR115" i="6"/>
  <c r="AR115" i="5"/>
  <c r="AZ115" i="6"/>
  <c r="AZ115" i="5"/>
  <c r="BH115" i="6"/>
  <c r="BH115" i="5"/>
  <c r="BP115" i="6"/>
  <c r="BP115" i="5"/>
  <c r="BJ115" i="4"/>
  <c r="R116" i="6"/>
  <c r="R116" i="5"/>
  <c r="Z116" i="6"/>
  <c r="Z116" i="5"/>
  <c r="AH116" i="6"/>
  <c r="AH116" i="5"/>
  <c r="AP116" i="6"/>
  <c r="AP116" i="5"/>
  <c r="AX116" i="6"/>
  <c r="AX116" i="5"/>
  <c r="BF116" i="6"/>
  <c r="BF116" i="5"/>
  <c r="BN116" i="6"/>
  <c r="BN116" i="5"/>
  <c r="BJ116" i="4"/>
  <c r="P117" i="6"/>
  <c r="P117" i="5"/>
  <c r="X117" i="6"/>
  <c r="X117" i="5"/>
  <c r="AF117" i="6"/>
  <c r="AF117" i="5"/>
  <c r="AN117" i="6"/>
  <c r="AN117" i="5"/>
  <c r="AV117" i="6"/>
  <c r="AV117" i="5"/>
  <c r="BD117" i="6"/>
  <c r="BD117" i="5"/>
  <c r="BL117" i="6"/>
  <c r="BL117" i="5"/>
  <c r="BT117" i="6"/>
  <c r="BJ117" i="4"/>
  <c r="N118" i="6"/>
  <c r="N118" i="5"/>
  <c r="V118" i="6"/>
  <c r="V118" i="5"/>
  <c r="AD118" i="6"/>
  <c r="AD118" i="5"/>
  <c r="AL118" i="6"/>
  <c r="AL118" i="5"/>
  <c r="AT118" i="6"/>
  <c r="AT118" i="5"/>
  <c r="BB118" i="6"/>
  <c r="BB118" i="5"/>
  <c r="BJ118" i="6"/>
  <c r="BJ118" i="5"/>
  <c r="BR118" i="6"/>
  <c r="BR118" i="5"/>
  <c r="L119" i="6"/>
  <c r="L119" i="5"/>
  <c r="T119" i="6"/>
  <c r="T119" i="5"/>
  <c r="AB119" i="6"/>
  <c r="AB119" i="5"/>
  <c r="AJ119" i="6"/>
  <c r="AJ119" i="5"/>
  <c r="AR119" i="6"/>
  <c r="AR119" i="5"/>
  <c r="AZ119" i="6"/>
  <c r="AZ119" i="5"/>
  <c r="BH119" i="6"/>
  <c r="BH119" i="5"/>
  <c r="BP119" i="6"/>
  <c r="BP119" i="5"/>
  <c r="BJ119" i="4"/>
  <c r="R120" i="6"/>
  <c r="R120" i="5"/>
  <c r="Z120" i="6"/>
  <c r="Z120" i="5"/>
  <c r="AH120" i="6"/>
  <c r="AH120" i="5"/>
  <c r="AP120" i="6"/>
  <c r="AP120" i="5"/>
  <c r="AX120" i="6"/>
  <c r="AX120" i="5"/>
  <c r="BF120" i="6"/>
  <c r="BF120" i="5"/>
  <c r="BN120" i="6"/>
  <c r="BN120" i="5"/>
  <c r="BJ120" i="4"/>
  <c r="P121" i="6"/>
  <c r="P121" i="5"/>
  <c r="X121" i="6"/>
  <c r="X121" i="5"/>
  <c r="AF121" i="6"/>
  <c r="AF121" i="5"/>
  <c r="AN121" i="6"/>
  <c r="AN121" i="5"/>
  <c r="AV121" i="6"/>
  <c r="AV121" i="5"/>
  <c r="BD121" i="6"/>
  <c r="BD121" i="5"/>
  <c r="BL121" i="6"/>
  <c r="BL121" i="5"/>
  <c r="BT121" i="6"/>
  <c r="BJ121" i="4"/>
  <c r="N122" i="6"/>
  <c r="N122" i="5"/>
  <c r="V122" i="6"/>
  <c r="V122" i="5"/>
  <c r="AD122" i="6"/>
  <c r="AD122" i="5"/>
  <c r="AL122" i="6"/>
  <c r="AL122" i="5"/>
  <c r="AT122" i="6"/>
  <c r="AT122" i="5"/>
  <c r="BB122" i="6"/>
  <c r="BB122" i="5"/>
  <c r="BJ122" i="6"/>
  <c r="BJ122" i="5"/>
  <c r="BR122" i="6"/>
  <c r="BR122" i="5"/>
  <c r="L123" i="6"/>
  <c r="L123" i="5"/>
  <c r="T123" i="6"/>
  <c r="T123" i="5"/>
  <c r="AB123" i="6"/>
  <c r="AB123" i="5"/>
  <c r="AJ123" i="6"/>
  <c r="AJ123" i="5"/>
  <c r="AR123" i="6"/>
  <c r="AR123" i="5"/>
  <c r="AZ123" i="6"/>
  <c r="AZ123" i="5"/>
  <c r="BH123" i="6"/>
  <c r="BH123" i="5"/>
  <c r="BP123" i="6"/>
  <c r="BP123" i="5"/>
  <c r="BJ123" i="4"/>
  <c r="R124" i="6"/>
  <c r="R124" i="5"/>
  <c r="Z124" i="6"/>
  <c r="Z124" i="5"/>
  <c r="AH124" i="6"/>
  <c r="AH124" i="5"/>
  <c r="AP124" i="6"/>
  <c r="AP124" i="5"/>
  <c r="AX124" i="6"/>
  <c r="AX124" i="5"/>
  <c r="BF124" i="6"/>
  <c r="BF124" i="5"/>
  <c r="BN124" i="6"/>
  <c r="BN124" i="5"/>
  <c r="BJ124" i="4"/>
  <c r="P125" i="6"/>
  <c r="P125" i="5"/>
  <c r="X125" i="6"/>
  <c r="X125" i="5"/>
  <c r="AF125" i="6"/>
  <c r="AF125" i="5"/>
  <c r="AN125" i="6"/>
  <c r="AN125" i="5"/>
  <c r="AV125" i="6"/>
  <c r="AV125" i="5"/>
  <c r="BD125" i="6"/>
  <c r="BD125" i="5"/>
  <c r="BL125" i="6"/>
  <c r="BL125" i="5"/>
  <c r="BT125" i="6"/>
  <c r="BJ125" i="4"/>
  <c r="N126" i="6"/>
  <c r="N126" i="5"/>
  <c r="V126" i="6"/>
  <c r="V126" i="5"/>
  <c r="AD126" i="6"/>
  <c r="AD126" i="5"/>
  <c r="AL126" i="6"/>
  <c r="AL126" i="5"/>
  <c r="AT126" i="6"/>
  <c r="AT126" i="5"/>
  <c r="BB126" i="6"/>
  <c r="BB126" i="5"/>
  <c r="BJ126" i="6"/>
  <c r="BJ126" i="5"/>
  <c r="BR126" i="6"/>
  <c r="BR126" i="5"/>
  <c r="L127" i="6"/>
  <c r="L127" i="5"/>
  <c r="T127" i="6"/>
  <c r="T127" i="5"/>
  <c r="AB127" i="6"/>
  <c r="AB127" i="5"/>
  <c r="AJ127" i="6"/>
  <c r="AJ127" i="5"/>
  <c r="AR127" i="6"/>
  <c r="AR127" i="5"/>
  <c r="AZ127" i="6"/>
  <c r="AZ127" i="5"/>
  <c r="BH127" i="6"/>
  <c r="BH127" i="5"/>
  <c r="BP127" i="6"/>
  <c r="BP127" i="5"/>
  <c r="BJ127" i="4"/>
  <c r="R128" i="6"/>
  <c r="R128" i="5"/>
  <c r="Z128" i="6"/>
  <c r="Z128" i="5"/>
  <c r="AH128" i="6"/>
  <c r="AH128" i="5"/>
  <c r="AP128" i="6"/>
  <c r="AP128" i="5"/>
  <c r="AX128" i="6"/>
  <c r="AX128" i="5"/>
  <c r="BF128" i="6"/>
  <c r="BF128" i="5"/>
  <c r="BN128" i="6"/>
  <c r="BN128" i="5"/>
  <c r="BJ128" i="4"/>
  <c r="P129" i="6"/>
  <c r="P129" i="5"/>
  <c r="X129" i="6"/>
  <c r="X129" i="5"/>
  <c r="AF129" i="6"/>
  <c r="AF129" i="5"/>
  <c r="AN129" i="6"/>
  <c r="AN129" i="5"/>
  <c r="AV129" i="6"/>
  <c r="AV129" i="5"/>
  <c r="BD129" i="6"/>
  <c r="BD129" i="5"/>
  <c r="BL129" i="6"/>
  <c r="BL129" i="5"/>
  <c r="BT129" i="6"/>
  <c r="BJ129" i="4"/>
  <c r="N130" i="6"/>
  <c r="N130" i="5"/>
  <c r="V130" i="6"/>
  <c r="V130" i="5"/>
  <c r="AD130" i="6"/>
  <c r="AD130" i="5"/>
  <c r="AL130" i="6"/>
  <c r="AL130" i="5"/>
  <c r="AT130" i="6"/>
  <c r="AT130" i="5"/>
  <c r="BB130" i="6"/>
  <c r="BB130" i="5"/>
  <c r="BJ130" i="6"/>
  <c r="BJ130" i="5"/>
  <c r="BR130" i="6"/>
  <c r="BR130" i="5"/>
  <c r="L131" i="6"/>
  <c r="L131" i="5"/>
  <c r="T131" i="6"/>
  <c r="T131" i="5"/>
  <c r="AB131" i="6"/>
  <c r="AB131" i="5"/>
  <c r="AJ131" i="6"/>
  <c r="AJ131" i="5"/>
  <c r="AR131" i="6"/>
  <c r="AR131" i="5"/>
  <c r="AZ131" i="6"/>
  <c r="AZ131" i="5"/>
  <c r="BH131" i="6"/>
  <c r="BH131" i="5"/>
  <c r="BP131" i="6"/>
  <c r="BP131" i="5"/>
  <c r="BJ131" i="4"/>
  <c r="R132" i="6"/>
  <c r="R132" i="5"/>
  <c r="Z132" i="6"/>
  <c r="Z132" i="5"/>
  <c r="AH132" i="6"/>
  <c r="AH132" i="5"/>
  <c r="AP132" i="6"/>
  <c r="AP132" i="5"/>
  <c r="AX132" i="6"/>
  <c r="AX132" i="5"/>
  <c r="BF132" i="6"/>
  <c r="BF132" i="5"/>
  <c r="BN132" i="6"/>
  <c r="BN132" i="5"/>
  <c r="BJ132" i="4"/>
  <c r="P133" i="6"/>
  <c r="P133" i="5"/>
  <c r="X133" i="6"/>
  <c r="X133" i="5"/>
  <c r="AF133" i="6"/>
  <c r="AF133" i="5"/>
  <c r="AN133" i="6"/>
  <c r="AN133" i="5"/>
  <c r="AV133" i="6"/>
  <c r="AV133" i="5"/>
  <c r="BD133" i="6"/>
  <c r="BD133" i="5"/>
  <c r="BL133" i="6"/>
  <c r="BL133" i="5"/>
  <c r="BT133" i="6"/>
  <c r="BJ133" i="4"/>
  <c r="N134" i="6"/>
  <c r="N134" i="5"/>
  <c r="V134" i="6"/>
  <c r="V134" i="5"/>
  <c r="AD134" i="6"/>
  <c r="AD134" i="5"/>
  <c r="AL134" i="6"/>
  <c r="AL134" i="5"/>
  <c r="AT134" i="6"/>
  <c r="AT134" i="5"/>
  <c r="BB134" i="6"/>
  <c r="BB134" i="5"/>
  <c r="BJ134" i="6"/>
  <c r="BJ134" i="5"/>
  <c r="BR134" i="6"/>
  <c r="BR134" i="5"/>
  <c r="L135" i="6"/>
  <c r="L135" i="5"/>
  <c r="T135" i="6"/>
  <c r="T135" i="5"/>
  <c r="AB135" i="6"/>
  <c r="AB135" i="5"/>
  <c r="AJ135" i="6"/>
  <c r="AJ135" i="5"/>
  <c r="AR135" i="6"/>
  <c r="AR135" i="5"/>
  <c r="AZ135" i="6"/>
  <c r="AZ135" i="5"/>
  <c r="BH135" i="6"/>
  <c r="BH135" i="5"/>
  <c r="BP135" i="6"/>
  <c r="BP135" i="5"/>
  <c r="BJ135" i="4"/>
  <c r="R136" i="6"/>
  <c r="R136" i="5"/>
  <c r="Z136" i="6"/>
  <c r="Z136" i="5"/>
  <c r="AH136" i="6"/>
  <c r="AH136" i="5"/>
  <c r="AP136" i="6"/>
  <c r="AP136" i="5"/>
  <c r="AX136" i="6"/>
  <c r="AX136" i="5"/>
  <c r="BF136" i="6"/>
  <c r="BF136" i="5"/>
  <c r="BN136" i="6"/>
  <c r="BN136" i="5"/>
  <c r="BJ136" i="4"/>
  <c r="P137" i="6"/>
  <c r="P137" i="5"/>
  <c r="X137" i="6"/>
  <c r="X137" i="5"/>
  <c r="AF137" i="6"/>
  <c r="AF137" i="5"/>
  <c r="AN137" i="6"/>
  <c r="AN137" i="5"/>
  <c r="AV137" i="6"/>
  <c r="AV137" i="5"/>
  <c r="BD137" i="6"/>
  <c r="BD137" i="5"/>
  <c r="BL137" i="6"/>
  <c r="BL137" i="5"/>
  <c r="BT137" i="6"/>
  <c r="BJ137" i="4"/>
  <c r="N138" i="6"/>
  <c r="N138" i="5"/>
  <c r="V138" i="6"/>
  <c r="V138" i="5"/>
  <c r="AD138" i="6"/>
  <c r="AD138" i="5"/>
  <c r="AL138" i="6"/>
  <c r="AL138" i="5"/>
  <c r="AT138" i="6"/>
  <c r="AT138" i="5"/>
  <c r="BB138" i="6"/>
  <c r="BB138" i="5"/>
  <c r="BJ138" i="6"/>
  <c r="BJ138" i="5"/>
  <c r="BR138" i="6"/>
  <c r="BR138" i="5"/>
  <c r="L139" i="6"/>
  <c r="L139" i="5"/>
  <c r="T139" i="6"/>
  <c r="T139" i="5"/>
  <c r="AB139" i="6"/>
  <c r="AB139" i="5"/>
  <c r="AJ139" i="6"/>
  <c r="AJ139" i="5"/>
  <c r="AR139" i="6"/>
  <c r="AR139" i="5"/>
  <c r="AZ139" i="6"/>
  <c r="AZ139" i="5"/>
  <c r="BH139" i="6"/>
  <c r="BH139" i="5"/>
  <c r="BP139" i="6"/>
  <c r="BP139" i="5"/>
  <c r="BJ139" i="4"/>
  <c r="R140" i="6"/>
  <c r="R140" i="5"/>
  <c r="Z140" i="6"/>
  <c r="Z140" i="5"/>
  <c r="AH140" i="6"/>
  <c r="AH140" i="5"/>
  <c r="AP140" i="6"/>
  <c r="AP140" i="5"/>
  <c r="AX140" i="6"/>
  <c r="AX140" i="5"/>
  <c r="BF140" i="6"/>
  <c r="BF140" i="5"/>
  <c r="BN140" i="6"/>
  <c r="BN140" i="5"/>
  <c r="BJ140" i="4"/>
  <c r="P141" i="6"/>
  <c r="P141" i="5"/>
  <c r="X141" i="6"/>
  <c r="X141" i="5"/>
  <c r="AF141" i="6"/>
  <c r="AF141" i="5"/>
  <c r="AN141" i="6"/>
  <c r="AN141" i="5"/>
  <c r="AV141" i="6"/>
  <c r="AV141" i="5"/>
  <c r="BD141" i="6"/>
  <c r="BD141" i="5"/>
  <c r="BL141" i="6"/>
  <c r="BL141" i="5"/>
  <c r="BT141" i="6"/>
  <c r="BJ141" i="4"/>
  <c r="N142" i="6"/>
  <c r="N142" i="5"/>
  <c r="V142" i="6"/>
  <c r="V142" i="5"/>
  <c r="AD142" i="6"/>
  <c r="AD142" i="5"/>
  <c r="AL142" i="6"/>
  <c r="AL142" i="5"/>
  <c r="AT142" i="6"/>
  <c r="AT142" i="5"/>
  <c r="BB142" i="6"/>
  <c r="BB142" i="5"/>
  <c r="BJ142" i="6"/>
  <c r="BJ142" i="5"/>
  <c r="BR142" i="6"/>
  <c r="BR142" i="5"/>
  <c r="L143" i="6"/>
  <c r="L143" i="5"/>
  <c r="T143" i="6"/>
  <c r="T143" i="5"/>
  <c r="AB143" i="6"/>
  <c r="AB143" i="5"/>
  <c r="AJ143" i="6"/>
  <c r="AJ143" i="5"/>
  <c r="AR143" i="6"/>
  <c r="AR143" i="5"/>
  <c r="AZ143" i="6"/>
  <c r="AZ143" i="5"/>
  <c r="BH143" i="6"/>
  <c r="BH143" i="5"/>
  <c r="BP143" i="6"/>
  <c r="BP143" i="5"/>
  <c r="BJ143" i="4"/>
  <c r="R144" i="6"/>
  <c r="R144" i="5"/>
  <c r="Z144" i="6"/>
  <c r="Z144" i="5"/>
  <c r="AH144" i="6"/>
  <c r="AH144" i="5"/>
  <c r="AP144" i="6"/>
  <c r="AP144" i="5"/>
  <c r="AX144" i="6"/>
  <c r="AX144" i="5"/>
  <c r="BF144" i="6"/>
  <c r="BF144" i="5"/>
  <c r="BN144" i="6"/>
  <c r="BN144" i="5"/>
  <c r="BJ144" i="4"/>
  <c r="P145" i="6"/>
  <c r="P145" i="5"/>
  <c r="X145" i="6"/>
  <c r="X145" i="5"/>
  <c r="AF145" i="6"/>
  <c r="AF145" i="5"/>
  <c r="AN145" i="6"/>
  <c r="AN145" i="5"/>
  <c r="AV145" i="6"/>
  <c r="AV145" i="5"/>
  <c r="BD145" i="6"/>
  <c r="BD145" i="5"/>
  <c r="BL145" i="6"/>
  <c r="BL145" i="5"/>
  <c r="BT145" i="6"/>
  <c r="BJ145" i="4"/>
  <c r="N146" i="6"/>
  <c r="N146" i="5"/>
  <c r="V146" i="6"/>
  <c r="V146" i="5"/>
  <c r="AD146" i="6"/>
  <c r="AD146" i="5"/>
  <c r="AL146" i="6"/>
  <c r="AL146" i="5"/>
  <c r="AT146" i="6"/>
  <c r="AT146" i="5"/>
  <c r="BB146" i="6"/>
  <c r="BB146" i="5"/>
  <c r="BJ146" i="6"/>
  <c r="BJ146" i="5"/>
  <c r="BR146" i="6"/>
  <c r="BR146" i="5"/>
  <c r="L147" i="6"/>
  <c r="L147" i="5"/>
  <c r="T147" i="6"/>
  <c r="T147" i="5"/>
  <c r="AB147" i="6"/>
  <c r="AB147" i="5"/>
  <c r="AJ147" i="6"/>
  <c r="AJ147" i="5"/>
  <c r="AR147" i="6"/>
  <c r="AR147" i="5"/>
  <c r="AZ147" i="6"/>
  <c r="AZ147" i="5"/>
  <c r="BH147" i="6"/>
  <c r="BH147" i="5"/>
  <c r="BP147" i="6"/>
  <c r="BP147" i="5"/>
  <c r="BJ147" i="4"/>
  <c r="R148" i="6"/>
  <c r="R148" i="5"/>
  <c r="Z148" i="6"/>
  <c r="Z148" i="5"/>
  <c r="AH148" i="6"/>
  <c r="AH148" i="5"/>
  <c r="AP148" i="6"/>
  <c r="AP148" i="5"/>
  <c r="AX148" i="6"/>
  <c r="AX148" i="5"/>
  <c r="BF148" i="6"/>
  <c r="BF148" i="5"/>
  <c r="BN148" i="6"/>
  <c r="BN148" i="5"/>
  <c r="BJ148" i="4"/>
  <c r="P149" i="6"/>
  <c r="P149" i="5"/>
  <c r="X149" i="6"/>
  <c r="X149" i="5"/>
  <c r="AF149" i="6"/>
  <c r="AF149" i="5"/>
  <c r="AN149" i="6"/>
  <c r="AN149" i="5"/>
  <c r="AV149" i="6"/>
  <c r="AV149" i="5"/>
  <c r="BD149" i="6"/>
  <c r="BD149" i="5"/>
  <c r="BL149" i="6"/>
  <c r="BL149" i="5"/>
  <c r="BT149" i="6"/>
  <c r="BJ149" i="4"/>
  <c r="N150" i="6"/>
  <c r="N150" i="5"/>
  <c r="V150" i="6"/>
  <c r="V150" i="5"/>
  <c r="AD150" i="6"/>
  <c r="AD150" i="5"/>
  <c r="AL150" i="6"/>
  <c r="AL150" i="5"/>
  <c r="AT150" i="6"/>
  <c r="AT150" i="5"/>
  <c r="BB150" i="6"/>
  <c r="BB150" i="5"/>
  <c r="BJ150" i="6"/>
  <c r="BJ150" i="5"/>
  <c r="BR150" i="6"/>
  <c r="BR150" i="5"/>
  <c r="L151" i="6"/>
  <c r="L151" i="5"/>
  <c r="T151" i="6"/>
  <c r="T151" i="5"/>
  <c r="AB151" i="6"/>
  <c r="AB151" i="5"/>
  <c r="AJ151" i="6"/>
  <c r="AJ151" i="5"/>
  <c r="AR151" i="6"/>
  <c r="AR151" i="5"/>
  <c r="AZ151" i="6"/>
  <c r="AZ151" i="5"/>
  <c r="BH151" i="6"/>
  <c r="BH151" i="5"/>
  <c r="BP151" i="6"/>
  <c r="BP151" i="5"/>
  <c r="BJ151" i="4"/>
  <c r="R152" i="6"/>
  <c r="R152" i="5"/>
  <c r="Z152" i="6"/>
  <c r="Z152" i="5"/>
  <c r="AH152" i="6"/>
  <c r="AH152" i="5"/>
  <c r="AP152" i="6"/>
  <c r="AP152" i="5"/>
  <c r="AX152" i="6"/>
  <c r="AX152" i="5"/>
  <c r="BF152" i="6"/>
  <c r="BF152" i="5"/>
  <c r="BN152" i="6"/>
  <c r="BN152" i="5"/>
  <c r="BJ152" i="4"/>
  <c r="P153" i="6"/>
  <c r="P153" i="5"/>
  <c r="X153" i="6"/>
  <c r="X153" i="5"/>
  <c r="AF153" i="6"/>
  <c r="AF153" i="5"/>
  <c r="AN153" i="6"/>
  <c r="AN153" i="5"/>
  <c r="AV153" i="6"/>
  <c r="AV153" i="5"/>
  <c r="BD153" i="6"/>
  <c r="BD153" i="5"/>
  <c r="BL153" i="6"/>
  <c r="BL153" i="5"/>
  <c r="BT153" i="6"/>
  <c r="BJ153" i="4"/>
  <c r="N154" i="6"/>
  <c r="N154" i="5"/>
  <c r="V154" i="6"/>
  <c r="V154" i="5"/>
  <c r="AD154" i="6"/>
  <c r="AD154" i="5"/>
  <c r="AL154" i="6"/>
  <c r="AL154" i="5"/>
  <c r="AT154" i="6"/>
  <c r="AT154" i="5"/>
  <c r="BB154" i="6"/>
  <c r="BB154" i="5"/>
  <c r="BJ154" i="6"/>
  <c r="BJ154" i="5"/>
  <c r="BR154" i="6"/>
  <c r="BR154" i="5"/>
  <c r="L155" i="6"/>
  <c r="L155" i="5"/>
  <c r="T155" i="6"/>
  <c r="T155" i="5"/>
  <c r="AB155" i="6"/>
  <c r="AB155" i="5"/>
  <c r="AJ155" i="6"/>
  <c r="AJ155" i="5"/>
  <c r="AR155" i="6"/>
  <c r="AR155" i="5"/>
  <c r="AZ155" i="6"/>
  <c r="AZ155" i="5"/>
  <c r="BH155" i="6"/>
  <c r="BH155" i="5"/>
  <c r="BP155" i="6"/>
  <c r="BP155" i="5"/>
  <c r="BJ155" i="4"/>
  <c r="R156" i="6"/>
  <c r="R156" i="5"/>
  <c r="Z156" i="6"/>
  <c r="Z156" i="5"/>
  <c r="AH156" i="6"/>
  <c r="AH156" i="5"/>
  <c r="AP156" i="6"/>
  <c r="AP156" i="5"/>
  <c r="AX156" i="6"/>
  <c r="AX156" i="5"/>
  <c r="BF156" i="6"/>
  <c r="BF156" i="5"/>
  <c r="BN156" i="6"/>
  <c r="BN156" i="5"/>
  <c r="BJ156" i="4"/>
  <c r="P157" i="6"/>
  <c r="P157" i="5"/>
  <c r="X157" i="6"/>
  <c r="X157" i="5"/>
  <c r="AF157" i="6"/>
  <c r="AF157" i="5"/>
  <c r="AN157" i="6"/>
  <c r="AN157" i="5"/>
  <c r="AV157" i="6"/>
  <c r="AV157" i="5"/>
  <c r="BD157" i="6"/>
  <c r="BD157" i="5"/>
  <c r="BL157" i="6"/>
  <c r="BL157" i="5"/>
  <c r="BT157" i="6"/>
  <c r="BJ157" i="4"/>
  <c r="N158" i="6"/>
  <c r="N158" i="5"/>
  <c r="V158" i="6"/>
  <c r="V158" i="5"/>
  <c r="AD158" i="6"/>
  <c r="AD158" i="5"/>
  <c r="AL158" i="6"/>
  <c r="AL158" i="5"/>
  <c r="AT158" i="6"/>
  <c r="AT158" i="5"/>
  <c r="BB158" i="6"/>
  <c r="BB158" i="5"/>
  <c r="BJ158" i="6"/>
  <c r="BJ158" i="5"/>
  <c r="BR158" i="6"/>
  <c r="BR158" i="5"/>
  <c r="L159" i="6"/>
  <c r="L159" i="5"/>
  <c r="T159" i="6"/>
  <c r="T159" i="5"/>
  <c r="AB159" i="6"/>
  <c r="AB159" i="5"/>
  <c r="AJ159" i="6"/>
  <c r="AJ159" i="5"/>
  <c r="AR159" i="6"/>
  <c r="AR159" i="5"/>
  <c r="AZ159" i="6"/>
  <c r="AZ159" i="5"/>
  <c r="BH159" i="6"/>
  <c r="BH159" i="5"/>
  <c r="BP159" i="6"/>
  <c r="BP159" i="5"/>
  <c r="BJ159" i="4"/>
  <c r="R160" i="6"/>
  <c r="R160" i="5"/>
  <c r="Z160" i="6"/>
  <c r="Z160" i="5"/>
  <c r="AH160" i="6"/>
  <c r="AH160" i="5"/>
  <c r="AP160" i="6"/>
  <c r="AP160" i="5"/>
  <c r="AX160" i="6"/>
  <c r="AX160" i="5"/>
  <c r="BF160" i="6"/>
  <c r="BF160" i="5"/>
  <c r="BN160" i="6"/>
  <c r="BN160" i="5"/>
  <c r="BJ160" i="4"/>
  <c r="P161" i="6"/>
  <c r="P161" i="5"/>
  <c r="X161" i="6"/>
  <c r="X161" i="5"/>
  <c r="AF161" i="6"/>
  <c r="AF161" i="5"/>
  <c r="AN161" i="6"/>
  <c r="AN161" i="5"/>
  <c r="AV161" i="6"/>
  <c r="AV161" i="5"/>
  <c r="BD161" i="6"/>
  <c r="BD161" i="5"/>
  <c r="BL161" i="6"/>
  <c r="BL161" i="5"/>
  <c r="BT161" i="6"/>
  <c r="BJ161" i="4"/>
  <c r="N162" i="6"/>
  <c r="N162" i="5"/>
  <c r="V162" i="6"/>
  <c r="V162" i="5"/>
  <c r="AD162" i="6"/>
  <c r="AD162" i="5"/>
  <c r="AL162" i="6"/>
  <c r="AL162" i="5"/>
  <c r="AT162" i="6"/>
  <c r="AT162" i="5"/>
  <c r="BB162" i="6"/>
  <c r="BB162" i="5"/>
  <c r="BJ162" i="6"/>
  <c r="BJ162" i="5"/>
  <c r="BR162" i="6"/>
  <c r="BR162" i="5"/>
  <c r="L163" i="6"/>
  <c r="L163" i="5"/>
  <c r="T163" i="6"/>
  <c r="T163" i="5"/>
  <c r="AB163" i="6"/>
  <c r="AB163" i="5"/>
  <c r="AJ163" i="6"/>
  <c r="AJ163" i="5"/>
  <c r="AR163" i="6"/>
  <c r="AR163" i="5"/>
  <c r="AZ163" i="6"/>
  <c r="AZ163" i="5"/>
  <c r="BH163" i="6"/>
  <c r="BH163" i="5"/>
  <c r="BP163" i="6"/>
  <c r="BP163" i="5"/>
  <c r="BJ163" i="4"/>
  <c r="R164" i="6"/>
  <c r="R164" i="5"/>
  <c r="Z164" i="6"/>
  <c r="Z164" i="5"/>
  <c r="AH164" i="6"/>
  <c r="AH164" i="5"/>
  <c r="AP164" i="6"/>
  <c r="AP164" i="5"/>
  <c r="AX164" i="6"/>
  <c r="AX164" i="5"/>
  <c r="BF164" i="6"/>
  <c r="BF164" i="5"/>
  <c r="BN164" i="6"/>
  <c r="BN164" i="5"/>
  <c r="BJ164" i="4"/>
  <c r="P165" i="6"/>
  <c r="P165" i="5"/>
  <c r="X165" i="6"/>
  <c r="X165" i="5"/>
  <c r="AF165" i="6"/>
  <c r="AF165" i="5"/>
  <c r="AN165" i="6"/>
  <c r="AN165" i="5"/>
  <c r="AV165" i="6"/>
  <c r="AV165" i="5"/>
  <c r="BD165" i="6"/>
  <c r="BD165" i="5"/>
  <c r="BL165" i="6"/>
  <c r="BL165" i="5"/>
  <c r="BT165" i="6"/>
  <c r="BJ165" i="4"/>
  <c r="N166" i="6"/>
  <c r="N166" i="5"/>
  <c r="V166" i="6"/>
  <c r="V166" i="5"/>
  <c r="AD166" i="6"/>
  <c r="AD166" i="5"/>
  <c r="AL166" i="6"/>
  <c r="AL166" i="5"/>
  <c r="AT166" i="6"/>
  <c r="AT166" i="5"/>
  <c r="BB166" i="6"/>
  <c r="BB166" i="5"/>
  <c r="BJ166" i="6"/>
  <c r="BJ166" i="5"/>
  <c r="BR166" i="6"/>
  <c r="BR166" i="5"/>
  <c r="L167" i="6"/>
  <c r="L167" i="5"/>
  <c r="T167" i="6"/>
  <c r="T167" i="5"/>
  <c r="AB167" i="6"/>
  <c r="AB167" i="5"/>
  <c r="AJ167" i="6"/>
  <c r="AJ167" i="5"/>
  <c r="AR167" i="6"/>
  <c r="AR167" i="5"/>
  <c r="AZ167" i="6"/>
  <c r="AZ167" i="5"/>
  <c r="BH167" i="6"/>
  <c r="BH167" i="5"/>
  <c r="BP167" i="6"/>
  <c r="BP167" i="5"/>
  <c r="BJ167" i="4"/>
  <c r="R168" i="6"/>
  <c r="R168" i="5"/>
  <c r="Z168" i="6"/>
  <c r="Z168" i="5"/>
  <c r="AH168" i="6"/>
  <c r="AH168" i="5"/>
  <c r="AP168" i="6"/>
  <c r="AP168" i="5"/>
  <c r="AX168" i="6"/>
  <c r="AX168" i="5"/>
  <c r="BF168" i="6"/>
  <c r="BF168" i="5"/>
  <c r="BN168" i="6"/>
  <c r="BN168" i="5"/>
  <c r="BJ168" i="4"/>
  <c r="P169" i="6"/>
  <c r="P169" i="5"/>
  <c r="X169" i="6"/>
  <c r="X169" i="5"/>
  <c r="AF169" i="6"/>
  <c r="AF169" i="5"/>
  <c r="AN169" i="6"/>
  <c r="AN169" i="5"/>
  <c r="AV169" i="6"/>
  <c r="AV169" i="5"/>
  <c r="BD169" i="6"/>
  <c r="BD169" i="5"/>
  <c r="BL169" i="6"/>
  <c r="BL169" i="5"/>
  <c r="BT169" i="6"/>
  <c r="BJ169" i="4"/>
  <c r="N170" i="6"/>
  <c r="N170" i="5"/>
  <c r="V170" i="6"/>
  <c r="V170" i="5"/>
  <c r="AD170" i="6"/>
  <c r="AD170" i="5"/>
  <c r="AL170" i="6"/>
  <c r="AL170" i="5"/>
  <c r="AT170" i="6"/>
  <c r="AT170" i="5"/>
  <c r="BB170" i="6"/>
  <c r="BB170" i="5"/>
  <c r="BJ170" i="6"/>
  <c r="BJ170" i="5"/>
  <c r="BR170" i="6"/>
  <c r="BR170" i="5"/>
  <c r="L171" i="6"/>
  <c r="L171" i="5"/>
  <c r="T171" i="6"/>
  <c r="T171" i="5"/>
  <c r="AB171" i="6"/>
  <c r="AB171" i="5"/>
  <c r="AJ171" i="6"/>
  <c r="AJ171" i="5"/>
  <c r="AR171" i="6"/>
  <c r="AR171" i="5"/>
  <c r="AZ171" i="6"/>
  <c r="AZ171" i="5"/>
  <c r="BH171" i="6"/>
  <c r="BH171" i="5"/>
  <c r="BP171" i="6"/>
  <c r="BP171" i="5"/>
  <c r="BJ171" i="4"/>
  <c r="R172" i="6"/>
  <c r="R172" i="5"/>
  <c r="Z172" i="6"/>
  <c r="Z172" i="5"/>
  <c r="AH172" i="6"/>
  <c r="AH172" i="5"/>
  <c r="AP172" i="6"/>
  <c r="AP172" i="5"/>
  <c r="AX172" i="6"/>
  <c r="AX172" i="5"/>
  <c r="BF172" i="6"/>
  <c r="BF172" i="5"/>
  <c r="BN172" i="6"/>
  <c r="BN172" i="5"/>
  <c r="BJ172" i="4"/>
  <c r="P173" i="6"/>
  <c r="P173" i="5"/>
  <c r="X173" i="6"/>
  <c r="X173" i="5"/>
  <c r="AF173" i="6"/>
  <c r="AF173" i="5"/>
  <c r="AN173" i="6"/>
  <c r="AN173" i="5"/>
  <c r="AV173" i="6"/>
  <c r="AV173" i="5"/>
  <c r="BD173" i="6"/>
  <c r="BD173" i="5"/>
  <c r="BL173" i="6"/>
  <c r="BL173" i="5"/>
  <c r="BT173" i="6"/>
  <c r="BJ173" i="4"/>
  <c r="N174" i="6"/>
  <c r="N174" i="5"/>
  <c r="V174" i="6"/>
  <c r="V174" i="5"/>
  <c r="AD174" i="6"/>
  <c r="AD174" i="5"/>
  <c r="AL174" i="6"/>
  <c r="AL174" i="5"/>
  <c r="AT174" i="6"/>
  <c r="AT174" i="5"/>
  <c r="BB174" i="6"/>
  <c r="BB174" i="5"/>
  <c r="BJ174" i="6"/>
  <c r="BJ174" i="5"/>
  <c r="BR174" i="6"/>
  <c r="BR174" i="5"/>
  <c r="L175" i="6"/>
  <c r="L175" i="5"/>
  <c r="T175" i="6"/>
  <c r="T175" i="5"/>
  <c r="AB175" i="6"/>
  <c r="AB175" i="5"/>
  <c r="AJ175" i="6"/>
  <c r="AJ175" i="5"/>
  <c r="AR175" i="6"/>
  <c r="AR175" i="5"/>
  <c r="AZ175" i="6"/>
  <c r="AZ175" i="5"/>
  <c r="BH175" i="6"/>
  <c r="BH175" i="5"/>
  <c r="BP175" i="6"/>
  <c r="BP175" i="5"/>
  <c r="BJ175" i="4"/>
  <c r="R176" i="6"/>
  <c r="R176" i="5"/>
  <c r="Z176" i="6"/>
  <c r="Z176" i="5"/>
  <c r="AH176" i="6"/>
  <c r="AH176" i="5"/>
  <c r="AP176" i="6"/>
  <c r="AP176" i="5"/>
  <c r="AX176" i="6"/>
  <c r="AX176" i="5"/>
  <c r="BF176" i="6"/>
  <c r="BF176" i="5"/>
  <c r="BN176" i="6"/>
  <c r="BN176" i="5"/>
  <c r="BJ176" i="4"/>
  <c r="P177" i="6"/>
  <c r="P177" i="5"/>
  <c r="X177" i="6"/>
  <c r="X177" i="5"/>
  <c r="AF177" i="6"/>
  <c r="AF177" i="5"/>
  <c r="AN177" i="6"/>
  <c r="AN177" i="5"/>
  <c r="AV177" i="6"/>
  <c r="AV177" i="5"/>
  <c r="BD177" i="6"/>
  <c r="BD177" i="5"/>
  <c r="BL177" i="6"/>
  <c r="BL177" i="5"/>
  <c r="BT177" i="6"/>
  <c r="BJ177" i="4"/>
  <c r="N178" i="6"/>
  <c r="N178" i="5"/>
  <c r="V178" i="6"/>
  <c r="V178" i="5"/>
  <c r="AD178" i="6"/>
  <c r="AD178" i="5"/>
  <c r="AL178" i="6"/>
  <c r="AL178" i="5"/>
  <c r="AT178" i="6"/>
  <c r="AT178" i="5"/>
  <c r="BB178" i="6"/>
  <c r="BB178" i="5"/>
  <c r="BJ178" i="6"/>
  <c r="BJ178" i="5"/>
  <c r="BR178" i="6"/>
  <c r="BR178" i="5"/>
  <c r="L179" i="6"/>
  <c r="L179" i="5"/>
  <c r="T179" i="6"/>
  <c r="T179" i="5"/>
  <c r="AB179" i="6"/>
  <c r="AB179" i="5"/>
  <c r="AJ179" i="6"/>
  <c r="AJ179" i="5"/>
  <c r="AR179" i="6"/>
  <c r="AR179" i="5"/>
  <c r="AZ179" i="6"/>
  <c r="AZ179" i="5"/>
  <c r="BH179" i="6"/>
  <c r="BH179" i="5"/>
  <c r="BP179" i="6"/>
  <c r="BP179" i="5"/>
  <c r="BJ179" i="4"/>
  <c r="R180" i="6"/>
  <c r="R180" i="5"/>
  <c r="Z180" i="6"/>
  <c r="Z180" i="5"/>
  <c r="AH180" i="6"/>
  <c r="AH180" i="5"/>
  <c r="AP180" i="6"/>
  <c r="AP180" i="5"/>
  <c r="AX180" i="6"/>
  <c r="AX180" i="5"/>
  <c r="BF180" i="6"/>
  <c r="BF180" i="5"/>
  <c r="BN180" i="6"/>
  <c r="BN180" i="5"/>
  <c r="BJ180" i="4"/>
  <c r="P181" i="6"/>
  <c r="P181" i="5"/>
  <c r="X181" i="6"/>
  <c r="X181" i="5"/>
  <c r="AF181" i="6"/>
  <c r="AF181" i="5"/>
  <c r="AN181" i="6"/>
  <c r="AN181" i="5"/>
  <c r="AV181" i="6"/>
  <c r="AV181" i="5"/>
  <c r="BD181" i="6"/>
  <c r="BD181" i="5"/>
  <c r="BL181" i="6"/>
  <c r="BL181" i="5"/>
  <c r="BT181" i="6"/>
  <c r="BJ181" i="4"/>
  <c r="N182" i="6"/>
  <c r="N182" i="5"/>
  <c r="V182" i="6"/>
  <c r="V182" i="5"/>
  <c r="AD182" i="6"/>
  <c r="AD182" i="5"/>
  <c r="AL182" i="6"/>
  <c r="AL182" i="5"/>
  <c r="AT182" i="6"/>
  <c r="AT182" i="5"/>
  <c r="BB182" i="6"/>
  <c r="BB182" i="5"/>
  <c r="BJ182" i="6"/>
  <c r="BJ182" i="5"/>
  <c r="BR182" i="6"/>
  <c r="BR182" i="5"/>
  <c r="L183" i="6"/>
  <c r="L183" i="5"/>
  <c r="T183" i="6"/>
  <c r="T183" i="5"/>
  <c r="AB183" i="6"/>
  <c r="AB183" i="5"/>
  <c r="AJ183" i="6"/>
  <c r="AJ183" i="5"/>
  <c r="AR183" i="6"/>
  <c r="AR183" i="5"/>
  <c r="AZ183" i="6"/>
  <c r="AZ183" i="5"/>
  <c r="BH183" i="6"/>
  <c r="BH183" i="5"/>
  <c r="BP183" i="6"/>
  <c r="BP183" i="5"/>
  <c r="BJ183" i="4"/>
  <c r="R184" i="6"/>
  <c r="R184" i="5"/>
  <c r="Z184" i="6"/>
  <c r="Z184" i="5"/>
  <c r="AH184" i="6"/>
  <c r="AH184" i="5"/>
  <c r="AP184" i="6"/>
  <c r="AP184" i="5"/>
  <c r="AX184" i="6"/>
  <c r="AX184" i="5"/>
  <c r="BF184" i="6"/>
  <c r="BF184" i="5"/>
  <c r="BN184" i="6"/>
  <c r="BN184" i="5"/>
  <c r="BJ184" i="4"/>
  <c r="P185" i="6"/>
  <c r="P185" i="5"/>
  <c r="X185" i="6"/>
  <c r="X185" i="5"/>
  <c r="AF185" i="6"/>
  <c r="AF185" i="5"/>
  <c r="AN185" i="6"/>
  <c r="AN185" i="5"/>
  <c r="AV185" i="6"/>
  <c r="AV185" i="5"/>
  <c r="BD185" i="6"/>
  <c r="BD185" i="5"/>
  <c r="BL185" i="6"/>
  <c r="BL185" i="5"/>
  <c r="BT185" i="6"/>
  <c r="BJ185" i="4"/>
  <c r="N186" i="6"/>
  <c r="N186" i="5"/>
  <c r="V186" i="6"/>
  <c r="V186" i="5"/>
  <c r="AD186" i="6"/>
  <c r="AD186" i="5"/>
  <c r="AL186" i="6"/>
  <c r="AL186" i="5"/>
  <c r="AT186" i="6"/>
  <c r="AT186" i="5"/>
  <c r="BB186" i="6"/>
  <c r="BB186" i="5"/>
  <c r="BJ186" i="6"/>
  <c r="BJ186" i="5"/>
  <c r="BR186" i="6"/>
  <c r="BR186" i="5"/>
  <c r="L187" i="6"/>
  <c r="L187" i="5"/>
  <c r="T187" i="6"/>
  <c r="T187" i="5"/>
  <c r="AB187" i="6"/>
  <c r="AB187" i="5"/>
  <c r="AJ187" i="6"/>
  <c r="AJ187" i="5"/>
  <c r="AR187" i="6"/>
  <c r="AR187" i="5"/>
  <c r="AZ187" i="6"/>
  <c r="AZ187" i="5"/>
  <c r="BH187" i="6"/>
  <c r="BH187" i="5"/>
  <c r="BP187" i="6"/>
  <c r="BP187" i="5"/>
  <c r="BJ187" i="4"/>
  <c r="R188" i="6"/>
  <c r="R188" i="5"/>
  <c r="Z188" i="6"/>
  <c r="Z188" i="5"/>
  <c r="AH188" i="6"/>
  <c r="AH188" i="5"/>
  <c r="AP188" i="6"/>
  <c r="AP188" i="5"/>
  <c r="AX188" i="6"/>
  <c r="AX188" i="5"/>
  <c r="BF188" i="6"/>
  <c r="BF188" i="5"/>
  <c r="BN188" i="6"/>
  <c r="BN188" i="5"/>
  <c r="BJ188" i="4"/>
  <c r="P189" i="6"/>
  <c r="P189" i="5"/>
  <c r="X189" i="6"/>
  <c r="X189" i="5"/>
  <c r="AF189" i="6"/>
  <c r="AF189" i="5"/>
  <c r="AN189" i="6"/>
  <c r="AN189" i="5"/>
  <c r="AV189" i="6"/>
  <c r="AV189" i="5"/>
  <c r="BD189" i="6"/>
  <c r="BD189" i="5"/>
  <c r="BL189" i="6"/>
  <c r="BL189" i="5"/>
  <c r="BT189" i="6"/>
  <c r="BJ189" i="4"/>
  <c r="N190" i="6"/>
  <c r="N190" i="5"/>
  <c r="V190" i="6"/>
  <c r="V190" i="5"/>
  <c r="AD190" i="6"/>
  <c r="AD190" i="5"/>
  <c r="AL190" i="6"/>
  <c r="AL190" i="5"/>
  <c r="AT190" i="6"/>
  <c r="AT190" i="5"/>
  <c r="BB190" i="6"/>
  <c r="BB190" i="5"/>
  <c r="BJ190" i="6"/>
  <c r="BJ190" i="5"/>
  <c r="BR190" i="6"/>
  <c r="BR190" i="5"/>
  <c r="L191" i="6"/>
  <c r="L191" i="5"/>
  <c r="T191" i="6"/>
  <c r="T191" i="5"/>
  <c r="AB191" i="6"/>
  <c r="AB191" i="5"/>
  <c r="AJ191" i="6"/>
  <c r="AJ191" i="5"/>
  <c r="AR191" i="6"/>
  <c r="AR191" i="5"/>
  <c r="AZ191" i="6"/>
  <c r="AZ191" i="5"/>
  <c r="BH191" i="6"/>
  <c r="BH191" i="5"/>
  <c r="BP191" i="6"/>
  <c r="BP191" i="5"/>
  <c r="BJ191" i="4"/>
  <c r="R192" i="6"/>
  <c r="R192" i="5"/>
  <c r="Z192" i="6"/>
  <c r="Z192" i="5"/>
  <c r="AH192" i="6"/>
  <c r="AH192" i="5"/>
  <c r="AP192" i="6"/>
  <c r="AP192" i="5"/>
  <c r="AX192" i="6"/>
  <c r="AX192" i="5"/>
  <c r="BF192" i="6"/>
  <c r="BF192" i="5"/>
  <c r="BN192" i="6"/>
  <c r="BN192" i="5"/>
  <c r="BJ192" i="4"/>
  <c r="P193" i="6"/>
  <c r="P193" i="5"/>
  <c r="X193" i="6"/>
  <c r="X193" i="5"/>
  <c r="AF193" i="6"/>
  <c r="AF193" i="5"/>
  <c r="AN193" i="6"/>
  <c r="AN193" i="5"/>
  <c r="AV193" i="6"/>
  <c r="AV193" i="5"/>
  <c r="BD193" i="6"/>
  <c r="BD193" i="5"/>
  <c r="BL193" i="6"/>
  <c r="BL193" i="5"/>
  <c r="BT193" i="6"/>
  <c r="BJ193" i="4"/>
  <c r="N194" i="6"/>
  <c r="N194" i="5"/>
  <c r="V194" i="6"/>
  <c r="V194" i="5"/>
  <c r="AD194" i="6"/>
  <c r="AD194" i="5"/>
  <c r="AL194" i="6"/>
  <c r="AL194" i="5"/>
  <c r="AT194" i="6"/>
  <c r="AT194" i="5"/>
  <c r="BB194" i="6"/>
  <c r="BB194" i="5"/>
  <c r="BJ194" i="6"/>
  <c r="BJ194" i="5"/>
  <c r="BR194" i="6"/>
  <c r="BR194" i="5"/>
  <c r="L195" i="6"/>
  <c r="L195" i="5"/>
  <c r="T195" i="6"/>
  <c r="T195" i="5"/>
  <c r="AB195" i="6"/>
  <c r="AB195" i="5"/>
  <c r="AJ195" i="6"/>
  <c r="AJ195" i="5"/>
  <c r="AR195" i="6"/>
  <c r="AR195" i="5"/>
  <c r="AZ195" i="6"/>
  <c r="AZ195" i="5"/>
  <c r="BH195" i="6"/>
  <c r="BH195" i="5"/>
  <c r="BP195" i="6"/>
  <c r="BP195" i="5"/>
  <c r="BJ195" i="4"/>
  <c r="R196" i="6"/>
  <c r="R196" i="5"/>
  <c r="Z196" i="6"/>
  <c r="Z196" i="5"/>
  <c r="AH196" i="6"/>
  <c r="AH196" i="5"/>
  <c r="AP196" i="6"/>
  <c r="AP196" i="5"/>
  <c r="AX196" i="6"/>
  <c r="AX196" i="5"/>
  <c r="BF196" i="6"/>
  <c r="BF196" i="5"/>
  <c r="BN196" i="6"/>
  <c r="BN196" i="5"/>
  <c r="BJ196" i="4"/>
  <c r="P197" i="6"/>
  <c r="P197" i="5"/>
  <c r="X197" i="6"/>
  <c r="X197" i="5"/>
  <c r="AF197" i="6"/>
  <c r="AF197" i="5"/>
  <c r="AN197" i="6"/>
  <c r="AN197" i="5"/>
  <c r="AV197" i="6"/>
  <c r="AV197" i="5"/>
  <c r="BD197" i="6"/>
  <c r="BD197" i="5"/>
  <c r="BL197" i="6"/>
  <c r="BL197" i="5"/>
  <c r="BT197" i="6"/>
  <c r="BJ197" i="4"/>
  <c r="N198" i="6"/>
  <c r="N198" i="5"/>
  <c r="V198" i="6"/>
  <c r="V198" i="5"/>
  <c r="AD198" i="6"/>
  <c r="AD198" i="5"/>
  <c r="AL198" i="6"/>
  <c r="AL198" i="5"/>
  <c r="AT198" i="6"/>
  <c r="AT198" i="5"/>
  <c r="BB198" i="6"/>
  <c r="BB198" i="5"/>
  <c r="BJ198" i="6"/>
  <c r="BJ198" i="5"/>
  <c r="BR198" i="6"/>
  <c r="BR198" i="5"/>
  <c r="L199" i="6"/>
  <c r="L199" i="5"/>
  <c r="T199" i="6"/>
  <c r="T199" i="5"/>
  <c r="AB199" i="6"/>
  <c r="AB199" i="5"/>
  <c r="AJ199" i="6"/>
  <c r="AJ199" i="5"/>
  <c r="AR199" i="6"/>
  <c r="AR199" i="5"/>
  <c r="AZ199" i="6"/>
  <c r="AZ199" i="5"/>
  <c r="BH199" i="6"/>
  <c r="BH199" i="5"/>
  <c r="BP199" i="6"/>
  <c r="BP199" i="5"/>
  <c r="BJ199" i="4"/>
  <c r="R200" i="6"/>
  <c r="R200" i="5"/>
  <c r="Z200" i="6"/>
  <c r="Z200" i="5"/>
  <c r="AH200" i="6"/>
  <c r="AH200" i="5"/>
  <c r="AP200" i="6"/>
  <c r="AP200" i="5"/>
  <c r="AX200" i="6"/>
  <c r="AX200" i="5"/>
  <c r="BF200" i="6"/>
  <c r="BF200" i="5"/>
  <c r="BN200" i="6"/>
  <c r="BN200" i="5"/>
  <c r="BJ200" i="4"/>
  <c r="P201" i="6"/>
  <c r="P201" i="5"/>
  <c r="X201" i="6"/>
  <c r="X201" i="5"/>
  <c r="AF201" i="6"/>
  <c r="AF201" i="5"/>
  <c r="AN201" i="6"/>
  <c r="AN201" i="5"/>
  <c r="AV201" i="6"/>
  <c r="AV201" i="5"/>
  <c r="BD201" i="6"/>
  <c r="BD201" i="5"/>
  <c r="BL201" i="6"/>
  <c r="BL201" i="5"/>
  <c r="BT201" i="6"/>
  <c r="BJ201" i="4"/>
  <c r="N202" i="6"/>
  <c r="N202" i="5"/>
  <c r="V202" i="6"/>
  <c r="V202" i="5"/>
  <c r="AD202" i="6"/>
  <c r="AD202" i="5"/>
  <c r="AL202" i="6"/>
  <c r="AL202" i="5"/>
  <c r="AT202" i="6"/>
  <c r="AT202" i="5"/>
  <c r="BB202" i="6"/>
  <c r="BB202" i="5"/>
  <c r="BJ202" i="6"/>
  <c r="BJ202" i="5"/>
  <c r="BR202" i="6"/>
  <c r="BR202" i="5"/>
  <c r="L203" i="6"/>
  <c r="L203" i="5"/>
  <c r="T203" i="6"/>
  <c r="T203" i="5"/>
  <c r="AB203" i="6"/>
  <c r="AB203" i="5"/>
  <c r="AJ203" i="6"/>
  <c r="AJ203" i="5"/>
  <c r="AR203" i="6"/>
  <c r="AR203" i="5"/>
  <c r="AZ203" i="6"/>
  <c r="AZ203" i="5"/>
  <c r="BH203" i="6"/>
  <c r="BH203" i="5"/>
  <c r="BP203" i="6"/>
  <c r="BP203" i="5"/>
  <c r="BJ203" i="4"/>
  <c r="R204" i="6"/>
  <c r="R204" i="5"/>
  <c r="Z204" i="6"/>
  <c r="Z204" i="5"/>
  <c r="AH204" i="6"/>
  <c r="AH204" i="5"/>
  <c r="AP204" i="6"/>
  <c r="AP204" i="5"/>
  <c r="AX204" i="6"/>
  <c r="AX204" i="5"/>
  <c r="BF204" i="6"/>
  <c r="BF204" i="5"/>
  <c r="BN204" i="6"/>
  <c r="BN204" i="5"/>
  <c r="BJ204" i="4"/>
  <c r="P205" i="6"/>
  <c r="P205" i="5"/>
  <c r="X205" i="6"/>
  <c r="X205" i="5"/>
  <c r="AF205" i="6"/>
  <c r="AF205" i="5"/>
  <c r="AN205" i="6"/>
  <c r="AN205" i="5"/>
  <c r="AV205" i="6"/>
  <c r="AV205" i="5"/>
  <c r="BD205" i="6"/>
  <c r="BD205" i="5"/>
  <c r="BL205" i="6"/>
  <c r="BL205" i="5"/>
  <c r="BT205" i="6"/>
  <c r="BJ205" i="4"/>
  <c r="BJ207" i="4"/>
  <c r="AR208" i="4"/>
  <c r="BJ208" i="4"/>
  <c r="AR212" i="4"/>
  <c r="AR216" i="4"/>
  <c r="AR220" i="4"/>
  <c r="AR224" i="4"/>
  <c r="AR228" i="4"/>
  <c r="N29" i="5"/>
  <c r="R29" i="5"/>
  <c r="V29" i="5"/>
  <c r="Z29" i="5"/>
  <c r="AD29" i="5"/>
  <c r="AH29" i="5"/>
  <c r="AL29" i="5"/>
  <c r="AP29" i="5"/>
  <c r="AT29" i="5"/>
  <c r="AX29" i="5"/>
  <c r="BB29" i="5"/>
  <c r="BF29" i="5"/>
  <c r="BJ29" i="5"/>
  <c r="BN29" i="5"/>
  <c r="BR29" i="5"/>
  <c r="L31" i="5"/>
  <c r="P31" i="5"/>
  <c r="T31" i="5"/>
  <c r="X31" i="5"/>
  <c r="AB31" i="5"/>
  <c r="AF31" i="5"/>
  <c r="AJ31" i="5"/>
  <c r="AN31" i="5"/>
  <c r="AR31" i="5"/>
  <c r="AV31" i="5"/>
  <c r="AZ31" i="5"/>
  <c r="BD31" i="5"/>
  <c r="BH31" i="5"/>
  <c r="BL31" i="5"/>
  <c r="BP31" i="5"/>
  <c r="N33" i="5"/>
  <c r="R33" i="5"/>
  <c r="V33" i="5"/>
  <c r="Z33" i="5"/>
  <c r="AD33" i="5"/>
  <c r="AH33" i="5"/>
  <c r="AL33" i="5"/>
  <c r="AP33" i="5"/>
  <c r="AT33" i="5"/>
  <c r="AX33" i="5"/>
  <c r="BB33" i="5"/>
  <c r="BF33" i="5"/>
  <c r="BJ33" i="5"/>
  <c r="BN33" i="5"/>
  <c r="BR33" i="5"/>
  <c r="L35" i="5"/>
  <c r="P35" i="5"/>
  <c r="T35" i="5"/>
  <c r="X35" i="5"/>
  <c r="AB35" i="5"/>
  <c r="AF35" i="5"/>
  <c r="AJ35" i="5"/>
  <c r="AN35" i="5"/>
  <c r="AR35" i="5"/>
  <c r="AV35" i="5"/>
  <c r="AZ35" i="5"/>
  <c r="BD35" i="5"/>
  <c r="BH35" i="5"/>
  <c r="BL35" i="5"/>
  <c r="BP35" i="5"/>
  <c r="N37" i="5"/>
  <c r="R37" i="5"/>
  <c r="V37" i="5"/>
  <c r="Z37" i="5"/>
  <c r="AD37" i="5"/>
  <c r="AH37" i="5"/>
  <c r="AL37" i="5"/>
  <c r="AP37" i="5"/>
  <c r="AT37" i="5"/>
  <c r="AX37" i="5"/>
  <c r="BB37" i="5"/>
  <c r="BF37" i="5"/>
  <c r="BJ37" i="5"/>
  <c r="BN37" i="5"/>
  <c r="BR37" i="5"/>
  <c r="L39" i="5"/>
  <c r="P39" i="5"/>
  <c r="T39" i="5"/>
  <c r="X39" i="5"/>
  <c r="AB39" i="5"/>
  <c r="AF39" i="5"/>
  <c r="AJ39" i="5"/>
  <c r="AN39" i="5"/>
  <c r="AR39" i="5"/>
  <c r="AV39" i="5"/>
  <c r="AZ39" i="5"/>
  <c r="BD39" i="5"/>
  <c r="BH39" i="5"/>
  <c r="BL39" i="5"/>
  <c r="BP39" i="5"/>
  <c r="N41" i="5"/>
  <c r="R41" i="5"/>
  <c r="V41" i="5"/>
  <c r="Z41" i="5"/>
  <c r="AD41" i="5"/>
  <c r="AH41" i="5"/>
  <c r="AL41" i="5"/>
  <c r="AP41" i="5"/>
  <c r="AT41" i="5"/>
  <c r="AX41" i="5"/>
  <c r="BB41" i="5"/>
  <c r="BF41" i="5"/>
  <c r="BJ41" i="5"/>
  <c r="BN41" i="5"/>
  <c r="BR41" i="5"/>
  <c r="L43" i="5"/>
  <c r="P43" i="5"/>
  <c r="T43" i="5"/>
  <c r="X43" i="5"/>
  <c r="AB43" i="5"/>
  <c r="AF43" i="5"/>
  <c r="AJ43" i="5"/>
  <c r="AN43" i="5"/>
  <c r="AR43" i="5"/>
  <c r="AV43" i="5"/>
  <c r="AZ43" i="5"/>
  <c r="BD43" i="5"/>
  <c r="BH43" i="5"/>
  <c r="BL43" i="5"/>
  <c r="BP43" i="5"/>
  <c r="N45" i="5"/>
  <c r="R45" i="5"/>
  <c r="V45" i="5"/>
  <c r="Z45" i="5"/>
  <c r="AD45" i="5"/>
  <c r="AH45" i="5"/>
  <c r="AL45" i="5"/>
  <c r="AP45" i="5"/>
  <c r="AT45" i="5"/>
  <c r="AX45" i="5"/>
  <c r="BB45" i="5"/>
  <c r="BF45" i="5"/>
  <c r="BJ45" i="5"/>
  <c r="BN45" i="5"/>
  <c r="BR45" i="5"/>
  <c r="L47" i="5"/>
  <c r="P47" i="5"/>
  <c r="T47" i="5"/>
  <c r="X47" i="5"/>
  <c r="AB47" i="5"/>
  <c r="AF47" i="5"/>
  <c r="AJ47" i="5"/>
  <c r="AN47" i="5"/>
  <c r="AR47" i="5"/>
  <c r="AV47" i="5"/>
  <c r="AZ47" i="5"/>
  <c r="BD47" i="5"/>
  <c r="BH47" i="5"/>
  <c r="BL47" i="5"/>
  <c r="BP47" i="5"/>
  <c r="N49" i="5"/>
  <c r="R49" i="5"/>
  <c r="V49" i="5"/>
  <c r="Z49" i="5"/>
  <c r="AD49" i="5"/>
  <c r="AH49" i="5"/>
  <c r="AL49" i="5"/>
  <c r="AP49" i="5"/>
  <c r="AT49" i="5"/>
  <c r="AX49" i="5"/>
  <c r="BB49" i="5"/>
  <c r="BF49" i="5"/>
  <c r="BJ49" i="5"/>
  <c r="BN49" i="5"/>
  <c r="BR49" i="5"/>
  <c r="L51" i="5"/>
  <c r="P51" i="5"/>
  <c r="T51" i="5"/>
  <c r="X51" i="5"/>
  <c r="AB51" i="5"/>
  <c r="AF51" i="5"/>
  <c r="AJ51" i="5"/>
  <c r="AN51" i="5"/>
  <c r="AR51" i="5"/>
  <c r="AV51" i="5"/>
  <c r="AZ51" i="5"/>
  <c r="BD51" i="5"/>
  <c r="BH51" i="5"/>
  <c r="BL51" i="5"/>
  <c r="BP51" i="5"/>
  <c r="N53" i="5"/>
  <c r="R53" i="5"/>
  <c r="V53" i="5"/>
  <c r="Z53" i="5"/>
  <c r="AD53" i="5"/>
  <c r="AH53" i="5"/>
  <c r="AL53" i="5"/>
  <c r="AP53" i="5"/>
  <c r="AT53" i="5"/>
  <c r="AX53" i="5"/>
  <c r="BB53" i="5"/>
  <c r="BF53" i="5"/>
  <c r="BJ53" i="5"/>
  <c r="BN53" i="5"/>
  <c r="BR53" i="5"/>
  <c r="L55" i="5"/>
  <c r="P55" i="5"/>
  <c r="T55" i="5"/>
  <c r="X55" i="5"/>
  <c r="AB55" i="5"/>
  <c r="AF55" i="5"/>
  <c r="AJ55" i="5"/>
  <c r="AN55" i="5"/>
  <c r="AR55" i="5"/>
  <c r="AV55" i="5"/>
  <c r="AZ55" i="5"/>
  <c r="BD55" i="5"/>
  <c r="BH55" i="5"/>
  <c r="BL55" i="5"/>
  <c r="BP55" i="5"/>
  <c r="N57" i="5"/>
  <c r="R57" i="5"/>
  <c r="V57" i="5"/>
  <c r="Z57" i="5"/>
  <c r="AD57" i="5"/>
  <c r="AH57" i="5"/>
  <c r="AL57" i="5"/>
  <c r="AP57" i="5"/>
  <c r="AT57" i="5"/>
  <c r="AX57" i="5"/>
  <c r="BB57" i="5"/>
  <c r="BF57" i="5"/>
  <c r="BJ57" i="5"/>
  <c r="BN57" i="5"/>
  <c r="BR57" i="5"/>
  <c r="L59" i="5"/>
  <c r="P59" i="5"/>
  <c r="T59" i="5"/>
  <c r="X59" i="5"/>
  <c r="AB59" i="5"/>
  <c r="AF59" i="5"/>
  <c r="AJ59" i="5"/>
  <c r="AN59" i="5"/>
  <c r="AR59" i="5"/>
  <c r="AV59" i="5"/>
  <c r="AZ59" i="5"/>
  <c r="BJ59" i="5"/>
  <c r="BP59" i="5"/>
  <c r="L60" i="5"/>
  <c r="AB60" i="5"/>
  <c r="AR60" i="5"/>
  <c r="BH60" i="5"/>
  <c r="T61" i="5"/>
  <c r="Z61" i="5"/>
  <c r="AJ61" i="5"/>
  <c r="AP61" i="5"/>
  <c r="AZ61" i="5"/>
  <c r="BF61" i="5"/>
  <c r="BP61" i="5"/>
  <c r="N62" i="5"/>
  <c r="AD62" i="5"/>
  <c r="AT62" i="5"/>
  <c r="BJ62" i="5"/>
  <c r="L63" i="5"/>
  <c r="V63" i="5"/>
  <c r="AB63" i="5"/>
  <c r="AL63" i="5"/>
  <c r="AR63" i="5"/>
  <c r="BB63" i="5"/>
  <c r="BH63" i="5"/>
  <c r="BR63" i="5"/>
  <c r="T64" i="5"/>
  <c r="AJ64" i="5"/>
  <c r="AZ64" i="5"/>
  <c r="BP64" i="5"/>
  <c r="L65" i="5"/>
  <c r="R65" i="5"/>
  <c r="AB65" i="5"/>
  <c r="AH65" i="5"/>
  <c r="AR65" i="5"/>
  <c r="AX65" i="5"/>
  <c r="BH65" i="5"/>
  <c r="BN65" i="5"/>
  <c r="V66" i="5"/>
  <c r="AL66" i="5"/>
  <c r="BB66" i="5"/>
  <c r="BR66" i="5"/>
  <c r="L68" i="5"/>
  <c r="T68" i="5"/>
  <c r="AJ68" i="5"/>
  <c r="AZ68" i="5"/>
  <c r="BP68" i="5"/>
  <c r="R70" i="5"/>
  <c r="AH70" i="5"/>
  <c r="AX70" i="5"/>
  <c r="BN70" i="5"/>
  <c r="L72" i="5"/>
  <c r="AB72" i="5"/>
  <c r="AR72" i="5"/>
  <c r="BH72" i="5"/>
  <c r="Z74" i="5"/>
  <c r="AP74" i="5"/>
  <c r="BF74" i="5"/>
  <c r="T76" i="5"/>
  <c r="AJ76" i="5"/>
  <c r="AZ76" i="5"/>
  <c r="BP76" i="5"/>
  <c r="R78" i="5"/>
  <c r="AH78" i="5"/>
  <c r="AX78" i="5"/>
  <c r="BN78" i="5"/>
  <c r="L80" i="5"/>
  <c r="AB80" i="5"/>
  <c r="F40" i="9"/>
  <c r="O38" i="7"/>
  <c r="G48" i="8"/>
  <c r="Z48" i="8" s="1"/>
  <c r="F51" i="9"/>
  <c r="O49" i="7"/>
  <c r="G56" i="8"/>
  <c r="Z56" i="8" s="1"/>
  <c r="F59" i="9"/>
  <c r="G60" i="8"/>
  <c r="Z60" i="8" s="1"/>
  <c r="O58" i="7"/>
  <c r="F63" i="9"/>
  <c r="G64" i="8"/>
  <c r="Z64" i="8" s="1"/>
  <c r="O62" i="7"/>
  <c r="F67" i="9"/>
  <c r="G68" i="8"/>
  <c r="Z68" i="8" s="1"/>
  <c r="O66" i="7"/>
  <c r="F71" i="9"/>
  <c r="G72" i="8"/>
  <c r="Z72" i="8" s="1"/>
  <c r="O70" i="7"/>
  <c r="F76" i="9"/>
  <c r="G77" i="8"/>
  <c r="Z77" i="8" s="1"/>
  <c r="O75" i="7"/>
  <c r="F80" i="9"/>
  <c r="G81" i="8"/>
  <c r="Z81" i="8" s="1"/>
  <c r="O79" i="7"/>
  <c r="F84" i="9"/>
  <c r="G85" i="8"/>
  <c r="Z85" i="8" s="1"/>
  <c r="O83" i="7"/>
  <c r="F88" i="9"/>
  <c r="G89" i="8"/>
  <c r="Z89" i="8" s="1"/>
  <c r="O87" i="7"/>
  <c r="F92" i="9"/>
  <c r="G93" i="8"/>
  <c r="Z93" i="8" s="1"/>
  <c r="O91" i="7"/>
  <c r="F96" i="9"/>
  <c r="G98" i="8"/>
  <c r="Z98" i="8" s="1"/>
  <c r="O96" i="7"/>
  <c r="I159" i="7"/>
  <c r="F30" i="9"/>
  <c r="M161" i="7"/>
  <c r="O29" i="7"/>
  <c r="O32" i="7"/>
  <c r="O34" i="7"/>
  <c r="O37" i="7"/>
  <c r="G45" i="8"/>
  <c r="Z45" i="8" s="1"/>
  <c r="F49" i="9"/>
  <c r="O47" i="7"/>
  <c r="G54" i="8"/>
  <c r="Z54" i="8" s="1"/>
  <c r="F57" i="9"/>
  <c r="O55" i="7"/>
  <c r="F60" i="9"/>
  <c r="G61" i="8"/>
  <c r="Z61" i="8" s="1"/>
  <c r="O59" i="7"/>
  <c r="F64" i="9"/>
  <c r="G65" i="8"/>
  <c r="Z65" i="8" s="1"/>
  <c r="O63" i="7"/>
  <c r="F68" i="9"/>
  <c r="G69" i="8"/>
  <c r="Z69" i="8" s="1"/>
  <c r="O67" i="7"/>
  <c r="F72" i="9"/>
  <c r="G73" i="8"/>
  <c r="Z73" i="8" s="1"/>
  <c r="O71" i="7"/>
  <c r="F77" i="9"/>
  <c r="G78" i="8"/>
  <c r="Z78" i="8" s="1"/>
  <c r="O76" i="7"/>
  <c r="F81" i="9"/>
  <c r="G82" i="8"/>
  <c r="Z82" i="8" s="1"/>
  <c r="O80" i="7"/>
  <c r="F85" i="9"/>
  <c r="G86" i="8"/>
  <c r="Z86" i="8" s="1"/>
  <c r="O84" i="7"/>
  <c r="F89" i="9"/>
  <c r="G90" i="8"/>
  <c r="Z90" i="8" s="1"/>
  <c r="O88" i="7"/>
  <c r="F93" i="9"/>
  <c r="G94" i="8"/>
  <c r="Z94" i="8" s="1"/>
  <c r="O92" i="7"/>
  <c r="F97" i="9"/>
  <c r="G42" i="8"/>
  <c r="Z42" i="8" s="1"/>
  <c r="F46" i="9"/>
  <c r="O44" i="7"/>
  <c r="O46" i="7"/>
  <c r="G52" i="8"/>
  <c r="Z52" i="8" s="1"/>
  <c r="F55" i="9"/>
  <c r="O53" i="7"/>
  <c r="O54" i="7"/>
  <c r="F61" i="9"/>
  <c r="G62" i="8"/>
  <c r="Z62" i="8" s="1"/>
  <c r="O60" i="7"/>
  <c r="F65" i="9"/>
  <c r="G66" i="8"/>
  <c r="Z66" i="8" s="1"/>
  <c r="O64" i="7"/>
  <c r="G70" i="8"/>
  <c r="Z70" i="8" s="1"/>
  <c r="O68" i="7"/>
  <c r="F73" i="9"/>
  <c r="G74" i="8"/>
  <c r="Z74" i="8" s="1"/>
  <c r="O72" i="7"/>
  <c r="F78" i="9"/>
  <c r="G79" i="8"/>
  <c r="Z79" i="8" s="1"/>
  <c r="O77" i="7"/>
  <c r="F82" i="9"/>
  <c r="G83" i="8"/>
  <c r="Z83" i="8" s="1"/>
  <c r="O81" i="7"/>
  <c r="F86" i="9"/>
  <c r="G87" i="8"/>
  <c r="Z87" i="8" s="1"/>
  <c r="O85" i="7"/>
  <c r="F90" i="9"/>
  <c r="G91" i="8"/>
  <c r="Z91" i="8" s="1"/>
  <c r="O89" i="7"/>
  <c r="F94" i="9"/>
  <c r="G95" i="8"/>
  <c r="Z95" i="8" s="1"/>
  <c r="O93" i="7"/>
  <c r="F100" i="9"/>
  <c r="G30" i="8"/>
  <c r="G159" i="7"/>
  <c r="K159" i="7"/>
  <c r="O28" i="7"/>
  <c r="O31" i="7"/>
  <c r="O33" i="7"/>
  <c r="O35" i="7"/>
  <c r="F43" i="9"/>
  <c r="O41" i="7"/>
  <c r="O43" i="7"/>
  <c r="G50" i="8"/>
  <c r="Z50" i="8" s="1"/>
  <c r="F53" i="9"/>
  <c r="O51" i="7"/>
  <c r="O52" i="7"/>
  <c r="G58" i="8"/>
  <c r="Z58" i="8" s="1"/>
  <c r="O57" i="7"/>
  <c r="F62" i="9"/>
  <c r="G63" i="8"/>
  <c r="Z63" i="8" s="1"/>
  <c r="O61" i="7"/>
  <c r="F66" i="9"/>
  <c r="G67" i="8"/>
  <c r="Z67" i="8" s="1"/>
  <c r="O65" i="7"/>
  <c r="F70" i="9"/>
  <c r="G71" i="8"/>
  <c r="Z71" i="8" s="1"/>
  <c r="O69" i="7"/>
  <c r="F74" i="9"/>
  <c r="G76" i="8"/>
  <c r="Z76" i="8" s="1"/>
  <c r="O74" i="7"/>
  <c r="F79" i="9"/>
  <c r="G80" i="8"/>
  <c r="Z80" i="8" s="1"/>
  <c r="O78" i="7"/>
  <c r="F83" i="9"/>
  <c r="G84" i="8"/>
  <c r="Z84" i="8" s="1"/>
  <c r="O82" i="7"/>
  <c r="F87" i="9"/>
  <c r="G88" i="8"/>
  <c r="Z88" i="8" s="1"/>
  <c r="O86" i="7"/>
  <c r="F91" i="9"/>
  <c r="G92" i="8"/>
  <c r="Z92" i="8" s="1"/>
  <c r="O90" i="7"/>
  <c r="F95" i="9"/>
  <c r="G96" i="8"/>
  <c r="Z96" i="8" s="1"/>
  <c r="O94" i="7"/>
  <c r="O99" i="7"/>
  <c r="O101" i="7"/>
  <c r="O103" i="7"/>
  <c r="F106" i="9"/>
  <c r="O104" i="7"/>
  <c r="G112" i="8"/>
  <c r="Z112" i="8" s="1"/>
  <c r="F115" i="9"/>
  <c r="O113" i="7"/>
  <c r="G121" i="8"/>
  <c r="Z121" i="8" s="1"/>
  <c r="F125" i="9"/>
  <c r="O123" i="7"/>
  <c r="G130" i="8"/>
  <c r="Z130" i="8" s="1"/>
  <c r="F134" i="9"/>
  <c r="O132" i="7"/>
  <c r="G139" i="8"/>
  <c r="Z139" i="8" s="1"/>
  <c r="F142" i="9"/>
  <c r="F148" i="9"/>
  <c r="F152" i="9"/>
  <c r="G110" i="8"/>
  <c r="Z110" i="8" s="1"/>
  <c r="F113" i="9"/>
  <c r="O111" i="7"/>
  <c r="O112" i="7"/>
  <c r="G119" i="8"/>
  <c r="Z119" i="8" s="1"/>
  <c r="F123" i="9"/>
  <c r="O121" i="7"/>
  <c r="O122" i="7"/>
  <c r="G128" i="8"/>
  <c r="Z128" i="8" s="1"/>
  <c r="F131" i="9"/>
  <c r="O129" i="7"/>
  <c r="O130" i="7"/>
  <c r="G137" i="8"/>
  <c r="Z137" i="8" s="1"/>
  <c r="F140" i="9"/>
  <c r="O138" i="7"/>
  <c r="O139" i="7"/>
  <c r="G144" i="8"/>
  <c r="Z144" i="8" s="1"/>
  <c r="G149" i="8"/>
  <c r="Z149" i="8" s="1"/>
  <c r="G153" i="8"/>
  <c r="Z153" i="8" s="1"/>
  <c r="O95" i="7"/>
  <c r="O98" i="7"/>
  <c r="O100" i="7"/>
  <c r="O102" i="7"/>
  <c r="G107" i="8"/>
  <c r="Z107" i="8" s="1"/>
  <c r="F111" i="9"/>
  <c r="O109" i="7"/>
  <c r="O110" i="7"/>
  <c r="G116" i="8"/>
  <c r="Z116" i="8" s="1"/>
  <c r="F120" i="9"/>
  <c r="O118" i="7"/>
  <c r="O119" i="7"/>
  <c r="G126" i="8"/>
  <c r="Z126" i="8" s="1"/>
  <c r="F129" i="9"/>
  <c r="O127" i="7"/>
  <c r="O128" i="7"/>
  <c r="G135" i="8"/>
  <c r="Z135" i="8" s="1"/>
  <c r="F138" i="9"/>
  <c r="O136" i="7"/>
  <c r="O137" i="7"/>
  <c r="G142" i="8"/>
  <c r="Z142" i="8" s="1"/>
  <c r="O140" i="7"/>
  <c r="F145" i="9"/>
  <c r="F150" i="9"/>
  <c r="F154" i="9"/>
  <c r="O157" i="7"/>
  <c r="G32" i="10"/>
  <c r="T32" i="10"/>
  <c r="W32" i="10"/>
  <c r="F108" i="9"/>
  <c r="O106" i="7"/>
  <c r="O108" i="7"/>
  <c r="G114" i="8"/>
  <c r="Z114" i="8" s="1"/>
  <c r="F118" i="9"/>
  <c r="O116" i="7"/>
  <c r="O117" i="7"/>
  <c r="G124" i="8"/>
  <c r="Z124" i="8" s="1"/>
  <c r="F127" i="9"/>
  <c r="O125" i="7"/>
  <c r="O126" i="7"/>
  <c r="G132" i="8"/>
  <c r="Z132" i="8" s="1"/>
  <c r="F136" i="9"/>
  <c r="O134" i="7"/>
  <c r="O135" i="7"/>
  <c r="G141" i="8"/>
  <c r="Z141" i="8" s="1"/>
  <c r="O142" i="7"/>
  <c r="G147" i="8"/>
  <c r="Z147" i="8" s="1"/>
  <c r="O147" i="7"/>
  <c r="G151" i="8"/>
  <c r="Z151" i="8" s="1"/>
  <c r="O151" i="7"/>
  <c r="G156" i="8"/>
  <c r="Z156" i="8" s="1"/>
  <c r="O143" i="7"/>
  <c r="O146" i="7"/>
  <c r="O148" i="7"/>
  <c r="O150" i="7"/>
  <c r="O152" i="7"/>
  <c r="P152" i="7" s="1"/>
  <c r="G158" i="8"/>
  <c r="Z158" i="8" s="1"/>
  <c r="G160" i="8"/>
  <c r="Z160" i="8" s="1"/>
  <c r="X161" i="13"/>
  <c r="X163" i="12"/>
  <c r="H162" i="12"/>
  <c r="I162" i="12"/>
  <c r="J162" i="12"/>
  <c r="N163" i="12"/>
  <c r="R163" i="12"/>
  <c r="K161" i="14"/>
  <c r="L161" i="13"/>
  <c r="O161" i="14"/>
  <c r="P161" i="13"/>
  <c r="S161" i="14"/>
  <c r="T161" i="13"/>
  <c r="L161" i="14"/>
  <c r="M161" i="13"/>
  <c r="P161" i="14"/>
  <c r="Q161" i="13"/>
  <c r="J162" i="13"/>
  <c r="I28" i="1" s="1"/>
  <c r="N162" i="13"/>
  <c r="R162" i="13"/>
  <c r="M161" i="14"/>
  <c r="N161" i="13"/>
  <c r="Q161" i="14"/>
  <c r="R161" i="13"/>
  <c r="U161" i="14"/>
  <c r="V161" i="13"/>
  <c r="K162" i="13"/>
  <c r="O162" i="13"/>
  <c r="S162" i="13"/>
  <c r="J161" i="14"/>
  <c r="K161" i="13"/>
  <c r="N161" i="14"/>
  <c r="O161" i="13"/>
  <c r="R161" i="14"/>
  <c r="S161" i="13"/>
  <c r="V161" i="14"/>
  <c r="W161" i="13"/>
  <c r="L163" i="12"/>
  <c r="P163" i="12"/>
  <c r="T163" i="12"/>
  <c r="H162" i="13"/>
  <c r="X32" i="15" s="1"/>
  <c r="X33" i="15" s="1"/>
  <c r="L162" i="13"/>
  <c r="P162" i="13"/>
  <c r="T162" i="13"/>
  <c r="P28" i="1"/>
  <c r="P32" i="1" s="1"/>
  <c r="P34" i="1" s="1"/>
  <c r="P37" i="1" s="1"/>
  <c r="I57" i="15"/>
  <c r="M57" i="15"/>
  <c r="Q57" i="15"/>
  <c r="J57" i="15"/>
  <c r="N57" i="15"/>
  <c r="R57" i="15"/>
  <c r="G33" i="15"/>
  <c r="X56" i="15"/>
  <c r="K57" i="15"/>
  <c r="O57" i="15"/>
  <c r="T57" i="15"/>
  <c r="X55" i="15"/>
  <c r="G57" i="15"/>
  <c r="W57" i="15"/>
  <c r="L57" i="15"/>
  <c r="P57" i="15"/>
  <c r="U57" i="15"/>
  <c r="Z30" i="15"/>
  <c r="Z31" i="15" s="1"/>
  <c r="V31" i="15"/>
  <c r="G31" i="15"/>
  <c r="S31" i="15"/>
  <c r="W31" i="15"/>
  <c r="P158" i="7" l="1"/>
  <c r="N39" i="1"/>
  <c r="P50" i="7"/>
  <c r="P39" i="1"/>
  <c r="N33" i="3"/>
  <c r="N35" i="3" s="1"/>
  <c r="X57" i="15"/>
  <c r="U154" i="14"/>
  <c r="V154" i="13"/>
  <c r="U157" i="14"/>
  <c r="V157" i="13"/>
  <c r="J161" i="13"/>
  <c r="J163" i="12"/>
  <c r="V155" i="14"/>
  <c r="W155" i="13"/>
  <c r="U132" i="14"/>
  <c r="V132" i="13"/>
  <c r="U116" i="14"/>
  <c r="V116" i="13"/>
  <c r="U100" i="14"/>
  <c r="V100" i="13"/>
  <c r="U92" i="14"/>
  <c r="V92" i="13"/>
  <c r="U80" i="14"/>
  <c r="V80" i="13"/>
  <c r="I161" i="13"/>
  <c r="I163" i="12"/>
  <c r="V143" i="14"/>
  <c r="W143" i="13"/>
  <c r="H161" i="13"/>
  <c r="H163" i="12"/>
  <c r="V141" i="14"/>
  <c r="W141" i="13"/>
  <c r="U133" i="14"/>
  <c r="V133" i="13"/>
  <c r="U125" i="14"/>
  <c r="V125" i="13"/>
  <c r="U117" i="14"/>
  <c r="V117" i="13"/>
  <c r="U109" i="14"/>
  <c r="V109" i="13"/>
  <c r="U101" i="14"/>
  <c r="V101" i="13"/>
  <c r="U140" i="14"/>
  <c r="V140" i="13"/>
  <c r="V77" i="14"/>
  <c r="W77" i="13"/>
  <c r="V134" i="14"/>
  <c r="W134" i="13"/>
  <c r="V126" i="14"/>
  <c r="W126" i="13"/>
  <c r="V118" i="14"/>
  <c r="W118" i="13"/>
  <c r="V110" i="14"/>
  <c r="W110" i="13"/>
  <c r="V102" i="14"/>
  <c r="W102" i="13"/>
  <c r="V78" i="14"/>
  <c r="W78" i="13"/>
  <c r="V123" i="14"/>
  <c r="W123" i="13"/>
  <c r="V107" i="14"/>
  <c r="W107" i="13"/>
  <c r="U67" i="14"/>
  <c r="V67" i="13"/>
  <c r="U94" i="14"/>
  <c r="V94" i="13"/>
  <c r="U66" i="14"/>
  <c r="V66" i="13"/>
  <c r="V61" i="14"/>
  <c r="W61" i="13"/>
  <c r="U30" i="14"/>
  <c r="V30" i="13"/>
  <c r="V29" i="12"/>
  <c r="U82" i="14"/>
  <c r="V82" i="13"/>
  <c r="V68" i="14"/>
  <c r="W68" i="13"/>
  <c r="V33" i="14"/>
  <c r="W33" i="13"/>
  <c r="U83" i="14"/>
  <c r="V83" i="13"/>
  <c r="P146" i="7"/>
  <c r="P135" i="7"/>
  <c r="P125" i="7"/>
  <c r="P117" i="7"/>
  <c r="P106" i="7"/>
  <c r="L32" i="10"/>
  <c r="P156" i="7"/>
  <c r="P102" i="7"/>
  <c r="U32" i="14"/>
  <c r="V32" i="13"/>
  <c r="V55" i="14"/>
  <c r="W55" i="13"/>
  <c r="V39" i="14"/>
  <c r="W39" i="13"/>
  <c r="V43" i="14"/>
  <c r="W43" i="13"/>
  <c r="V47" i="14"/>
  <c r="W47" i="13"/>
  <c r="V88" i="14"/>
  <c r="W88" i="13"/>
  <c r="U143" i="14"/>
  <c r="V143" i="13"/>
  <c r="V42" i="14"/>
  <c r="W42" i="13"/>
  <c r="V50" i="14"/>
  <c r="W50" i="13"/>
  <c r="V58" i="14"/>
  <c r="W58" i="13"/>
  <c r="V66" i="14"/>
  <c r="W66" i="13"/>
  <c r="U155" i="14"/>
  <c r="G155" i="14" s="1"/>
  <c r="Z155" i="14" s="1"/>
  <c r="V155" i="13"/>
  <c r="U81" i="14"/>
  <c r="V81" i="13"/>
  <c r="V144" i="14"/>
  <c r="W144" i="13"/>
  <c r="V152" i="14"/>
  <c r="W152" i="13"/>
  <c r="U114" i="14"/>
  <c r="V114" i="13"/>
  <c r="U122" i="14"/>
  <c r="V122" i="13"/>
  <c r="U130" i="14"/>
  <c r="V130" i="13"/>
  <c r="U138" i="14"/>
  <c r="V138" i="13"/>
  <c r="V154" i="14"/>
  <c r="W154" i="13"/>
  <c r="V100" i="14"/>
  <c r="W100" i="13"/>
  <c r="V104" i="14"/>
  <c r="W104" i="13"/>
  <c r="V108" i="14"/>
  <c r="W108" i="13"/>
  <c r="V112" i="14"/>
  <c r="W112" i="13"/>
  <c r="V116" i="14"/>
  <c r="W116" i="13"/>
  <c r="V120" i="14"/>
  <c r="W120" i="13"/>
  <c r="V124" i="14"/>
  <c r="W124" i="13"/>
  <c r="V128" i="14"/>
  <c r="W128" i="13"/>
  <c r="V132" i="14"/>
  <c r="W132" i="13"/>
  <c r="V136" i="14"/>
  <c r="W136" i="13"/>
  <c r="V150" i="14"/>
  <c r="W150" i="13"/>
  <c r="P132" i="7"/>
  <c r="P123" i="7"/>
  <c r="P113" i="7"/>
  <c r="P104" i="7"/>
  <c r="P101" i="7"/>
  <c r="P145" i="7"/>
  <c r="P90" i="7"/>
  <c r="P74" i="7"/>
  <c r="P57" i="7"/>
  <c r="P31" i="7"/>
  <c r="Z30" i="8"/>
  <c r="Z162" i="8" s="1"/>
  <c r="G162" i="8"/>
  <c r="P85" i="7"/>
  <c r="P68" i="7"/>
  <c r="P53" i="7"/>
  <c r="P46" i="7"/>
  <c r="P155" i="7"/>
  <c r="P88" i="7"/>
  <c r="P71" i="7"/>
  <c r="P32" i="7"/>
  <c r="P91" i="7"/>
  <c r="P75" i="7"/>
  <c r="P58" i="7"/>
  <c r="P38" i="7"/>
  <c r="P56" i="7"/>
  <c r="AR47" i="4"/>
  <c r="BT47" i="5"/>
  <c r="AR31" i="4"/>
  <c r="BT31" i="5"/>
  <c r="BT101" i="5"/>
  <c r="AR101" i="4"/>
  <c r="BT85" i="5"/>
  <c r="AR85" i="4"/>
  <c r="AR207" i="4"/>
  <c r="BT61" i="5"/>
  <c r="AR61" i="4"/>
  <c r="BT59" i="5"/>
  <c r="AR59" i="4"/>
  <c r="BT46" i="5"/>
  <c r="AR46" i="4"/>
  <c r="BT30" i="5"/>
  <c r="AR30" i="4"/>
  <c r="BT192" i="5"/>
  <c r="AR192" i="4"/>
  <c r="BT176" i="5"/>
  <c r="AR176" i="4"/>
  <c r="BT160" i="5"/>
  <c r="AR160" i="4"/>
  <c r="BT144" i="5"/>
  <c r="AR144" i="4"/>
  <c r="BT128" i="5"/>
  <c r="AR128" i="4"/>
  <c r="BT112" i="5"/>
  <c r="AR112" i="4"/>
  <c r="BT96" i="5"/>
  <c r="AR96" i="4"/>
  <c r="BT80" i="5"/>
  <c r="AR80" i="4"/>
  <c r="BT45" i="5"/>
  <c r="AR45" i="4"/>
  <c r="BT29" i="5"/>
  <c r="AR29" i="4"/>
  <c r="BT103" i="5"/>
  <c r="AR103" i="4"/>
  <c r="BJ97" i="4"/>
  <c r="BT87" i="5"/>
  <c r="AR87" i="4"/>
  <c r="BJ81" i="4"/>
  <c r="BT71" i="5"/>
  <c r="AR71" i="4"/>
  <c r="BJ49" i="4"/>
  <c r="AR44" i="4"/>
  <c r="BT44" i="5"/>
  <c r="BT190" i="5"/>
  <c r="AR190" i="4"/>
  <c r="BT174" i="5"/>
  <c r="AR174" i="4"/>
  <c r="BT158" i="5"/>
  <c r="AR158" i="4"/>
  <c r="BT142" i="5"/>
  <c r="AR142" i="4"/>
  <c r="BT126" i="5"/>
  <c r="AR126" i="4"/>
  <c r="BT110" i="5"/>
  <c r="AR110" i="4"/>
  <c r="BT94" i="5"/>
  <c r="AR94" i="4"/>
  <c r="BT70" i="5"/>
  <c r="AR70" i="4"/>
  <c r="BT62" i="5"/>
  <c r="AR62" i="4"/>
  <c r="U158" i="14"/>
  <c r="V158" i="13"/>
  <c r="U150" i="14"/>
  <c r="V150" i="13"/>
  <c r="U156" i="14"/>
  <c r="V156" i="13"/>
  <c r="U153" i="14"/>
  <c r="V153" i="13"/>
  <c r="U149" i="14"/>
  <c r="V149" i="13"/>
  <c r="U145" i="14"/>
  <c r="V145" i="13"/>
  <c r="U141" i="14"/>
  <c r="V141" i="13"/>
  <c r="U136" i="14"/>
  <c r="V136" i="13"/>
  <c r="U120" i="14"/>
  <c r="V120" i="13"/>
  <c r="U104" i="14"/>
  <c r="V104" i="13"/>
  <c r="U76" i="14"/>
  <c r="V76" i="13"/>
  <c r="V139" i="14"/>
  <c r="W139" i="13"/>
  <c r="U95" i="14"/>
  <c r="V95" i="13"/>
  <c r="U161" i="13"/>
  <c r="U163" i="12"/>
  <c r="V145" i="14"/>
  <c r="W145" i="13"/>
  <c r="U148" i="14"/>
  <c r="V148" i="13"/>
  <c r="U102" i="14"/>
  <c r="V102" i="13"/>
  <c r="V95" i="14"/>
  <c r="W95" i="13"/>
  <c r="V89" i="14"/>
  <c r="W89" i="13"/>
  <c r="V73" i="14"/>
  <c r="W73" i="13"/>
  <c r="U69" i="14"/>
  <c r="V69" i="13"/>
  <c r="U61" i="14"/>
  <c r="G61" i="14" s="1"/>
  <c r="Z61" i="14" s="1"/>
  <c r="V61" i="13"/>
  <c r="U53" i="14"/>
  <c r="V53" i="13"/>
  <c r="V98" i="14"/>
  <c r="W98" i="13"/>
  <c r="V82" i="14"/>
  <c r="W82" i="13"/>
  <c r="U68" i="14"/>
  <c r="V68" i="13"/>
  <c r="U60" i="14"/>
  <c r="V60" i="13"/>
  <c r="V135" i="14"/>
  <c r="W135" i="13"/>
  <c r="V119" i="14"/>
  <c r="W119" i="13"/>
  <c r="V103" i="14"/>
  <c r="W103" i="13"/>
  <c r="U63" i="14"/>
  <c r="V63" i="13"/>
  <c r="U47" i="14"/>
  <c r="V47" i="13"/>
  <c r="U70" i="14"/>
  <c r="V70" i="13"/>
  <c r="V65" i="14"/>
  <c r="W65" i="13"/>
  <c r="U54" i="14"/>
  <c r="V54" i="13"/>
  <c r="U38" i="14"/>
  <c r="V38" i="13"/>
  <c r="U78" i="14"/>
  <c r="G78" i="14" s="1"/>
  <c r="Z78" i="14" s="1"/>
  <c r="V78" i="13"/>
  <c r="V148" i="14"/>
  <c r="W148" i="13"/>
  <c r="V64" i="14"/>
  <c r="W64" i="13"/>
  <c r="V52" i="14"/>
  <c r="W52" i="13"/>
  <c r="V45" i="14"/>
  <c r="W45" i="13"/>
  <c r="V37" i="14"/>
  <c r="W37" i="13"/>
  <c r="U79" i="14"/>
  <c r="V79" i="13"/>
  <c r="V48" i="14"/>
  <c r="W48" i="13"/>
  <c r="P143" i="7"/>
  <c r="P137" i="7"/>
  <c r="P128" i="7"/>
  <c r="P119" i="7"/>
  <c r="P110" i="7"/>
  <c r="P100" i="7"/>
  <c r="V30" i="14"/>
  <c r="W30" i="13"/>
  <c r="W29" i="12"/>
  <c r="W163" i="12" s="1"/>
  <c r="U36" i="14"/>
  <c r="V36" i="13"/>
  <c r="U40" i="14"/>
  <c r="V40" i="13"/>
  <c r="U44" i="14"/>
  <c r="V44" i="13"/>
  <c r="U48" i="14"/>
  <c r="V48" i="13"/>
  <c r="V36" i="14"/>
  <c r="W36" i="13"/>
  <c r="V40" i="14"/>
  <c r="W40" i="13"/>
  <c r="V44" i="14"/>
  <c r="W44" i="13"/>
  <c r="V76" i="14"/>
  <c r="W76" i="13"/>
  <c r="V101" i="14"/>
  <c r="W101" i="13"/>
  <c r="V109" i="14"/>
  <c r="W109" i="13"/>
  <c r="V117" i="14"/>
  <c r="W117" i="13"/>
  <c r="V125" i="14"/>
  <c r="W125" i="13"/>
  <c r="V133" i="14"/>
  <c r="W133" i="13"/>
  <c r="V63" i="14"/>
  <c r="W63" i="13"/>
  <c r="V71" i="14"/>
  <c r="W71" i="13"/>
  <c r="U85" i="14"/>
  <c r="V85" i="13"/>
  <c r="U139" i="14"/>
  <c r="V139" i="13"/>
  <c r="U147" i="14"/>
  <c r="V147" i="13"/>
  <c r="V96" i="14"/>
  <c r="W96" i="13"/>
  <c r="P139" i="7"/>
  <c r="P129" i="7"/>
  <c r="P122" i="7"/>
  <c r="P111" i="7"/>
  <c r="P99" i="7"/>
  <c r="P94" i="7"/>
  <c r="P78" i="7"/>
  <c r="P61" i="7"/>
  <c r="P52" i="7"/>
  <c r="P41" i="7"/>
  <c r="O159" i="7"/>
  <c r="J159" i="7" s="1"/>
  <c r="P28" i="7"/>
  <c r="P89" i="7"/>
  <c r="P72" i="7"/>
  <c r="P92" i="7"/>
  <c r="P76" i="7"/>
  <c r="P59" i="7"/>
  <c r="P29" i="7"/>
  <c r="P96" i="7"/>
  <c r="P79" i="7"/>
  <c r="P62" i="7"/>
  <c r="P49" i="7"/>
  <c r="AR51" i="4"/>
  <c r="BT51" i="5"/>
  <c r="AR35" i="4"/>
  <c r="BT35" i="5"/>
  <c r="BT205" i="5"/>
  <c r="AR205" i="4"/>
  <c r="BT197" i="5"/>
  <c r="AR197" i="4"/>
  <c r="BT189" i="5"/>
  <c r="AR189" i="4"/>
  <c r="BT181" i="5"/>
  <c r="AR181" i="4"/>
  <c r="BT173" i="5"/>
  <c r="AR173" i="4"/>
  <c r="BT165" i="5"/>
  <c r="AR165" i="4"/>
  <c r="BT157" i="5"/>
  <c r="AR157" i="4"/>
  <c r="BT149" i="5"/>
  <c r="AR149" i="4"/>
  <c r="BT141" i="5"/>
  <c r="AR141" i="4"/>
  <c r="BT133" i="5"/>
  <c r="AR133" i="4"/>
  <c r="BT125" i="5"/>
  <c r="AR125" i="4"/>
  <c r="BT117" i="5"/>
  <c r="AR117" i="4"/>
  <c r="BT109" i="5"/>
  <c r="AR109" i="4"/>
  <c r="BT97" i="5"/>
  <c r="AR97" i="4"/>
  <c r="BT81" i="5"/>
  <c r="AR81" i="4"/>
  <c r="BT64" i="5"/>
  <c r="AR64" i="4"/>
  <c r="BT50" i="5"/>
  <c r="AR50" i="4"/>
  <c r="BT34" i="5"/>
  <c r="AR34" i="4"/>
  <c r="BT204" i="5"/>
  <c r="AR204" i="4"/>
  <c r="BT188" i="5"/>
  <c r="AR188" i="4"/>
  <c r="BT172" i="5"/>
  <c r="AR172" i="4"/>
  <c r="BT156" i="5"/>
  <c r="AR156" i="4"/>
  <c r="BT140" i="5"/>
  <c r="AR140" i="4"/>
  <c r="BT124" i="5"/>
  <c r="AR124" i="4"/>
  <c r="BT108" i="5"/>
  <c r="AR108" i="4"/>
  <c r="BT92" i="5"/>
  <c r="AR92" i="4"/>
  <c r="BT49" i="5"/>
  <c r="AR49" i="4"/>
  <c r="BT33" i="5"/>
  <c r="AR33" i="4"/>
  <c r="BJ113" i="4"/>
  <c r="BT99" i="5"/>
  <c r="AR99" i="4"/>
  <c r="BJ93" i="4"/>
  <c r="BT83" i="5"/>
  <c r="AR83" i="4"/>
  <c r="AR75" i="4"/>
  <c r="BT75" i="5"/>
  <c r="BJ69" i="4"/>
  <c r="AR48" i="4"/>
  <c r="BT48" i="5"/>
  <c r="AR32" i="4"/>
  <c r="BT32" i="5"/>
  <c r="BT194" i="5"/>
  <c r="AR194" i="4"/>
  <c r="BT178" i="5"/>
  <c r="AR178" i="4"/>
  <c r="BT162" i="5"/>
  <c r="AR162" i="4"/>
  <c r="BT146" i="5"/>
  <c r="AR146" i="4"/>
  <c r="BT130" i="5"/>
  <c r="AR130" i="4"/>
  <c r="BT114" i="5"/>
  <c r="AR114" i="4"/>
  <c r="BT98" i="5"/>
  <c r="AR98" i="4"/>
  <c r="BT82" i="5"/>
  <c r="AR82" i="4"/>
  <c r="BT74" i="5"/>
  <c r="AR74" i="4"/>
  <c r="V160" i="14"/>
  <c r="W160" i="13"/>
  <c r="V156" i="14"/>
  <c r="W156" i="13"/>
  <c r="U160" i="14"/>
  <c r="G160" i="14" s="1"/>
  <c r="Z160" i="14" s="1"/>
  <c r="V160" i="13"/>
  <c r="U146" i="14"/>
  <c r="V146" i="13"/>
  <c r="U124" i="14"/>
  <c r="V124" i="13"/>
  <c r="U108" i="14"/>
  <c r="V108" i="13"/>
  <c r="U96" i="14"/>
  <c r="G96" i="14" s="1"/>
  <c r="Z96" i="14" s="1"/>
  <c r="V96" i="13"/>
  <c r="U88" i="14"/>
  <c r="G88" i="14" s="1"/>
  <c r="Z88" i="14" s="1"/>
  <c r="V88" i="13"/>
  <c r="V151" i="14"/>
  <c r="W151" i="13"/>
  <c r="V149" i="14"/>
  <c r="W149" i="13"/>
  <c r="U137" i="14"/>
  <c r="V137" i="13"/>
  <c r="U129" i="14"/>
  <c r="V129" i="13"/>
  <c r="U121" i="14"/>
  <c r="V121" i="13"/>
  <c r="U113" i="14"/>
  <c r="V113" i="13"/>
  <c r="U105" i="14"/>
  <c r="V105" i="13"/>
  <c r="V85" i="14"/>
  <c r="W85" i="13"/>
  <c r="U49" i="14"/>
  <c r="V49" i="13"/>
  <c r="V138" i="14"/>
  <c r="W138" i="13"/>
  <c r="V130" i="14"/>
  <c r="W130" i="13"/>
  <c r="V122" i="14"/>
  <c r="W122" i="13"/>
  <c r="V114" i="14"/>
  <c r="W114" i="13"/>
  <c r="V106" i="14"/>
  <c r="W106" i="13"/>
  <c r="V94" i="14"/>
  <c r="W94" i="13"/>
  <c r="V86" i="14"/>
  <c r="W86" i="13"/>
  <c r="U144" i="14"/>
  <c r="G144" i="14" s="1"/>
  <c r="Z144" i="14" s="1"/>
  <c r="V144" i="13"/>
  <c r="V131" i="14"/>
  <c r="W131" i="13"/>
  <c r="V115" i="14"/>
  <c r="W115" i="13"/>
  <c r="U59" i="14"/>
  <c r="V59" i="13"/>
  <c r="U51" i="14"/>
  <c r="V51" i="13"/>
  <c r="U43" i="14"/>
  <c r="V43" i="13"/>
  <c r="U98" i="14"/>
  <c r="V98" i="13"/>
  <c r="U90" i="14"/>
  <c r="V90" i="13"/>
  <c r="V69" i="14"/>
  <c r="W69" i="13"/>
  <c r="U58" i="14"/>
  <c r="G58" i="14" s="1"/>
  <c r="Z58" i="14" s="1"/>
  <c r="V58" i="13"/>
  <c r="V53" i="14"/>
  <c r="W53" i="13"/>
  <c r="U50" i="14"/>
  <c r="V50" i="13"/>
  <c r="U42" i="14"/>
  <c r="V42" i="13"/>
  <c r="U34" i="14"/>
  <c r="V34" i="13"/>
  <c r="U74" i="14"/>
  <c r="V74" i="13"/>
  <c r="V97" i="14"/>
  <c r="W97" i="13"/>
  <c r="V32" i="14"/>
  <c r="W32" i="13"/>
  <c r="V140" i="14"/>
  <c r="W140" i="13"/>
  <c r="V60" i="14"/>
  <c r="W60" i="13"/>
  <c r="U75" i="14"/>
  <c r="V75" i="13"/>
  <c r="P150" i="7"/>
  <c r="P151" i="7"/>
  <c r="P147" i="7"/>
  <c r="P142" i="7"/>
  <c r="P134" i="7"/>
  <c r="P126" i="7"/>
  <c r="P116" i="7"/>
  <c r="P108" i="7"/>
  <c r="K32" i="10"/>
  <c r="P140" i="7"/>
  <c r="P136" i="7"/>
  <c r="P127" i="7"/>
  <c r="P118" i="7"/>
  <c r="P109" i="7"/>
  <c r="P98" i="7"/>
  <c r="U33" i="14"/>
  <c r="V33" i="13"/>
  <c r="V51" i="14"/>
  <c r="W51" i="13"/>
  <c r="U37" i="14"/>
  <c r="V37" i="13"/>
  <c r="U41" i="14"/>
  <c r="V41" i="13"/>
  <c r="U45" i="14"/>
  <c r="G45" i="14" s="1"/>
  <c r="Z45" i="14" s="1"/>
  <c r="V45" i="13"/>
  <c r="V80" i="14"/>
  <c r="W80" i="13"/>
  <c r="V38" i="14"/>
  <c r="W38" i="13"/>
  <c r="V46" i="14"/>
  <c r="W46" i="13"/>
  <c r="V54" i="14"/>
  <c r="W54" i="13"/>
  <c r="V62" i="14"/>
  <c r="W62" i="13"/>
  <c r="V70" i="14"/>
  <c r="W70" i="13"/>
  <c r="U73" i="14"/>
  <c r="V73" i="13"/>
  <c r="U89" i="14"/>
  <c r="V89" i="13"/>
  <c r="V92" i="14"/>
  <c r="W92" i="13"/>
  <c r="U97" i="14"/>
  <c r="V97" i="13"/>
  <c r="U110" i="14"/>
  <c r="G110" i="14" s="1"/>
  <c r="Z110" i="14" s="1"/>
  <c r="V110" i="13"/>
  <c r="U118" i="14"/>
  <c r="V118" i="13"/>
  <c r="U126" i="14"/>
  <c r="G126" i="14" s="1"/>
  <c r="Z126" i="14" s="1"/>
  <c r="V126" i="13"/>
  <c r="U134" i="14"/>
  <c r="V134" i="13"/>
  <c r="U159" i="14"/>
  <c r="V159" i="13"/>
  <c r="V142" i="14"/>
  <c r="W142" i="13"/>
  <c r="V35" i="14"/>
  <c r="W35" i="13"/>
  <c r="P154" i="7"/>
  <c r="P82" i="7"/>
  <c r="P65" i="7"/>
  <c r="P35" i="7"/>
  <c r="K161" i="7"/>
  <c r="L159" i="7"/>
  <c r="P93" i="7"/>
  <c r="P77" i="7"/>
  <c r="P60" i="7"/>
  <c r="P54" i="7"/>
  <c r="P44" i="7"/>
  <c r="P80" i="7"/>
  <c r="P63" i="7"/>
  <c r="P48" i="7"/>
  <c r="P37" i="7"/>
  <c r="I161" i="7"/>
  <c r="P83" i="7"/>
  <c r="P66" i="7"/>
  <c r="AR55" i="4"/>
  <c r="BT55" i="5"/>
  <c r="AR39" i="4"/>
  <c r="BT39" i="5"/>
  <c r="BT93" i="5"/>
  <c r="AR93" i="4"/>
  <c r="BT67" i="5"/>
  <c r="AR67" i="4"/>
  <c r="BT54" i="5"/>
  <c r="AR54" i="4"/>
  <c r="BT38" i="5"/>
  <c r="AR38" i="4"/>
  <c r="BT200" i="5"/>
  <c r="AR200" i="4"/>
  <c r="BT184" i="5"/>
  <c r="AR184" i="4"/>
  <c r="BT168" i="5"/>
  <c r="AR168" i="4"/>
  <c r="BT152" i="5"/>
  <c r="AR152" i="4"/>
  <c r="BT136" i="5"/>
  <c r="AR136" i="4"/>
  <c r="BT120" i="5"/>
  <c r="AR120" i="4"/>
  <c r="BT104" i="5"/>
  <c r="AR104" i="4"/>
  <c r="BT88" i="5"/>
  <c r="AR88" i="4"/>
  <c r="BT53" i="5"/>
  <c r="AR53" i="4"/>
  <c r="BT37" i="5"/>
  <c r="AR37" i="4"/>
  <c r="AV29" i="5"/>
  <c r="BT203" i="5"/>
  <c r="AR203" i="4"/>
  <c r="BT199" i="5"/>
  <c r="AR199" i="4"/>
  <c r="BT195" i="5"/>
  <c r="AR195" i="4"/>
  <c r="BT191" i="5"/>
  <c r="AR191" i="4"/>
  <c r="BT187" i="5"/>
  <c r="AR187" i="4"/>
  <c r="BT183" i="5"/>
  <c r="AR183" i="4"/>
  <c r="BT179" i="5"/>
  <c r="AR179" i="4"/>
  <c r="BT175" i="5"/>
  <c r="AR175" i="4"/>
  <c r="BT171" i="5"/>
  <c r="AR171" i="4"/>
  <c r="BT167" i="5"/>
  <c r="AR167" i="4"/>
  <c r="BT163" i="5"/>
  <c r="AR163" i="4"/>
  <c r="BT159" i="5"/>
  <c r="AR159" i="4"/>
  <c r="BT155" i="5"/>
  <c r="AR155" i="4"/>
  <c r="BT151" i="5"/>
  <c r="AR151" i="4"/>
  <c r="BT147" i="5"/>
  <c r="AR147" i="4"/>
  <c r="BT143" i="5"/>
  <c r="AR143" i="4"/>
  <c r="BT139" i="5"/>
  <c r="AR139" i="4"/>
  <c r="BT135" i="5"/>
  <c r="AR135" i="4"/>
  <c r="BT131" i="5"/>
  <c r="AR131" i="4"/>
  <c r="BT127" i="5"/>
  <c r="AR127" i="4"/>
  <c r="BT123" i="5"/>
  <c r="AR123" i="4"/>
  <c r="BT119" i="5"/>
  <c r="AR119" i="4"/>
  <c r="BT115" i="5"/>
  <c r="AR115" i="4"/>
  <c r="BJ105" i="4"/>
  <c r="BT95" i="5"/>
  <c r="AR95" i="4"/>
  <c r="BJ89" i="4"/>
  <c r="BT79" i="5"/>
  <c r="AR79" i="4"/>
  <c r="BJ73" i="4"/>
  <c r="AR60" i="4"/>
  <c r="BT60" i="5"/>
  <c r="AR52" i="4"/>
  <c r="BT52" i="5"/>
  <c r="AR36" i="4"/>
  <c r="BT36" i="5"/>
  <c r="BT198" i="5"/>
  <c r="AR198" i="4"/>
  <c r="BT182" i="5"/>
  <c r="AR182" i="4"/>
  <c r="BT166" i="5"/>
  <c r="AR166" i="4"/>
  <c r="BT150" i="5"/>
  <c r="AR150" i="4"/>
  <c r="BT134" i="5"/>
  <c r="AR134" i="4"/>
  <c r="BT118" i="5"/>
  <c r="AR118" i="4"/>
  <c r="BT102" i="5"/>
  <c r="AR102" i="4"/>
  <c r="BT86" i="5"/>
  <c r="AR86" i="4"/>
  <c r="BT78" i="5"/>
  <c r="AR78" i="4"/>
  <c r="G49" i="3"/>
  <c r="P47" i="3"/>
  <c r="P49" i="3" s="1"/>
  <c r="G161" i="14"/>
  <c r="F163" i="13" s="1"/>
  <c r="U142" i="14"/>
  <c r="G142" i="14" s="1"/>
  <c r="Z142" i="14" s="1"/>
  <c r="V142" i="13"/>
  <c r="U128" i="14"/>
  <c r="V128" i="13"/>
  <c r="U112" i="14"/>
  <c r="V112" i="13"/>
  <c r="U84" i="14"/>
  <c r="V84" i="13"/>
  <c r="Y161" i="13"/>
  <c r="Y163" i="12"/>
  <c r="V157" i="14"/>
  <c r="W157" i="13"/>
  <c r="V147" i="14"/>
  <c r="W147" i="13"/>
  <c r="U135" i="14"/>
  <c r="V135" i="13"/>
  <c r="U131" i="14"/>
  <c r="V131" i="13"/>
  <c r="U127" i="14"/>
  <c r="V127" i="13"/>
  <c r="U123" i="14"/>
  <c r="V123" i="13"/>
  <c r="U119" i="14"/>
  <c r="G119" i="14" s="1"/>
  <c r="Z119" i="14" s="1"/>
  <c r="V119" i="13"/>
  <c r="U115" i="14"/>
  <c r="V115" i="13"/>
  <c r="U111" i="14"/>
  <c r="V111" i="13"/>
  <c r="U107" i="14"/>
  <c r="G107" i="14" s="1"/>
  <c r="Z107" i="14" s="1"/>
  <c r="V107" i="13"/>
  <c r="U103" i="14"/>
  <c r="V103" i="13"/>
  <c r="U99" i="14"/>
  <c r="V99" i="13"/>
  <c r="U91" i="14"/>
  <c r="V91" i="13"/>
  <c r="V159" i="14"/>
  <c r="W159" i="13"/>
  <c r="V153" i="14"/>
  <c r="W153" i="13"/>
  <c r="U106" i="14"/>
  <c r="V106" i="13"/>
  <c r="V99" i="14"/>
  <c r="W99" i="13"/>
  <c r="V91" i="14"/>
  <c r="W91" i="13"/>
  <c r="V81" i="14"/>
  <c r="W81" i="13"/>
  <c r="U65" i="14"/>
  <c r="V65" i="13"/>
  <c r="U57" i="14"/>
  <c r="V57" i="13"/>
  <c r="V90" i="14"/>
  <c r="W90" i="13"/>
  <c r="V74" i="14"/>
  <c r="W74" i="13"/>
  <c r="U72" i="14"/>
  <c r="V72" i="13"/>
  <c r="U64" i="14"/>
  <c r="G64" i="14" s="1"/>
  <c r="Z64" i="14" s="1"/>
  <c r="V64" i="13"/>
  <c r="U56" i="14"/>
  <c r="V56" i="13"/>
  <c r="U152" i="14"/>
  <c r="V152" i="13"/>
  <c r="V127" i="14"/>
  <c r="W127" i="13"/>
  <c r="V111" i="14"/>
  <c r="W111" i="13"/>
  <c r="V87" i="14"/>
  <c r="W87" i="13"/>
  <c r="V83" i="14"/>
  <c r="W83" i="13"/>
  <c r="V79" i="14"/>
  <c r="W79" i="13"/>
  <c r="V75" i="14"/>
  <c r="W75" i="13"/>
  <c r="U71" i="14"/>
  <c r="V71" i="13"/>
  <c r="U55" i="14"/>
  <c r="V55" i="13"/>
  <c r="U39" i="14"/>
  <c r="V39" i="13"/>
  <c r="U62" i="14"/>
  <c r="G62" i="14" s="1"/>
  <c r="Z62" i="14" s="1"/>
  <c r="V62" i="13"/>
  <c r="V57" i="14"/>
  <c r="W57" i="13"/>
  <c r="V49" i="14"/>
  <c r="W49" i="13"/>
  <c r="U46" i="14"/>
  <c r="G46" i="14" s="1"/>
  <c r="Z46" i="14" s="1"/>
  <c r="V46" i="13"/>
  <c r="U86" i="14"/>
  <c r="V86" i="13"/>
  <c r="U35" i="14"/>
  <c r="G35" i="14" s="1"/>
  <c r="Z35" i="14" s="1"/>
  <c r="V35" i="13"/>
  <c r="V31" i="14"/>
  <c r="W31" i="13"/>
  <c r="V93" i="14"/>
  <c r="W93" i="13"/>
  <c r="V72" i="14"/>
  <c r="W72" i="13"/>
  <c r="V56" i="14"/>
  <c r="W56" i="13"/>
  <c r="V41" i="14"/>
  <c r="W41" i="13"/>
  <c r="U87" i="14"/>
  <c r="G87" i="14" s="1"/>
  <c r="Z87" i="14" s="1"/>
  <c r="V87" i="13"/>
  <c r="P148" i="7"/>
  <c r="X32" i="10"/>
  <c r="P157" i="7"/>
  <c r="P95" i="7"/>
  <c r="V34" i="14"/>
  <c r="W34" i="13"/>
  <c r="U52" i="14"/>
  <c r="V52" i="13"/>
  <c r="V84" i="14"/>
  <c r="W84" i="13"/>
  <c r="U151" i="14"/>
  <c r="V151" i="13"/>
  <c r="V105" i="14"/>
  <c r="W105" i="13"/>
  <c r="V113" i="14"/>
  <c r="W113" i="13"/>
  <c r="V121" i="14"/>
  <c r="W121" i="13"/>
  <c r="V129" i="14"/>
  <c r="W129" i="13"/>
  <c r="V137" i="14"/>
  <c r="W137" i="13"/>
  <c r="V59" i="14"/>
  <c r="W59" i="13"/>
  <c r="V67" i="14"/>
  <c r="W67" i="13"/>
  <c r="U77" i="14"/>
  <c r="G77" i="14" s="1"/>
  <c r="Z77" i="14" s="1"/>
  <c r="V77" i="13"/>
  <c r="U93" i="14"/>
  <c r="V93" i="13"/>
  <c r="V146" i="14"/>
  <c r="W146" i="13"/>
  <c r="V158" i="14"/>
  <c r="W158" i="13"/>
  <c r="P138" i="7"/>
  <c r="P130" i="7"/>
  <c r="P121" i="7"/>
  <c r="P112" i="7"/>
  <c r="U31" i="14"/>
  <c r="G31" i="14" s="1"/>
  <c r="Z31" i="14" s="1"/>
  <c r="V31" i="13"/>
  <c r="P133" i="7"/>
  <c r="P124" i="7"/>
  <c r="P114" i="7"/>
  <c r="P105" i="7"/>
  <c r="P103" i="7"/>
  <c r="P149" i="7"/>
  <c r="P86" i="7"/>
  <c r="P69" i="7"/>
  <c r="P51" i="7"/>
  <c r="P43" i="7"/>
  <c r="P33" i="7"/>
  <c r="G161" i="7"/>
  <c r="P81" i="7"/>
  <c r="P64" i="7"/>
  <c r="P84" i="7"/>
  <c r="P67" i="7"/>
  <c r="P55" i="7"/>
  <c r="P47" i="7"/>
  <c r="P34" i="7"/>
  <c r="P87" i="7"/>
  <c r="P70" i="7"/>
  <c r="P40" i="7"/>
  <c r="AR43" i="4"/>
  <c r="BT43" i="5"/>
  <c r="BT201" i="5"/>
  <c r="AR201" i="4"/>
  <c r="BT193" i="5"/>
  <c r="AR193" i="4"/>
  <c r="BT185" i="5"/>
  <c r="AR185" i="4"/>
  <c r="BT177" i="5"/>
  <c r="AR177" i="4"/>
  <c r="BT169" i="5"/>
  <c r="AR169" i="4"/>
  <c r="BT161" i="5"/>
  <c r="AR161" i="4"/>
  <c r="BT153" i="5"/>
  <c r="AR153" i="4"/>
  <c r="BT145" i="5"/>
  <c r="AR145" i="4"/>
  <c r="BT137" i="5"/>
  <c r="AR137" i="4"/>
  <c r="BT129" i="5"/>
  <c r="AR129" i="4"/>
  <c r="BT121" i="5"/>
  <c r="AR121" i="4"/>
  <c r="BT113" i="5"/>
  <c r="AR113" i="4"/>
  <c r="BT105" i="5"/>
  <c r="AR105" i="4"/>
  <c r="BT89" i="5"/>
  <c r="AR89" i="4"/>
  <c r="BT77" i="5"/>
  <c r="AR77" i="4"/>
  <c r="BT73" i="5"/>
  <c r="AR73" i="4"/>
  <c r="BT69" i="5"/>
  <c r="AR69" i="4"/>
  <c r="BT72" i="5"/>
  <c r="AR72" i="4"/>
  <c r="BT58" i="5"/>
  <c r="AR58" i="4"/>
  <c r="BT42" i="5"/>
  <c r="AR42" i="4"/>
  <c r="BT196" i="5"/>
  <c r="AR196" i="4"/>
  <c r="BT180" i="5"/>
  <c r="AR180" i="4"/>
  <c r="BT164" i="5"/>
  <c r="AR164" i="4"/>
  <c r="BT148" i="5"/>
  <c r="AR148" i="4"/>
  <c r="BT132" i="5"/>
  <c r="AR132" i="4"/>
  <c r="BT116" i="5"/>
  <c r="AR116" i="4"/>
  <c r="BT100" i="5"/>
  <c r="AR100" i="4"/>
  <c r="BT84" i="5"/>
  <c r="AR84" i="4"/>
  <c r="I32" i="1"/>
  <c r="I37" i="1" s="1"/>
  <c r="BT57" i="5"/>
  <c r="AR57" i="4"/>
  <c r="BT41" i="5"/>
  <c r="AR41" i="4"/>
  <c r="BT111" i="5"/>
  <c r="AR111" i="4"/>
  <c r="BT107" i="5"/>
  <c r="AR107" i="4"/>
  <c r="BJ101" i="4"/>
  <c r="BT91" i="5"/>
  <c r="AR91" i="4"/>
  <c r="BJ85" i="4"/>
  <c r="BJ77" i="4"/>
  <c r="BT76" i="5"/>
  <c r="AR76" i="4"/>
  <c r="BT68" i="5"/>
  <c r="AR68" i="4"/>
  <c r="BT65" i="5"/>
  <c r="AR65" i="4"/>
  <c r="AR63" i="4"/>
  <c r="BT63" i="5"/>
  <c r="AR56" i="4"/>
  <c r="BT56" i="5"/>
  <c r="AR40" i="4"/>
  <c r="BT40" i="5"/>
  <c r="BT202" i="5"/>
  <c r="AR202" i="4"/>
  <c r="BT186" i="5"/>
  <c r="AR186" i="4"/>
  <c r="BT170" i="5"/>
  <c r="AR170" i="4"/>
  <c r="BT154" i="5"/>
  <c r="AR154" i="4"/>
  <c r="BT138" i="5"/>
  <c r="AR138" i="4"/>
  <c r="BT122" i="5"/>
  <c r="AR122" i="4"/>
  <c r="BT106" i="5"/>
  <c r="AR106" i="4"/>
  <c r="BT90" i="5"/>
  <c r="AR90" i="4"/>
  <c r="AR66" i="4"/>
  <c r="BT66" i="5"/>
  <c r="H159" i="7" l="1"/>
  <c r="G151" i="14"/>
  <c r="Z151" i="14" s="1"/>
  <c r="G86" i="14"/>
  <c r="Z86" i="14" s="1"/>
  <c r="Z55" i="14"/>
  <c r="Z71" i="14"/>
  <c r="G106" i="14"/>
  <c r="Z106" i="14" s="1"/>
  <c r="G115" i="14"/>
  <c r="Z115" i="14" s="1"/>
  <c r="G131" i="14"/>
  <c r="Z131" i="14" s="1"/>
  <c r="G128" i="14"/>
  <c r="Z128" i="14" s="1"/>
  <c r="G97" i="14"/>
  <c r="Z97" i="14" s="1"/>
  <c r="G33" i="14"/>
  <c r="Z33" i="14" s="1"/>
  <c r="G47" i="14"/>
  <c r="Z47" i="14" s="1"/>
  <c r="G68" i="14"/>
  <c r="Z68" i="14" s="1"/>
  <c r="G104" i="14"/>
  <c r="Z104" i="14" s="1"/>
  <c r="G120" i="14"/>
  <c r="Z120" i="14" s="1"/>
  <c r="G136" i="14"/>
  <c r="Z136" i="14" s="1"/>
  <c r="G150" i="14"/>
  <c r="Z150" i="14" s="1"/>
  <c r="G43" i="14"/>
  <c r="Z43" i="14" s="1"/>
  <c r="G42" i="14"/>
  <c r="Z42" i="14" s="1"/>
  <c r="G89" i="14"/>
  <c r="Z89" i="14" s="1"/>
  <c r="G112" i="14"/>
  <c r="Z112" i="14" s="1"/>
  <c r="G44" i="14"/>
  <c r="Z44" i="14" s="1"/>
  <c r="G36" i="14"/>
  <c r="Z36" i="14" s="1"/>
  <c r="G39" i="14"/>
  <c r="Z39" i="14" s="1"/>
  <c r="G65" i="14"/>
  <c r="Z65" i="14" s="1"/>
  <c r="G123" i="14"/>
  <c r="Z123" i="14" s="1"/>
  <c r="G73" i="14"/>
  <c r="Z73" i="14" s="1"/>
  <c r="G50" i="14"/>
  <c r="Z50" i="14" s="1"/>
  <c r="G108" i="14"/>
  <c r="Z108" i="14" s="1"/>
  <c r="G143" i="14"/>
  <c r="Z143" i="14" s="1"/>
  <c r="G48" i="14"/>
  <c r="Z48" i="14" s="1"/>
  <c r="G102" i="14"/>
  <c r="Z102" i="14" s="1"/>
  <c r="G141" i="14"/>
  <c r="Z141" i="14" s="1"/>
  <c r="G52" i="14"/>
  <c r="Z52" i="14" s="1"/>
  <c r="G152" i="14"/>
  <c r="Z152" i="14" s="1"/>
  <c r="G57" i="14"/>
  <c r="Z57" i="14" s="1"/>
  <c r="G91" i="14"/>
  <c r="Z91" i="14" s="1"/>
  <c r="G103" i="14"/>
  <c r="Z103" i="14" s="1"/>
  <c r="G135" i="14"/>
  <c r="Z135" i="14" s="1"/>
  <c r="G134" i="14"/>
  <c r="Z134" i="14" s="1"/>
  <c r="G118" i="14"/>
  <c r="Z118" i="14" s="1"/>
  <c r="G37" i="14"/>
  <c r="Z37" i="14" s="1"/>
  <c r="G98" i="14"/>
  <c r="Z98" i="14" s="1"/>
  <c r="G51" i="14"/>
  <c r="Z51" i="14" s="1"/>
  <c r="G124" i="14"/>
  <c r="Z124" i="14" s="1"/>
  <c r="G139" i="14"/>
  <c r="Z139" i="14" s="1"/>
  <c r="G111" i="14"/>
  <c r="Z111" i="14" s="1"/>
  <c r="G127" i="14"/>
  <c r="Z127" i="14" s="1"/>
  <c r="G84" i="14"/>
  <c r="Z84" i="14" s="1"/>
  <c r="V162" i="14"/>
  <c r="U32" i="15" s="1"/>
  <c r="U33" i="15" s="1"/>
  <c r="G38" i="14"/>
  <c r="Z38" i="14" s="1"/>
  <c r="G148" i="14"/>
  <c r="Z148" i="14" s="1"/>
  <c r="G145" i="14"/>
  <c r="Z145" i="14" s="1"/>
  <c r="G153" i="14"/>
  <c r="Z153" i="14" s="1"/>
  <c r="G138" i="14"/>
  <c r="Z138" i="14" s="1"/>
  <c r="G122" i="14"/>
  <c r="Z122" i="14" s="1"/>
  <c r="G81" i="14"/>
  <c r="Z81" i="14" s="1"/>
  <c r="U162" i="14"/>
  <c r="T32" i="15" s="1"/>
  <c r="G30" i="14"/>
  <c r="G66" i="14"/>
  <c r="Z66" i="14" s="1"/>
  <c r="G67" i="14"/>
  <c r="Z67" i="14" s="1"/>
  <c r="G140" i="14"/>
  <c r="Z140" i="14" s="1"/>
  <c r="G109" i="14"/>
  <c r="Z109" i="14" s="1"/>
  <c r="G125" i="14"/>
  <c r="Z125" i="14" s="1"/>
  <c r="G80" i="14"/>
  <c r="Z80" i="14" s="1"/>
  <c r="G100" i="14"/>
  <c r="Z100" i="14" s="1"/>
  <c r="G132" i="14"/>
  <c r="Z132" i="14" s="1"/>
  <c r="G154" i="14"/>
  <c r="Z154" i="14" s="1"/>
  <c r="G74" i="14"/>
  <c r="Z74" i="14" s="1"/>
  <c r="G49" i="14"/>
  <c r="Z49" i="14" s="1"/>
  <c r="G105" i="14"/>
  <c r="Z105" i="14" s="1"/>
  <c r="G121" i="14"/>
  <c r="Z121" i="14" s="1"/>
  <c r="G137" i="14"/>
  <c r="Z137" i="14" s="1"/>
  <c r="G146" i="14"/>
  <c r="Z146" i="14" s="1"/>
  <c r="G147" i="14"/>
  <c r="Z147" i="14" s="1"/>
  <c r="G85" i="14"/>
  <c r="Z85" i="14" s="1"/>
  <c r="G32" i="14"/>
  <c r="Z32" i="14" s="1"/>
  <c r="G82" i="14"/>
  <c r="Z82" i="14" s="1"/>
  <c r="G33" i="3"/>
  <c r="I39" i="1"/>
  <c r="G93" i="14"/>
  <c r="Z93" i="14" s="1"/>
  <c r="G56" i="14"/>
  <c r="Z56" i="14" s="1"/>
  <c r="G72" i="14"/>
  <c r="Z72" i="14" s="1"/>
  <c r="G99" i="14"/>
  <c r="Z99" i="14" s="1"/>
  <c r="G40" i="14"/>
  <c r="Z40" i="14" s="1"/>
  <c r="G79" i="14"/>
  <c r="Z79" i="14" s="1"/>
  <c r="Z54" i="14"/>
  <c r="Z70" i="14"/>
  <c r="Z63" i="14"/>
  <c r="G60" i="14"/>
  <c r="Z60" i="14" s="1"/>
  <c r="G53" i="14"/>
  <c r="Z53" i="14" s="1"/>
  <c r="Z69" i="14"/>
  <c r="G95" i="14"/>
  <c r="Z95" i="14" s="1"/>
  <c r="G76" i="14"/>
  <c r="Z76" i="14" s="1"/>
  <c r="G149" i="14"/>
  <c r="Z149" i="14" s="1"/>
  <c r="G156" i="14"/>
  <c r="Z156" i="14" s="1"/>
  <c r="G158" i="14"/>
  <c r="Z158" i="14" s="1"/>
  <c r="G130" i="14"/>
  <c r="Z130" i="14" s="1"/>
  <c r="G114" i="14"/>
  <c r="Z114" i="14" s="1"/>
  <c r="V163" i="12"/>
  <c r="G163" i="12"/>
  <c r="G94" i="14"/>
  <c r="Z94" i="14" s="1"/>
  <c r="G101" i="14"/>
  <c r="Z101" i="14" s="1"/>
  <c r="G117" i="14"/>
  <c r="Z117" i="14" s="1"/>
  <c r="G133" i="14"/>
  <c r="Z133" i="14" s="1"/>
  <c r="F164" i="13"/>
  <c r="G92" i="14"/>
  <c r="Z92" i="14" s="1"/>
  <c r="G116" i="14"/>
  <c r="Z116" i="14" s="1"/>
  <c r="G157" i="14"/>
  <c r="Z157" i="14" s="1"/>
  <c r="G159" i="14"/>
  <c r="Z159" i="14" s="1"/>
  <c r="G41" i="14"/>
  <c r="Z41" i="14" s="1"/>
  <c r="G75" i="14"/>
  <c r="Z75" i="14" s="1"/>
  <c r="G34" i="14"/>
  <c r="Z34" i="14" s="1"/>
  <c r="G90" i="14"/>
  <c r="Z90" i="14" s="1"/>
  <c r="G59" i="14"/>
  <c r="Z59" i="14" s="1"/>
  <c r="G113" i="14"/>
  <c r="Z113" i="14" s="1"/>
  <c r="G129" i="14"/>
  <c r="Z129" i="14" s="1"/>
  <c r="L158" i="7"/>
  <c r="H158" i="7"/>
  <c r="N157" i="7"/>
  <c r="J157" i="7"/>
  <c r="L156" i="7"/>
  <c r="H156" i="7"/>
  <c r="N155" i="7"/>
  <c r="J155" i="7"/>
  <c r="J151" i="7"/>
  <c r="H150" i="7"/>
  <c r="J147" i="7"/>
  <c r="H146" i="7"/>
  <c r="J142" i="7"/>
  <c r="J158" i="7"/>
  <c r="L155" i="7"/>
  <c r="N151" i="7"/>
  <c r="L150" i="7"/>
  <c r="N147" i="7"/>
  <c r="L146" i="7"/>
  <c r="N142" i="7"/>
  <c r="L140" i="7"/>
  <c r="J137" i="7"/>
  <c r="N135" i="7"/>
  <c r="H134" i="7"/>
  <c r="L132" i="7"/>
  <c r="J128" i="7"/>
  <c r="N126" i="7"/>
  <c r="H125" i="7"/>
  <c r="L123" i="7"/>
  <c r="J119" i="7"/>
  <c r="N117" i="7"/>
  <c r="H116" i="7"/>
  <c r="L113" i="7"/>
  <c r="J110" i="7"/>
  <c r="N108" i="7"/>
  <c r="H106" i="7"/>
  <c r="L104" i="7"/>
  <c r="O161" i="7"/>
  <c r="J154" i="7"/>
  <c r="H152" i="7"/>
  <c r="J149" i="7"/>
  <c r="H148" i="7"/>
  <c r="J145" i="7"/>
  <c r="H143" i="7"/>
  <c r="L157" i="7"/>
  <c r="J156" i="7"/>
  <c r="N154" i="7"/>
  <c r="L152" i="7"/>
  <c r="N149" i="7"/>
  <c r="L148" i="7"/>
  <c r="N145" i="7"/>
  <c r="L143" i="7"/>
  <c r="N139" i="7"/>
  <c r="H138" i="7"/>
  <c r="L136" i="7"/>
  <c r="J133" i="7"/>
  <c r="N130" i="7"/>
  <c r="H129" i="7"/>
  <c r="L127" i="7"/>
  <c r="J124" i="7"/>
  <c r="N122" i="7"/>
  <c r="H121" i="7"/>
  <c r="L118" i="7"/>
  <c r="J114" i="7"/>
  <c r="N112" i="7"/>
  <c r="H111" i="7"/>
  <c r="L109" i="7"/>
  <c r="J105" i="7"/>
  <c r="J56" i="7"/>
  <c r="N54" i="7"/>
  <c r="H53" i="7"/>
  <c r="J48" i="7"/>
  <c r="N46" i="7"/>
  <c r="H44" i="7"/>
  <c r="L41" i="7"/>
  <c r="H55" i="7"/>
  <c r="J50" i="7"/>
  <c r="H47" i="7"/>
  <c r="L44" i="7"/>
  <c r="J40" i="7"/>
  <c r="N37" i="7"/>
  <c r="J37" i="7"/>
  <c r="L35" i="7"/>
  <c r="H35" i="7"/>
  <c r="N50" i="7"/>
  <c r="L28" i="7"/>
  <c r="L33" i="7"/>
  <c r="N32" i="7"/>
  <c r="N40" i="7"/>
  <c r="L51" i="7"/>
  <c r="J29" i="7"/>
  <c r="J34" i="7"/>
  <c r="L43" i="7"/>
  <c r="J57" i="7"/>
  <c r="N59" i="7"/>
  <c r="L64" i="7"/>
  <c r="H66" i="7"/>
  <c r="J74" i="7"/>
  <c r="N76" i="7"/>
  <c r="L81" i="7"/>
  <c r="H83" i="7"/>
  <c r="J90" i="7"/>
  <c r="N92" i="7"/>
  <c r="N99" i="7"/>
  <c r="N103" i="7"/>
  <c r="N137" i="7"/>
  <c r="N159" i="7"/>
  <c r="H43" i="7"/>
  <c r="H52" i="7"/>
  <c r="L61" i="7"/>
  <c r="H63" i="7"/>
  <c r="J70" i="7"/>
  <c r="N72" i="7"/>
  <c r="L78" i="7"/>
  <c r="H80" i="7"/>
  <c r="J87" i="7"/>
  <c r="N89" i="7"/>
  <c r="L94" i="7"/>
  <c r="N114" i="7"/>
  <c r="N156" i="7"/>
  <c r="H29" i="7"/>
  <c r="H34" i="7"/>
  <c r="H40" i="7"/>
  <c r="J44" i="7"/>
  <c r="L48" i="7"/>
  <c r="N51" i="7"/>
  <c r="J54" i="7"/>
  <c r="L58" i="7"/>
  <c r="H60" i="7"/>
  <c r="J67" i="7"/>
  <c r="N69" i="7"/>
  <c r="L75" i="7"/>
  <c r="H77" i="7"/>
  <c r="J84" i="7"/>
  <c r="N86" i="7"/>
  <c r="L91" i="7"/>
  <c r="H93" i="7"/>
  <c r="L96" i="7"/>
  <c r="N124" i="7"/>
  <c r="H49" i="7"/>
  <c r="N58" i="7"/>
  <c r="L63" i="7"/>
  <c r="H65" i="7"/>
  <c r="J72" i="7"/>
  <c r="N75" i="7"/>
  <c r="L80" i="7"/>
  <c r="H82" i="7"/>
  <c r="J89" i="7"/>
  <c r="N91" i="7"/>
  <c r="N96" i="7"/>
  <c r="L101" i="7"/>
  <c r="N133" i="7"/>
  <c r="N111" i="7"/>
  <c r="N121" i="7"/>
  <c r="N129" i="7"/>
  <c r="N138" i="7"/>
  <c r="J146" i="7"/>
  <c r="H101" i="7"/>
  <c r="H108" i="7"/>
  <c r="H118" i="7"/>
  <c r="H126" i="7"/>
  <c r="J129" i="7"/>
  <c r="H136" i="7"/>
  <c r="N148" i="7"/>
  <c r="H157" i="7"/>
  <c r="H105" i="7"/>
  <c r="H114" i="7"/>
  <c r="H124" i="7"/>
  <c r="J127" i="7"/>
  <c r="H133" i="7"/>
  <c r="L145" i="7"/>
  <c r="J152" i="7"/>
  <c r="J96" i="7"/>
  <c r="J101" i="7"/>
  <c r="N104" i="7"/>
  <c r="J108" i="7"/>
  <c r="L119" i="7"/>
  <c r="N123" i="7"/>
  <c r="J126" i="7"/>
  <c r="L137" i="7"/>
  <c r="N140" i="7"/>
  <c r="N146" i="7"/>
  <c r="N150" i="7"/>
  <c r="H155" i="7"/>
  <c r="N52" i="7"/>
  <c r="L29" i="7"/>
  <c r="L34" i="7"/>
  <c r="L47" i="7"/>
  <c r="N33" i="7"/>
  <c r="N43" i="7"/>
  <c r="L53" i="7"/>
  <c r="H31" i="7"/>
  <c r="J49" i="7"/>
  <c r="H54" i="7"/>
  <c r="L60" i="7"/>
  <c r="H62" i="7"/>
  <c r="J69" i="7"/>
  <c r="N71" i="7"/>
  <c r="L77" i="7"/>
  <c r="H79" i="7"/>
  <c r="J86" i="7"/>
  <c r="N88" i="7"/>
  <c r="L93" i="7"/>
  <c r="H96" i="7"/>
  <c r="N100" i="7"/>
  <c r="N105" i="7"/>
  <c r="N44" i="7"/>
  <c r="N53" i="7"/>
  <c r="L57" i="7"/>
  <c r="H59" i="7"/>
  <c r="J66" i="7"/>
  <c r="N68" i="7"/>
  <c r="L74" i="7"/>
  <c r="H76" i="7"/>
  <c r="J83" i="7"/>
  <c r="N85" i="7"/>
  <c r="L90" i="7"/>
  <c r="H92" i="7"/>
  <c r="L116" i="7"/>
  <c r="N158" i="7"/>
  <c r="J31" i="7"/>
  <c r="J35" i="7"/>
  <c r="H41" i="7"/>
  <c r="J63" i="7"/>
  <c r="N65" i="7"/>
  <c r="L70" i="7"/>
  <c r="H72" i="7"/>
  <c r="J80" i="7"/>
  <c r="N82" i="7"/>
  <c r="L87" i="7"/>
  <c r="H89" i="7"/>
  <c r="L125" i="7"/>
  <c r="J41" i="7"/>
  <c r="L46" i="7"/>
  <c r="N49" i="7"/>
  <c r="J52" i="7"/>
  <c r="H56" i="7"/>
  <c r="L59" i="7"/>
  <c r="H61" i="7"/>
  <c r="J68" i="7"/>
  <c r="N70" i="7"/>
  <c r="L76" i="7"/>
  <c r="H78" i="7"/>
  <c r="J85" i="7"/>
  <c r="N87" i="7"/>
  <c r="L92" i="7"/>
  <c r="H94" i="7"/>
  <c r="L98" i="7"/>
  <c r="L102" i="7"/>
  <c r="L134" i="7"/>
  <c r="J104" i="7"/>
  <c r="L108" i="7"/>
  <c r="J113" i="7"/>
  <c r="L117" i="7"/>
  <c r="L126" i="7"/>
  <c r="J132" i="7"/>
  <c r="L135" i="7"/>
  <c r="J140" i="7"/>
  <c r="L151" i="7"/>
  <c r="J102" i="7"/>
  <c r="J111" i="7"/>
  <c r="L114" i="7"/>
  <c r="N118" i="7"/>
  <c r="J122" i="7"/>
  <c r="L133" i="7"/>
  <c r="N136" i="7"/>
  <c r="J139" i="7"/>
  <c r="N143" i="7"/>
  <c r="H151" i="7"/>
  <c r="J148" i="7"/>
  <c r="H98" i="7"/>
  <c r="H102" i="7"/>
  <c r="J106" i="7"/>
  <c r="H113" i="7"/>
  <c r="H122" i="7"/>
  <c r="J125" i="7"/>
  <c r="H132" i="7"/>
  <c r="H139" i="7"/>
  <c r="N56" i="7"/>
  <c r="L31" i="7"/>
  <c r="L37" i="7"/>
  <c r="N29" i="7"/>
  <c r="N34" i="7"/>
  <c r="N48" i="7"/>
  <c r="L55" i="7"/>
  <c r="J32" i="7"/>
  <c r="J38" i="7"/>
  <c r="H46" i="7"/>
  <c r="N55" i="7"/>
  <c r="H58" i="7"/>
  <c r="J65" i="7"/>
  <c r="N67" i="7"/>
  <c r="L72" i="7"/>
  <c r="H75" i="7"/>
  <c r="J82" i="7"/>
  <c r="N84" i="7"/>
  <c r="L89" i="7"/>
  <c r="H91" i="7"/>
  <c r="N101" i="7"/>
  <c r="L106" i="7"/>
  <c r="L40" i="7"/>
  <c r="L50" i="7"/>
  <c r="J62" i="7"/>
  <c r="N64" i="7"/>
  <c r="L69" i="7"/>
  <c r="H71" i="7"/>
  <c r="J79" i="7"/>
  <c r="N81" i="7"/>
  <c r="L86" i="7"/>
  <c r="H88" i="7"/>
  <c r="J95" i="7"/>
  <c r="L121" i="7"/>
  <c r="J28" i="7"/>
  <c r="H32" i="7"/>
  <c r="H37" i="7"/>
  <c r="N41" i="7"/>
  <c r="J46" i="7"/>
  <c r="H50" i="7"/>
  <c r="J53" i="7"/>
  <c r="L56" i="7"/>
  <c r="J59" i="7"/>
  <c r="N61" i="7"/>
  <c r="L66" i="7"/>
  <c r="H68" i="7"/>
  <c r="J76" i="7"/>
  <c r="N78" i="7"/>
  <c r="L83" i="7"/>
  <c r="H85" i="7"/>
  <c r="J92" i="7"/>
  <c r="N94" i="7"/>
  <c r="J98" i="7"/>
  <c r="L129" i="7"/>
  <c r="H38" i="7"/>
  <c r="H57" i="7"/>
  <c r="J64" i="7"/>
  <c r="N66" i="7"/>
  <c r="L71" i="7"/>
  <c r="H74" i="7"/>
  <c r="J81" i="7"/>
  <c r="N83" i="7"/>
  <c r="L88" i="7"/>
  <c r="H90" i="7"/>
  <c r="L99" i="7"/>
  <c r="L103" i="7"/>
  <c r="L138" i="7"/>
  <c r="H110" i="7"/>
  <c r="H119" i="7"/>
  <c r="J123" i="7"/>
  <c r="H128" i="7"/>
  <c r="H137" i="7"/>
  <c r="L147" i="7"/>
  <c r="H99" i="7"/>
  <c r="H103" i="7"/>
  <c r="H109" i="7"/>
  <c r="H117" i="7"/>
  <c r="J121" i="7"/>
  <c r="H127" i="7"/>
  <c r="H135" i="7"/>
  <c r="J138" i="7"/>
  <c r="H147" i="7"/>
  <c r="N106" i="7"/>
  <c r="N116" i="7"/>
  <c r="N125" i="7"/>
  <c r="N134" i="7"/>
  <c r="L154" i="7"/>
  <c r="J99" i="7"/>
  <c r="J103" i="7"/>
  <c r="L110" i="7"/>
  <c r="N113" i="7"/>
  <c r="J117" i="7"/>
  <c r="L128" i="7"/>
  <c r="N132" i="7"/>
  <c r="J135" i="7"/>
  <c r="H145" i="7"/>
  <c r="H149" i="7"/>
  <c r="H154" i="7"/>
  <c r="H28" i="7"/>
  <c r="L32" i="7"/>
  <c r="L38" i="7"/>
  <c r="N31" i="7"/>
  <c r="N35" i="7"/>
  <c r="L49" i="7"/>
  <c r="H33" i="7"/>
  <c r="N47" i="7"/>
  <c r="L52" i="7"/>
  <c r="J61" i="7"/>
  <c r="N63" i="7"/>
  <c r="L68" i="7"/>
  <c r="H70" i="7"/>
  <c r="J78" i="7"/>
  <c r="N80" i="7"/>
  <c r="L85" i="7"/>
  <c r="H87" i="7"/>
  <c r="J94" i="7"/>
  <c r="N98" i="7"/>
  <c r="N102" i="7"/>
  <c r="L111" i="7"/>
  <c r="J47" i="7"/>
  <c r="J55" i="7"/>
  <c r="J58" i="7"/>
  <c r="N60" i="7"/>
  <c r="L65" i="7"/>
  <c r="H67" i="7"/>
  <c r="J75" i="7"/>
  <c r="N77" i="7"/>
  <c r="L82" i="7"/>
  <c r="H84" i="7"/>
  <c r="J91" i="7"/>
  <c r="N93" i="7"/>
  <c r="N110" i="7"/>
  <c r="N28" i="7"/>
  <c r="J33" i="7"/>
  <c r="H51" i="7"/>
  <c r="N57" i="7"/>
  <c r="L62" i="7"/>
  <c r="H64" i="7"/>
  <c r="J71" i="7"/>
  <c r="N74" i="7"/>
  <c r="L79" i="7"/>
  <c r="H81" i="7"/>
  <c r="J88" i="7"/>
  <c r="N90" i="7"/>
  <c r="L95" i="7"/>
  <c r="N119" i="7"/>
  <c r="N38" i="7"/>
  <c r="J43" i="7"/>
  <c r="H48" i="7"/>
  <c r="J51" i="7"/>
  <c r="L54" i="7"/>
  <c r="J60" i="7"/>
  <c r="N62" i="7"/>
  <c r="L67" i="7"/>
  <c r="H69" i="7"/>
  <c r="J77" i="7"/>
  <c r="N79" i="7"/>
  <c r="L84" i="7"/>
  <c r="H86" i="7"/>
  <c r="J93" i="7"/>
  <c r="N95" i="7"/>
  <c r="L100" i="7"/>
  <c r="N128" i="7"/>
  <c r="L142" i="7"/>
  <c r="J150" i="7"/>
  <c r="J100" i="7"/>
  <c r="L105" i="7"/>
  <c r="N109" i="7"/>
  <c r="J112" i="7"/>
  <c r="L124" i="7"/>
  <c r="N127" i="7"/>
  <c r="J130" i="7"/>
  <c r="H142" i="7"/>
  <c r="N152" i="7"/>
  <c r="J109" i="7"/>
  <c r="L112" i="7"/>
  <c r="J118" i="7"/>
  <c r="L122" i="7"/>
  <c r="L130" i="7"/>
  <c r="J136" i="7"/>
  <c r="L139" i="7"/>
  <c r="J143" i="7"/>
  <c r="L149" i="7"/>
  <c r="H95" i="7"/>
  <c r="H100" i="7"/>
  <c r="H104" i="7"/>
  <c r="H112" i="7"/>
  <c r="J116" i="7"/>
  <c r="H123" i="7"/>
  <c r="H130" i="7"/>
  <c r="J134" i="7"/>
  <c r="H140" i="7"/>
  <c r="W162" i="13"/>
  <c r="G83" i="14"/>
  <c r="Z83" i="14" s="1"/>
  <c r="V162" i="13"/>
  <c r="T33" i="15" l="1"/>
  <c r="O28" i="1"/>
  <c r="Z32" i="15"/>
  <c r="Z33" i="15" s="1"/>
  <c r="P33" i="3"/>
  <c r="P35" i="3" s="1"/>
  <c r="G35" i="3"/>
  <c r="G162" i="14"/>
  <c r="G163" i="13" s="1"/>
  <c r="G164" i="13" s="1"/>
  <c r="Z30" i="14"/>
  <c r="O32" i="1" l="1"/>
  <c r="O34" i="1" s="1"/>
  <c r="O37" i="1" s="1"/>
  <c r="O39" i="1" s="1"/>
  <c r="G28" i="1"/>
  <c r="G32" i="1" s="1"/>
  <c r="G34" i="1" s="1"/>
  <c r="G37" i="1" s="1"/>
  <c r="G39" i="1" s="1"/>
</calcChain>
</file>

<file path=xl/sharedStrings.xml><?xml version="1.0" encoding="utf-8"?>
<sst xmlns="http://schemas.openxmlformats.org/spreadsheetml/2006/main" count="5081" uniqueCount="817">
  <si>
    <t>Šilumos kainų nustatymo metodikos</t>
  </si>
  <si>
    <t>1 priedas</t>
  </si>
  <si>
    <t>Duomenys apie ūkio subjektą:</t>
  </si>
  <si>
    <t>Duomenys apie kontaktinį asmenį:</t>
  </si>
  <si>
    <t>Pavadinimas</t>
  </si>
  <si>
    <t>V., pavardė</t>
  </si>
  <si>
    <t>Kodas</t>
  </si>
  <si>
    <t>Pareigos</t>
  </si>
  <si>
    <t>Buveinės adresas</t>
  </si>
  <si>
    <t>Telefonas</t>
  </si>
  <si>
    <t>Faksas</t>
  </si>
  <si>
    <t>El.paštas</t>
  </si>
  <si>
    <t>Tinklalapis</t>
  </si>
  <si>
    <t>sudarymo data</t>
  </si>
  <si>
    <t>Valstybinei kainų ir energetikos kontrolės komisijai</t>
  </si>
  <si>
    <t>Ataskaitinis laikotarpis</t>
  </si>
  <si>
    <t>STRAIPSNIAI</t>
  </si>
  <si>
    <t>Per ataskaitinį laikotarpį 
IŠ VISO</t>
  </si>
  <si>
    <t>Šilumos gamybos verslo vienetas</t>
  </si>
  <si>
    <t>Šilumos perdavimo verslo vienetas</t>
  </si>
  <si>
    <t>Mažmeninio aptarnavimo verslo vienetas</t>
  </si>
  <si>
    <t>Karšto vandens tiekimo verslo vienetas</t>
  </si>
  <si>
    <t>Pastatų šildymo ir karšto vandens sistemų priežiūros verslo vienetas</t>
  </si>
  <si>
    <t>ES aplinkosaugos reikalavimų įgyvendinimo verslo vienetas</t>
  </si>
  <si>
    <t>Kitos reguliuojamos veiklos verslo vienetas</t>
  </si>
  <si>
    <t>Nereguliuojamos veiklos verslo vienetas</t>
  </si>
  <si>
    <t>Nepriskirta</t>
  </si>
  <si>
    <t>Sandoriai tarp VV**</t>
  </si>
  <si>
    <t>Pastabos</t>
  </si>
  <si>
    <t xml:space="preserve">Pajamos </t>
  </si>
  <si>
    <t>(1)</t>
  </si>
  <si>
    <t>Sąnaudos</t>
  </si>
  <si>
    <t>(2)</t>
  </si>
  <si>
    <t>Nepaskirstytinos sąnaudos*</t>
  </si>
  <si>
    <t>(3)</t>
  </si>
  <si>
    <t>Sandoriai tarp VV** - Pajamos</t>
  </si>
  <si>
    <t>(4)</t>
  </si>
  <si>
    <t>Sandoriai tarp VV** - Sąnaudos</t>
  </si>
  <si>
    <t>Rezultatas</t>
  </si>
  <si>
    <t>(5)=(1)-(2)-(3)-(4)</t>
  </si>
  <si>
    <t>Nebūtinosios sąnaudos***</t>
  </si>
  <si>
    <t>(6)</t>
  </si>
  <si>
    <t>Rezultatas (būtinosios sąnaudos)</t>
  </si>
  <si>
    <t>(7)=(5)-(6)</t>
  </si>
  <si>
    <t>Koregavimas dėl kuro kainų pasikeitimo**** (ataskaitinis laikotarpis)</t>
  </si>
  <si>
    <t>(8)</t>
  </si>
  <si>
    <t>Koregavimas dėl kuro kainų pasikeitimo**** (praėję laikotarpiai)</t>
  </si>
  <si>
    <t>(9)</t>
  </si>
  <si>
    <t>Rezultatas (koreguotas)</t>
  </si>
  <si>
    <t>(10)=(7)-(8)-(9)</t>
  </si>
  <si>
    <t>Investicijų grąžos sąnaudos*****</t>
  </si>
  <si>
    <t>(11)</t>
  </si>
  <si>
    <t>Skirtumas</t>
  </si>
  <si>
    <t>(12)=(10)-(11)</t>
  </si>
  <si>
    <t>Praėjęs ataskaitinis laikotarpis</t>
  </si>
  <si>
    <t>Tvirtinu:</t>
  </si>
  <si>
    <t>* sąnaudos, kurias patiria Ūkio subjektas ataskaitiniu laikotarpiu, tačiau kurios nebūtinos nei galutinėms paslaugoms (produktams) teikti (reguliuojamų kainų paslaugų (produktų) vertei kurti), nei verslui palaikyti (užtikrinti reguliuojamos veiklos nepertraukiamumą, saugumą, stabilumą) (Šilumos kainų nustatymo metodikos 39.1 punktas)</t>
  </si>
  <si>
    <t>** pvz., šilumos karštam vandeniui ruošti sąnaudos.</t>
  </si>
  <si>
    <t>*** sąnaudos, Komisijos nepripažįstamos būtinosiomis, kurios negali būti priskirtos reguliuojamų kainų paslaugoms (produktams) ir atitinkamiems verslo vienetams, į kurių sudėtį įeina reguliuojamų kainų paslaugos (produktai) (Šilumos kainų nustatymo metodikos 39.2 punktas)</t>
  </si>
  <si>
    <t>**** kuro kainų pasikeitimo įtakos atvaizdavimas (atitinkamai ataskaitiniam ir praėjusiam laikotarpiui)</t>
  </si>
  <si>
    <t>***** ataskaitinio laikotarpio investicijų grąžos sąnaudos, prilyginamos ataskaitiniu laikotarpiu gautoms investicijų grąžos pajamoms</t>
  </si>
  <si>
    <t>2 priedas</t>
  </si>
  <si>
    <t xml:space="preserve">Ataskaitinis laikotarpis </t>
  </si>
  <si>
    <t>Šilumos perdavimo  verslo vienetas</t>
  </si>
  <si>
    <t>Mažmeninio aptarnavimo  verslo vienetas</t>
  </si>
  <si>
    <t>Nereguliuoja-mos veiklos verslo vienetas</t>
  </si>
  <si>
    <t>Nepaskirstoma</t>
  </si>
  <si>
    <t>IŠ VISO</t>
  </si>
  <si>
    <t>Finansinės atskaitomybės duomenys</t>
  </si>
  <si>
    <t>Nepaskirstyta</t>
  </si>
  <si>
    <t>(a)</t>
  </si>
  <si>
    <t>(b)</t>
  </si>
  <si>
    <t>(c)</t>
  </si>
  <si>
    <t>(d)</t>
  </si>
  <si>
    <t>(e)</t>
  </si>
  <si>
    <t>(f)</t>
  </si>
  <si>
    <t>(g)</t>
  </si>
  <si>
    <t>(h)</t>
  </si>
  <si>
    <t>(i)</t>
  </si>
  <si>
    <t>SUM (a:i)</t>
  </si>
  <si>
    <t>A.</t>
  </si>
  <si>
    <t>ILGALAIKIS TURTAS</t>
  </si>
  <si>
    <t>I.</t>
  </si>
  <si>
    <t>NEMATERIALUSIS TURTAS</t>
  </si>
  <si>
    <t xml:space="preserve">  I.1.</t>
  </si>
  <si>
    <t>Plėtros darbai</t>
  </si>
  <si>
    <t xml:space="preserve">  I.2.</t>
  </si>
  <si>
    <t>Prestižas</t>
  </si>
  <si>
    <t xml:space="preserve">  I.3.</t>
  </si>
  <si>
    <t>Patentai, licencijos</t>
  </si>
  <si>
    <t xml:space="preserve">  I.4.</t>
  </si>
  <si>
    <t>Programinė įranga</t>
  </si>
  <si>
    <t xml:space="preserve">  I.5.</t>
  </si>
  <si>
    <t>Kitas nematerialusis turtas</t>
  </si>
  <si>
    <t>II.</t>
  </si>
  <si>
    <t>MATERIALUSIS TURTAS</t>
  </si>
  <si>
    <t xml:space="preserve">  II.1.</t>
  </si>
  <si>
    <t xml:space="preserve">Žemė </t>
  </si>
  <si>
    <t xml:space="preserve">  II.2.</t>
  </si>
  <si>
    <t>Pastatai ir statiniai</t>
  </si>
  <si>
    <t xml:space="preserve">  II.2.1.</t>
  </si>
  <si>
    <t>Gamybinės paskirties pastatai ir statiniai</t>
  </si>
  <si>
    <t xml:space="preserve">  II.2.2.</t>
  </si>
  <si>
    <t>Administracinės, kitos paskirties pastatai ir statiniai</t>
  </si>
  <si>
    <t xml:space="preserve">  II.3.</t>
  </si>
  <si>
    <t>Mašinos ir įrengimai</t>
  </si>
  <si>
    <t xml:space="preserve">  II.4.</t>
  </si>
  <si>
    <t>Transporto priemonės</t>
  </si>
  <si>
    <t xml:space="preserve">  II.5.</t>
  </si>
  <si>
    <t>Kita įranga, prietaisai, įrankiai ir įrenginiai</t>
  </si>
  <si>
    <t xml:space="preserve">  II.6.</t>
  </si>
  <si>
    <t>Nebaigta statyba</t>
  </si>
  <si>
    <t xml:space="preserve">  II.7.</t>
  </si>
  <si>
    <t>Kitas materialusis turtas</t>
  </si>
  <si>
    <t xml:space="preserve">  II.8.</t>
  </si>
  <si>
    <t>Investicinis turtas</t>
  </si>
  <si>
    <t xml:space="preserve">  II.8.1.</t>
  </si>
  <si>
    <t xml:space="preserve">  II.8.2.</t>
  </si>
  <si>
    <t>Pastatai</t>
  </si>
  <si>
    <t>III.</t>
  </si>
  <si>
    <t>FINANSINIS TURTAS</t>
  </si>
  <si>
    <t>III.1.</t>
  </si>
  <si>
    <t>Investicijos į antrines ir asocijuotas įmones</t>
  </si>
  <si>
    <t>Investicijos į dukterines ir asocijuotas įmones</t>
  </si>
  <si>
    <t>III.2.</t>
  </si>
  <si>
    <t>Paskolos asocijuotoms ir antrinėms įmonėms</t>
  </si>
  <si>
    <t>Paskolos asocijuotoms ir dukterinėms įmonėms</t>
  </si>
  <si>
    <t>III.3.</t>
  </si>
  <si>
    <t>Po vienerių metų gautinos sumos</t>
  </si>
  <si>
    <t>III.4.</t>
  </si>
  <si>
    <t>Kitas finansinis turtas</t>
  </si>
  <si>
    <t>IV.</t>
  </si>
  <si>
    <t>KITAS ILGALAIKIS TURTAS</t>
  </si>
  <si>
    <t>IV.1.</t>
  </si>
  <si>
    <t>Atidėtojo mokesčio turtas</t>
  </si>
  <si>
    <t>IV.2.</t>
  </si>
  <si>
    <t>Kitas ilgalaikis turtas</t>
  </si>
  <si>
    <t>B.</t>
  </si>
  <si>
    <t>TRUMPALAIKIS TURTAS</t>
  </si>
  <si>
    <t>ATSARGOS, IŠANKSTINIAI APMOKĖJIMAI IR NEBAIGTOS VYKDYTI SUTARTYS</t>
  </si>
  <si>
    <t>I.1.</t>
  </si>
  <si>
    <t>Atsargos</t>
  </si>
  <si>
    <t>I.1.1.</t>
  </si>
  <si>
    <t>Žaliavos ir komplektavimo gaminiai</t>
  </si>
  <si>
    <t>I.1.2.</t>
  </si>
  <si>
    <t>Nebaigta gamyba</t>
  </si>
  <si>
    <t>I.1.3.</t>
  </si>
  <si>
    <t>Pagaminta produkcija</t>
  </si>
  <si>
    <t>I.1.4.</t>
  </si>
  <si>
    <t>Pirktos prekės, skirtos perparduoti</t>
  </si>
  <si>
    <t>I.1.5.</t>
  </si>
  <si>
    <t>Ilgalaikis materialusis turtas, skirtas parduoti</t>
  </si>
  <si>
    <t>I.2.</t>
  </si>
  <si>
    <t>Išankstiniai apmokėjimai</t>
  </si>
  <si>
    <t>I.3.</t>
  </si>
  <si>
    <t>Nebaigtos vykdyti sutartys</t>
  </si>
  <si>
    <t>PER VIENERIUS METUS GAUTINOS SUMOS</t>
  </si>
  <si>
    <t>II.1.</t>
  </si>
  <si>
    <t>Pirkėjų įsiskolinimas</t>
  </si>
  <si>
    <t>II.2.</t>
  </si>
  <si>
    <t>Antrinių ir asocijuotų įmonių skolos</t>
  </si>
  <si>
    <t>Dukterinių ir asocijuotų įmonių skolos</t>
  </si>
  <si>
    <t>II.3.</t>
  </si>
  <si>
    <t>Kitos gautinos sumos</t>
  </si>
  <si>
    <t>KITAS TRUMPALAIKIS TURTAS</t>
  </si>
  <si>
    <t>Trumpalaikės investicijos</t>
  </si>
  <si>
    <t>Terminuoti indėliai</t>
  </si>
  <si>
    <t>Kitas trumpalaikis turtas</t>
  </si>
  <si>
    <t>PINIGAI IR PINIGŲ EKVIVALENTAI</t>
  </si>
  <si>
    <t>TURTAS IŠ VISO:</t>
  </si>
  <si>
    <t>C.</t>
  </si>
  <si>
    <t xml:space="preserve">NUOSAVAS KAPITALAS </t>
  </si>
  <si>
    <t>KAPITALAS</t>
  </si>
  <si>
    <t>PERKAINOJIMO REZERVAS (REZULTATAI)</t>
  </si>
  <si>
    <t>(7)</t>
  </si>
  <si>
    <t>REZERVAI</t>
  </si>
  <si>
    <t>Privalomasis</t>
  </si>
  <si>
    <t>Kiti rezervai</t>
  </si>
  <si>
    <t>NEPASKIRSTYTASIS PELNAS (NUOSTOLIAI)</t>
  </si>
  <si>
    <t>(9)=(5)-(6)-(7)-(8)</t>
  </si>
  <si>
    <t>Praėję laikotarpiai</t>
  </si>
  <si>
    <t>IV.3.</t>
  </si>
  <si>
    <t>Turto vertės skirtumas</t>
  </si>
  <si>
    <t>Turto vertės skirstumas</t>
  </si>
  <si>
    <t>D.</t>
  </si>
  <si>
    <t>DOTACIJOS, SUBSIDIJOS</t>
  </si>
  <si>
    <t>E.</t>
  </si>
  <si>
    <t>MOKĖTINOS SUMOS IR ĮSIPAREIGOJIMAI</t>
  </si>
  <si>
    <t>PO VIENERIŲ METŲ MOKĖTINOS SUMOS IR ILGALAIKIAI ĮSIPAREIGOJIMAI</t>
  </si>
  <si>
    <t>Finansinės skolos</t>
  </si>
  <si>
    <t>Skolos tiekėjams</t>
  </si>
  <si>
    <t>Gauti išankstiniai apmokėjimai</t>
  </si>
  <si>
    <t>I.4.</t>
  </si>
  <si>
    <t>Atidėjiniai, atidėti mokestiniai įsipareigojimai</t>
  </si>
  <si>
    <t>I.5.</t>
  </si>
  <si>
    <t>Kitos mokėtinos sumos ir ilgalaikiai įsipareigojimai</t>
  </si>
  <si>
    <t>PER VIENERIUS METUS MOKĖTINOS SUMOS IR TRUMPALAIKIAI ĮSIPAREIGOJIMAI</t>
  </si>
  <si>
    <t>Ilgalaikių skolų  einamųjų metų dalis</t>
  </si>
  <si>
    <t>II.4.</t>
  </si>
  <si>
    <t>II.5.</t>
  </si>
  <si>
    <t>Pelno mokesčio įsipareigojimai</t>
  </si>
  <si>
    <t>II.6.</t>
  </si>
  <si>
    <t>Su darbo santykiais susiję įsipareigojimai</t>
  </si>
  <si>
    <t>II.7.</t>
  </si>
  <si>
    <t>Atidėjiniai</t>
  </si>
  <si>
    <t>II.8.</t>
  </si>
  <si>
    <t>Kitos mokėtinos sumos ir trumpalaikiai įsipareigojimai</t>
  </si>
  <si>
    <t xml:space="preserve">NUOSAVO KAPITALO IR ĮSIPAREIGOJIMŲ IŠ VISO: </t>
  </si>
  <si>
    <t>TURTAS, NUOMOJAMAS KONCESIJOS BŪDU*</t>
  </si>
  <si>
    <t>(10)</t>
  </si>
  <si>
    <t>ŪKIO SUBJEKTO VEIKLOJE NAUDOJAMO KAPITALO APIMTIS</t>
  </si>
  <si>
    <t>(5) = (1)+(10)+(2)-(3)-(4)</t>
  </si>
  <si>
    <t>(5) = (1)+(2)-(3)-(4)</t>
  </si>
  <si>
    <t>* Veikloje naudojamas turtas, nuomojamas koncesijos, šilumos ūkio turto nuomos būdu (4 ir 5 priedų duomenimis)</t>
  </si>
  <si>
    <t>3 priedas</t>
  </si>
  <si>
    <t>Iš viso</t>
  </si>
  <si>
    <t>Verslo vieneto veiklos rezultatas (teigiamas/neigiamas), Eur**</t>
  </si>
  <si>
    <t>-</t>
  </si>
  <si>
    <t>Verslo vieneto veikloje naudojamo kapitalo apimtis, Eur*</t>
  </si>
  <si>
    <t>Faktinė verslo vieneto veikloje naudojamo kapitalo investicijų grąža, %</t>
  </si>
  <si>
    <t>(3)=(1)/(2)</t>
  </si>
  <si>
    <t>* nurodoma apskaičiuota Ūkio subjekto veikloje naudojamo kapitalo apimtis pagal verslo vienetus (2 priedo duomenimis)</t>
  </si>
  <si>
    <t>** atitinka Metodikos 1 priedo 10 eil.</t>
  </si>
  <si>
    <t>4 priedas</t>
  </si>
  <si>
    <t xml:space="preserve"> 2015 M. ŪKIO SUBJEKTO ILGALAIKIO TURTO VERTĖS IR NUSIDĖVĖJIMO ATASKAITA</t>
  </si>
  <si>
    <t>Verkių g. 25C, Vilnius, LT 08223, rastine@regula.lt</t>
  </si>
  <si>
    <t>Turto vertė</t>
  </si>
  <si>
    <t>Invento-rinis numeris</t>
  </si>
  <si>
    <t>Įvedimo į eksploata-ciją data</t>
  </si>
  <si>
    <t>Nudėvėjimo (eksploat.) laikotarpis</t>
  </si>
  <si>
    <t>Ataskaitinio laikotarpio pradžiai</t>
  </si>
  <si>
    <t xml:space="preserve">Per ataskaitinį laikotarpį </t>
  </si>
  <si>
    <t>Ataskaitinio laikotarpio pabaigai</t>
  </si>
  <si>
    <t>Sistema 1</t>
  </si>
  <si>
    <t>Įsigijimo savikaina, iš viso:</t>
  </si>
  <si>
    <t>Įsigijimo savikainos dalis iš</t>
  </si>
  <si>
    <t>Nesuderinta vertė**</t>
  </si>
  <si>
    <t>Nenaudoja-ma vertė***</t>
  </si>
  <si>
    <t>Turto reguliavimo apskaitoje</t>
  </si>
  <si>
    <t>Įsigijimo savikainos pokytis iš viso:</t>
  </si>
  <si>
    <t>Įsigijimo savikainos pokytis iš</t>
  </si>
  <si>
    <t>Nesuderintos vertės pokytis**</t>
  </si>
  <si>
    <t>Nenaudoja-mos vertės pokytis***</t>
  </si>
  <si>
    <t>Šilumos energijos gamybos verslo vienetas</t>
  </si>
  <si>
    <t>Šilumos energijos perdavimo verslo vienetas</t>
  </si>
  <si>
    <t>ILGALAIKIO TURTO VIENETŲ SĄRAŠAS</t>
  </si>
  <si>
    <t>POGRUPIS</t>
  </si>
  <si>
    <t>ES strukt. fondų</t>
  </si>
  <si>
    <t>Dotacijų, subsidijų</t>
  </si>
  <si>
    <t>Vartotojų</t>
  </si>
  <si>
    <t>Ūkio subjekto lėšų</t>
  </si>
  <si>
    <t>Nudėvėtina įsigijimo savikaina</t>
  </si>
  <si>
    <t>Sukauptas nusidėvėjim.</t>
  </si>
  <si>
    <t>Nudėvėtina likutinė vertė</t>
  </si>
  <si>
    <t>Nudėvėtina įsigijimo savikainos pokytis</t>
  </si>
  <si>
    <t>Nusidėvėjimas už metus</t>
  </si>
  <si>
    <t>Sukaupto nusidėvėjim. Pokytis</t>
  </si>
  <si>
    <t>Nudėvėtinos likutinės vertės pokytis</t>
  </si>
  <si>
    <t>metai</t>
  </si>
  <si>
    <t>Lt</t>
  </si>
  <si>
    <t>P1</t>
  </si>
  <si>
    <t>P2</t>
  </si>
  <si>
    <t>P3</t>
  </si>
  <si>
    <t>(h)=(d)-(e)-(f)-(g)</t>
  </si>
  <si>
    <t>(j)</t>
  </si>
  <si>
    <t>(k)=(h)-(i)-(j)</t>
  </si>
  <si>
    <t>(l)</t>
  </si>
  <si>
    <t>(m)=(k)-(l)</t>
  </si>
  <si>
    <t>(n)</t>
  </si>
  <si>
    <t>(o)</t>
  </si>
  <si>
    <t>(p)</t>
  </si>
  <si>
    <t>(q)</t>
  </si>
  <si>
    <t>(r)=(n)-(o)-(p)-(q)</t>
  </si>
  <si>
    <t>(s)</t>
  </si>
  <si>
    <t>(t)</t>
  </si>
  <si>
    <t>(u)=(r)-(s)-(t)</t>
  </si>
  <si>
    <t>(v)</t>
  </si>
  <si>
    <t>(z)=(u)-(v)</t>
  </si>
  <si>
    <t>(aa)</t>
  </si>
  <si>
    <t>(ab)</t>
  </si>
  <si>
    <t>(ac)</t>
  </si>
  <si>
    <t>(ad)</t>
  </si>
  <si>
    <t>(ae)=(aa)-(ab)-(ac)-(ad)</t>
  </si>
  <si>
    <t>(af)</t>
  </si>
  <si>
    <t>(ag)</t>
  </si>
  <si>
    <t>(ah)=(ae)-(af)-(ag)</t>
  </si>
  <si>
    <t>(ai)</t>
  </si>
  <si>
    <t>(aj)=(ah)-(ai)</t>
  </si>
  <si>
    <t>5 priedas</t>
  </si>
  <si>
    <t xml:space="preserve"> 2015 M. ŠILUMOS GAMYBOS VERSLO VIENETO ILGALAIKIO TURTO VERTĖS IR NUSIDĖVĖJIMO ATASKAITA </t>
  </si>
  <si>
    <t>Inventorinis numeris</t>
  </si>
  <si>
    <t>Nenaudojama vertė***</t>
  </si>
  <si>
    <t>Nenaudojamos vertės pokytis***</t>
  </si>
  <si>
    <t>%*</t>
  </si>
  <si>
    <t>(f)=(b)-(c)-(d)-(e)</t>
  </si>
  <si>
    <t>(i)=(f)-(g)-(h)</t>
  </si>
  <si>
    <t>(k)=(i)-(j)</t>
  </si>
  <si>
    <t>(m)</t>
  </si>
  <si>
    <t>(p)=(l)-(m)-(n)-(o)</t>
  </si>
  <si>
    <t>( r)</t>
  </si>
  <si>
    <t>(s)=(p)-(q)-(r)</t>
  </si>
  <si>
    <t>(u)=(s)-(t)</t>
  </si>
  <si>
    <t>(z)</t>
  </si>
  <si>
    <t>(ac)=(v)-(z)-(aa)-(ab)</t>
  </si>
  <si>
    <t>(ae)</t>
  </si>
  <si>
    <t>(af)=(ac)-(ad)-(ae)</t>
  </si>
  <si>
    <t>(ah)=(af)-(ag)</t>
  </si>
  <si>
    <t xml:space="preserve"> 2015M. KITOS NEREGULIUOJAMOS VERSLO VIENETO ILGALAIKIO TURTO VERTĖS IR NUSIDĖVĖJIMO ATASKAITA </t>
  </si>
  <si>
    <t>7 priedas</t>
  </si>
  <si>
    <t>Verkių g. 25C, Vilnius, LT 08223 , rastine@regula.lt</t>
  </si>
  <si>
    <t>SĄNAUDŲ KATEGORIJA</t>
  </si>
  <si>
    <t>TIESIOGINĖS SĄNAUDOS</t>
  </si>
  <si>
    <t>NETIESIOGINĖS SĄNAUDOS</t>
  </si>
  <si>
    <t>BENDROSIOS SĄNAUDOS</t>
  </si>
  <si>
    <t>NEPASKIRSTYTINOS SĄNAUDOS</t>
  </si>
  <si>
    <t>SĄNAUDOS IŠ VISO</t>
  </si>
  <si>
    <t>SĄNAUDŲ GRUPĖS IR POGRUPIAI</t>
  </si>
  <si>
    <t>%</t>
  </si>
  <si>
    <t>ŠILUMOS ĮSIGIJIMO SĄNAUDOS</t>
  </si>
  <si>
    <t>Šilumos įsigijimo sąnaudos</t>
  </si>
  <si>
    <t>Kitos sąnaudos, susijusios su šilumos įsigijimu</t>
  </si>
  <si>
    <t>KURO SĄNAUDOS ENERGIJAI GAMINTI</t>
  </si>
  <si>
    <t>Gamtinių dujų įsigijimo sąnaudos</t>
  </si>
  <si>
    <t>Mazuto įsigijimo sąnaudos</t>
  </si>
  <si>
    <t>Medienos įsigijimo sąnaudos</t>
  </si>
  <si>
    <t>Kitos kuro rūšies įsigijimo sąnaudos</t>
  </si>
  <si>
    <t>Kitos sąnaudos, susijusios su kuro įsigijimu</t>
  </si>
  <si>
    <t>ELEKTROS ENERGIJOS TECHNOLOGINĖMS REIKMĖMS ĮSIGIJIMO SĄNAUDOS</t>
  </si>
  <si>
    <t>Elektros energijos technologinėms reikmėms įsigijimo sąnaudos</t>
  </si>
  <si>
    <t>Kitos sąnaudos, susijusios su elektros energijos TR įsigijimu</t>
  </si>
  <si>
    <t>VANDENS TECHNOLOGINĖMS REIKMĖMS ĮSIGIJIMO SĄNAUDOS</t>
  </si>
  <si>
    <t>Vandens technologinėms reikmėms įsigijimo sąnaudos</t>
  </si>
  <si>
    <t>Kitos sąnaudos, susijusios su vandens TR įsigijimu</t>
  </si>
  <si>
    <t>V.</t>
  </si>
  <si>
    <t>APYVARTINIŲ TARŠOS LEIDIMŲ ĮSIGIJIMO SĄNAUDOS</t>
  </si>
  <si>
    <t>V.1.</t>
  </si>
  <si>
    <t>Apyvartinių taršos leidimų įsigjimo sąnaudos</t>
  </si>
  <si>
    <t>V.2.</t>
  </si>
  <si>
    <t>Kitos sąnaudos, susijusios su ATL įsigijimu</t>
  </si>
  <si>
    <t>VI.</t>
  </si>
  <si>
    <t>NUSIDĖVĖJIMO (AMORTIZACIJOS) SĄNAUDOS</t>
  </si>
  <si>
    <t>VI.1.</t>
  </si>
  <si>
    <t>Plėtros darbų nusidėvėjimo sąnaudos</t>
  </si>
  <si>
    <t>VI.2.</t>
  </si>
  <si>
    <t>Prestižo nusidėvėjimo sąnaudos</t>
  </si>
  <si>
    <t>VI.3.</t>
  </si>
  <si>
    <t>Patentų, licencijų, įsigytų teisių nusidėvėjimo sąnaudos</t>
  </si>
  <si>
    <t>VI.4.</t>
  </si>
  <si>
    <t>Programinės įrangos nusidėvėjimo sąnaudos</t>
  </si>
  <si>
    <t>VI.5.</t>
  </si>
  <si>
    <t>Kito nematerialaus turto nusidėvėjimo sąnaudos</t>
  </si>
  <si>
    <t>VI.6.</t>
  </si>
  <si>
    <t>Gamybinės paskirties pastatų, statinių (katilinių) nusidėvėjimo sąnaudos</t>
  </si>
  <si>
    <t>VI.7.</t>
  </si>
  <si>
    <t>Gamybinės paskirties pastatų, statinių (konteinerinių katilinių, siurblinių) nusidėvėjimo sąnaudos</t>
  </si>
  <si>
    <t>VI.8.</t>
  </si>
  <si>
    <t>Gamybinės paskirties pastatų, statinių (kitų technologinės paskirties) nusidėvėjimo sąnaudos</t>
  </si>
  <si>
    <t>VI.9.</t>
  </si>
  <si>
    <t>Kitos paskirties pastatų, statinių (kuro (mazuto) rezervuarų) nusidėvėjimo sąnaudos</t>
  </si>
  <si>
    <t>VI.10.</t>
  </si>
  <si>
    <t>Kitos paskirties pastatų, statinių (dūmtraukių mūrinių, gelžbetoninių) nusidėvėjimo sąnaudos</t>
  </si>
  <si>
    <t>VI.11.</t>
  </si>
  <si>
    <t>Kitos paskirties pastatų, statinių (dūmtraukių metalinių) nusidėvėjimo sąnaudos</t>
  </si>
  <si>
    <t>VI.12.</t>
  </si>
  <si>
    <t>Kitos paskirties pastatų, statinių (vamzdynų) nusidėvėjimo sąnaudos</t>
  </si>
  <si>
    <t>VI.13.</t>
  </si>
  <si>
    <t>Administracinės paskirties pastatų, statinių nusidėvėjimo sąnaudos</t>
  </si>
  <si>
    <t>VI.14.</t>
  </si>
  <si>
    <t>Kitos paskirties pastatų nusidėvėjimo sąnaudos</t>
  </si>
  <si>
    <t>VI.15.</t>
  </si>
  <si>
    <t>Kitos įrangos, prietaisų, įrankių, įrenginių (kelių, aikštelių, šaligatvių, tvorų) nusidėvėjimo sąnaudos</t>
  </si>
  <si>
    <t>VI.16.</t>
  </si>
  <si>
    <t>Mašinų ir įrengimų (katilinių įrengimų, stacionariųjų garo katilų) nusidėvėjimo sąnaudos</t>
  </si>
  <si>
    <t>VI.17.</t>
  </si>
  <si>
    <t>Mašinų ir įrengimų (vandens šildymo katilų) nusidėvėjimo sąnaudos</t>
  </si>
  <si>
    <t>VI.18.</t>
  </si>
  <si>
    <t>Mašinų ir įrengimų (siurblių, kitų siurblinės įrengimų) nusidėvėjimo sąnaudos</t>
  </si>
  <si>
    <t>VI.19.</t>
  </si>
  <si>
    <t>Mašinų ir įrengimų (šilumos punktų, mazgų, modulių) nusidėvėjimo sąnaudos</t>
  </si>
  <si>
    <t>VI.20.</t>
  </si>
  <si>
    <t>Kitų mašinų ir įrengimų nusidėvėjimo sąnaudos</t>
  </si>
  <si>
    <t>VI.21.</t>
  </si>
  <si>
    <t>Kitos įrangos, prietaisų, įrankių, įrenginių nusidėvėjimo sąnaudos</t>
  </si>
  <si>
    <t>VI.22.</t>
  </si>
  <si>
    <t>Kitos įrangos, prietaisų, įrankių, įrenginių (šilumos kiekio apskaitos prietaisų) nusidėvėjimo sąnaudos</t>
  </si>
  <si>
    <t>VI.23.</t>
  </si>
  <si>
    <t>Kitos įrangos, prietaisų, įrankių, įrenginių (kitų šilumos matavimo ir reguliavimo prietaisų) nusidėvėjimo sąnaudos</t>
  </si>
  <si>
    <t>VI.24.</t>
  </si>
  <si>
    <t>Transporto priemonių nusidėvėjimo sąnaudos</t>
  </si>
  <si>
    <t>VI.25.</t>
  </si>
  <si>
    <t>Kito materialaus turto nusidėvėjimo sąnaudos</t>
  </si>
  <si>
    <t>VI.26.</t>
  </si>
  <si>
    <t>Investicinio turto nusidėvėjimo sąnaudos</t>
  </si>
  <si>
    <t>VI.27.</t>
  </si>
  <si>
    <t>Kito ilgalaikio turto nusidėvėjimo sąnaudos</t>
  </si>
  <si>
    <t>VII.</t>
  </si>
  <si>
    <t>EINAMOJO REMONTO IR APTARNAVIMO SĄNAUDOS</t>
  </si>
  <si>
    <t>VII.1.</t>
  </si>
  <si>
    <t>Gamybos objektų einamojo remonto, aptarnavimo sąnaudos</t>
  </si>
  <si>
    <t>VII.2.</t>
  </si>
  <si>
    <t>Tinklų einamojo remonto, aptarnavimo sąnaudos</t>
  </si>
  <si>
    <t>VII.3.</t>
  </si>
  <si>
    <t>Šilumos punktų einamojo remonto, aptarnavimo sąnaudos</t>
  </si>
  <si>
    <t>VII.4.</t>
  </si>
  <si>
    <t>IT aptarnavimo sąnaudos</t>
  </si>
  <si>
    <t>VII.5.</t>
  </si>
  <si>
    <t>Kitų objektų einamojo remonto, aptarnavimo sąnaudos</t>
  </si>
  <si>
    <t>VII.6.</t>
  </si>
  <si>
    <t>Medžiagų, žaliavų sąnaudos gamybos objektams</t>
  </si>
  <si>
    <t>VII.7.</t>
  </si>
  <si>
    <t>Medžiagos, žaliavų sąnaudos tinklams</t>
  </si>
  <si>
    <t>VII.8.</t>
  </si>
  <si>
    <t>Medžiagų, žaliavų sąnaudos šilumos punktams</t>
  </si>
  <si>
    <t>VII.9.</t>
  </si>
  <si>
    <t>Medžiagų, žaliavų sąnaudos IT</t>
  </si>
  <si>
    <t>VII.10.</t>
  </si>
  <si>
    <t>Medžiagų, žaliavų sąnaudos kitiems objektams</t>
  </si>
  <si>
    <t>VII.11.</t>
  </si>
  <si>
    <t>Atsiskaitomųjų šilumos apskaitos prietaisų eksploatacijos sąnaudos</t>
  </si>
  <si>
    <t>VII.12.</t>
  </si>
  <si>
    <t>Nuotolinės duomenų nuskaitymo ir perdavimo sistemos priežiūros sąnaudos</t>
  </si>
  <si>
    <t>VII.13.</t>
  </si>
  <si>
    <t>Patalpų (ne administracinių) remonto, aptarnavimo sąnaudos</t>
  </si>
  <si>
    <t>VII.14.</t>
  </si>
  <si>
    <t>Rezervinio kuro saugojimo, atnaujinimo ir įsigijimo sąnaudos</t>
  </si>
  <si>
    <t>VII.15.</t>
  </si>
  <si>
    <t>Mažaverčio inventoriaus sąnaudos</t>
  </si>
  <si>
    <t>VII.16.</t>
  </si>
  <si>
    <t>Pelenų išvežimo sąnaudos</t>
  </si>
  <si>
    <t>VII.17.</t>
  </si>
  <si>
    <t>Turto nuomos (ne šilumos ūkio nuomos, koncesijos sutarties objektų) sąnaudos</t>
  </si>
  <si>
    <t>VII.18.</t>
  </si>
  <si>
    <t>Komunalinių paslaugų (elektros energija, vanduo, nuotekos, atliekos, t.t.) sąnaudos (ne administracinių patalpų)</t>
  </si>
  <si>
    <t>VII.19.</t>
  </si>
  <si>
    <t>Transporto priemonių eksploatacinės sąnaudos</t>
  </si>
  <si>
    <t>VII.20.</t>
  </si>
  <si>
    <t>Transporto priemonių kuro sąnaudos</t>
  </si>
  <si>
    <t>VII.21.</t>
  </si>
  <si>
    <t>Muitinės ir ekspedijavimo paslaugų sąnaudos</t>
  </si>
  <si>
    <t>VII.22.</t>
  </si>
  <si>
    <t>Kitos sąnaudos - transportavimas</t>
  </si>
  <si>
    <t>VII.23.</t>
  </si>
  <si>
    <t>Kitos einamojo remonto ir aptarnavimo sąnaudos</t>
  </si>
  <si>
    <t>VIII.</t>
  </si>
  <si>
    <t>PERSONALO SĄNAUDOS</t>
  </si>
  <si>
    <t>VIII.1.</t>
  </si>
  <si>
    <t>Darbo užmokesčio sąnaudos</t>
  </si>
  <si>
    <t>VIII.2.</t>
  </si>
  <si>
    <t>Privalomojo socialinio draudimo sąnaudos</t>
  </si>
  <si>
    <t>VIII.3.</t>
  </si>
  <si>
    <t>Garantinio fondo įmokų sąnaudos</t>
  </si>
  <si>
    <t>VIII.4.</t>
  </si>
  <si>
    <t>Papildomo darbuotojų draudimo sąnaudos</t>
  </si>
  <si>
    <t>VIII.5.</t>
  </si>
  <si>
    <t>Mokymų, kvalifikacijos kėlimo, studijų sąnaudos</t>
  </si>
  <si>
    <t>VIII.6.</t>
  </si>
  <si>
    <t>Išeitinės pašalpos, kompensacijos</t>
  </si>
  <si>
    <t>VIII.7.</t>
  </si>
  <si>
    <t>Apsauginiai ir darbo drabužiai</t>
  </si>
  <si>
    <t>VIII.8.</t>
  </si>
  <si>
    <t>Kelionės sąnaudos</t>
  </si>
  <si>
    <t>VIII.9.</t>
  </si>
  <si>
    <t>Kitos su personalu susijusios sąnaudos</t>
  </si>
  <si>
    <t>IX.</t>
  </si>
  <si>
    <t>MOKESČIŲ SĄNAUDOS</t>
  </si>
  <si>
    <t>IX.1.</t>
  </si>
  <si>
    <t>Žemės mokesčio sąnaudos</t>
  </si>
  <si>
    <t>IX.2.</t>
  </si>
  <si>
    <t>Nekilnojamo turto mokesčios sąnaudos</t>
  </si>
  <si>
    <t>IX.3.</t>
  </si>
  <si>
    <t>Aplinkos taršos mokesčio sąnaudos</t>
  </si>
  <si>
    <t>IX.4.</t>
  </si>
  <si>
    <t>Valstybinių išteklių mokesčio sąnaudos</t>
  </si>
  <si>
    <t>IX.5.</t>
  </si>
  <si>
    <t>Žyminio mokesčio sąnaudos</t>
  </si>
  <si>
    <t>IX.6.</t>
  </si>
  <si>
    <t>Energetikos įstatyme numatytų mokesčių sąnaudos</t>
  </si>
  <si>
    <t>IX.7.</t>
  </si>
  <si>
    <t>Kitų mokesčių valstybei sąnaudos</t>
  </si>
  <si>
    <t>X.</t>
  </si>
  <si>
    <t>FINANSINĖS SĄNAUDOS</t>
  </si>
  <si>
    <t>X.1.</t>
  </si>
  <si>
    <t>Banko paslaugų (komisinių) sąnaudos</t>
  </si>
  <si>
    <t>X.2.</t>
  </si>
  <si>
    <t>Palūkanų sąnaudos</t>
  </si>
  <si>
    <t>X.3.</t>
  </si>
  <si>
    <t>Neigiamos mokėtinų ir gautinų sumų perkainojimo įtakos sąnaudos</t>
  </si>
  <si>
    <t>X.4.</t>
  </si>
  <si>
    <t>Kitos finansinės sąnaudos</t>
  </si>
  <si>
    <t>XI.</t>
  </si>
  <si>
    <t>ADMINISTRACINĖS SĄNAUDOS</t>
  </si>
  <si>
    <t>XI.1.</t>
  </si>
  <si>
    <t>Teisinės paslaugos</t>
  </si>
  <si>
    <t>XI.2.</t>
  </si>
  <si>
    <t>Konsultacinės paslaugos</t>
  </si>
  <si>
    <t>XI.3.</t>
  </si>
  <si>
    <t>Ryšių paslaugos</t>
  </si>
  <si>
    <t>XI.4.</t>
  </si>
  <si>
    <t>Pašto, pasiuntinių paslaugos</t>
  </si>
  <si>
    <t>XI.5.</t>
  </si>
  <si>
    <t>Kanceliarinės sąnaudos</t>
  </si>
  <si>
    <t>XI.6.</t>
  </si>
  <si>
    <t>Org.inventoriaus aptarnavimas, remontas</t>
  </si>
  <si>
    <t>XI.7.</t>
  </si>
  <si>
    <t>Profesinė literatūra, spauda</t>
  </si>
  <si>
    <t>XI.8.</t>
  </si>
  <si>
    <t>Komunalinės paslaugos (elektros energija, vanduo, nuotekos, šiukšlės, t.t.)</t>
  </si>
  <si>
    <t>XI.9.</t>
  </si>
  <si>
    <t>Patalpų priežiūros sąnaudos</t>
  </si>
  <si>
    <t>XI.10.</t>
  </si>
  <si>
    <t>Kitos administravimo sąnaudos</t>
  </si>
  <si>
    <t>XII.</t>
  </si>
  <si>
    <t>RINKODAROS IR PARDAVIMŲ SĄNAUDOS</t>
  </si>
  <si>
    <t>XII.1.</t>
  </si>
  <si>
    <t>Reklamos paslaugoms (produktams) sąnaudos</t>
  </si>
  <si>
    <t>XII.2.</t>
  </si>
  <si>
    <t>Privalomo vartotojų informavimo, įskaitant tinklalapio palaikymą, sąnaudos</t>
  </si>
  <si>
    <t>XII.3.</t>
  </si>
  <si>
    <t>Prekės ženklo, įvaizdžio sąnaudos</t>
  </si>
  <si>
    <t>XII.4.</t>
  </si>
  <si>
    <t>Rinkos tyrimų sąnaudos</t>
  </si>
  <si>
    <t>XII.5.</t>
  </si>
  <si>
    <t>Sąskaitų vartotojams parengimo, pateikimo sąnaudos</t>
  </si>
  <si>
    <t>XII.6.</t>
  </si>
  <si>
    <t>Vartotojų mokėjimų administravimo, surinkimo sąnaudos</t>
  </si>
  <si>
    <t>XII.7.</t>
  </si>
  <si>
    <t>Reprezentacijos sąnaudos</t>
  </si>
  <si>
    <t>XII.8.</t>
  </si>
  <si>
    <t>Kitos sąnaudos - pardavimų komisiniai</t>
  </si>
  <si>
    <t>XII.9.</t>
  </si>
  <si>
    <t>Kitos rinkodaros ir pardavimų sąnaudos</t>
  </si>
  <si>
    <t>XIII.</t>
  </si>
  <si>
    <t>ŠILUMOS ŪKIO TURTO NUOMOS, KONCESIJOS SĄNAUDOS</t>
  </si>
  <si>
    <t>XIII.1.</t>
  </si>
  <si>
    <t>Šilumos ūkio turto nuomos, koncesijos sąnaudos</t>
  </si>
  <si>
    <t>XIII.2.</t>
  </si>
  <si>
    <t>Kitos sąnaudos, susiję su šilumos ūkio turto nuoma, koncesija</t>
  </si>
  <si>
    <t>XIV.</t>
  </si>
  <si>
    <t>KITOS PASKIRSTOMOS SĄNAUDOS</t>
  </si>
  <si>
    <t>XIV.1.</t>
  </si>
  <si>
    <t>Turto draudimo sąnaudos</t>
  </si>
  <si>
    <t>XIV.2.</t>
  </si>
  <si>
    <t>Veiklos rizikos draudimo sąnaudos</t>
  </si>
  <si>
    <t>XIV.3.</t>
  </si>
  <si>
    <t>Audito (finansinio, reguliavimo apskaitos) sąnaudos</t>
  </si>
  <si>
    <t>XIV.4.</t>
  </si>
  <si>
    <t>Audito (kito) sąnaudos</t>
  </si>
  <si>
    <t>XIV.5.</t>
  </si>
  <si>
    <t>Skolų išieškojimo sąnaudos</t>
  </si>
  <si>
    <t>XIV.6.</t>
  </si>
  <si>
    <t>Narystės, stojamųjų įmokų sąnaudos</t>
  </si>
  <si>
    <t>XIV.7.</t>
  </si>
  <si>
    <t>Likviduoto, nurašyto turto sąnaudos</t>
  </si>
  <si>
    <t>XIV.8.</t>
  </si>
  <si>
    <t>Kitos paskirstomos sąnaudos</t>
  </si>
  <si>
    <t>XV.</t>
  </si>
  <si>
    <t>NEPASKIRSTOMOS SĄNAUDOS</t>
  </si>
  <si>
    <t>XV.1.</t>
  </si>
  <si>
    <t>Labdara, parama, švietimas</t>
  </si>
  <si>
    <t>XV.2.</t>
  </si>
  <si>
    <t>Beviltiškos skolos</t>
  </si>
  <si>
    <t>XV.3.</t>
  </si>
  <si>
    <t>Priskaitytos baudos ir delspinigiai</t>
  </si>
  <si>
    <t>XV.4.</t>
  </si>
  <si>
    <t>Tantjemos</t>
  </si>
  <si>
    <t>XV.5.</t>
  </si>
  <si>
    <t>Kitos nepaskirstomos sąnaudos</t>
  </si>
  <si>
    <t>IŠ VISO:</t>
  </si>
  <si>
    <t>XVI.</t>
  </si>
  <si>
    <t>Investicijų grąžos sąnaudos *</t>
  </si>
  <si>
    <t>IŠ VISO (su investicijų grąžos sąnaudomis):</t>
  </si>
  <si>
    <t>* ataskaitiniam laikotarpiui praėjusio kainų nustatymo metu nustatyta investicijų grąža per metus (ataskaitiniame laikotarpyje atitinkanti investicijų grąžos sąnaudas).</t>
  </si>
  <si>
    <t>8 priedas</t>
  </si>
  <si>
    <t>IŠ VISO tiesioginių sąnaudų</t>
  </si>
  <si>
    <t>IŠ JŲ - nebūtinosios sąnaudos</t>
  </si>
  <si>
    <t xml:space="preserve"> </t>
  </si>
  <si>
    <t>Investicijų grąžos sąnaudos</t>
  </si>
  <si>
    <t>9 priedas</t>
  </si>
  <si>
    <t>IŠ VISO netiesioginių sąnaudų</t>
  </si>
  <si>
    <t>Gedimų šalinimo veiklų grupė</t>
  </si>
  <si>
    <t>Kitų veiklų grupė</t>
  </si>
  <si>
    <t>Kitos sąnaudos, susijusios su šilumos įsigijimu (nurodyti)</t>
  </si>
  <si>
    <t>Kitos kuro rūšies (nurodyti) įsigijimo sąnaudos</t>
  </si>
  <si>
    <t>Kitos sąnaudos, susijusios su kuro įsigijimu (nurodyti)</t>
  </si>
  <si>
    <t>Kitos sąnaudos, susijusios su elektros energijos TR įsigijimu (nurodyti)</t>
  </si>
  <si>
    <t>Kitos sąnaudos, susiję su vandens TR įsigijimu (nurodyti)</t>
  </si>
  <si>
    <t>APYVARTINIŲ TARŠOS LEIDIMŲ ĮSIGYJIMO SĄNAUDOS</t>
  </si>
  <si>
    <t>Kitos sąnaudos, susijusios su ATL įsigijimu (nurodyti)</t>
  </si>
  <si>
    <t>Kito nematerialaus turto (nurodyti) nusidėvėjimo sąnaudos</t>
  </si>
  <si>
    <t>Kitų mašinų ir įrengimų (nurodyti) nusidėvėjimo sąnaudos</t>
  </si>
  <si>
    <t>Kitų objektų (nurodyti) einamojo remonto, aptarnavimo sąnaudos</t>
  </si>
  <si>
    <t>Medžiagų, žaliavų sąnaudos kitiems objektams (nurodyti)</t>
  </si>
  <si>
    <t>DUF Privalomojo socialinio draudimo sąnaudos</t>
  </si>
  <si>
    <t>Kitos su personalu susijusios sąnaudos (nurodyti)</t>
  </si>
  <si>
    <t>Kitų mokesčių valstybei sąnaudos (nurodyti)</t>
  </si>
  <si>
    <t>Kitos finansinės sąnaudos (nurodyti)</t>
  </si>
  <si>
    <t>Kitos rinkodaros, pardavimų sąnaudos (nurodyti)</t>
  </si>
  <si>
    <t>Kitos sąnaudos, susiję su šilumos ūkio turto nuoma, koncesija (nurodyti)</t>
  </si>
  <si>
    <t>Kitos paskirstomos sąnaudos (nurodyti)</t>
  </si>
  <si>
    <t>Kitos nepaskirstomos sąnaudos (nurodyti)</t>
  </si>
  <si>
    <t>10 priedas</t>
  </si>
  <si>
    <t>PAGRINDINIAI PROCESAI 
(PAGRINDINIŲ VEIKLŲ SĄNAUDŲ CENTRAI)</t>
  </si>
  <si>
    <t>IŠ VISO pagrindinių veiklų netieisioginių sąnaudų, priskirtų pagal 9 priedą</t>
  </si>
  <si>
    <t>Sąnaudų nešiklis</t>
  </si>
  <si>
    <t>Pavadinimas, mato vnt.</t>
  </si>
  <si>
    <t>Kiekis, vnt.</t>
  </si>
  <si>
    <t xml:space="preserve">... paslauga (produktas) </t>
  </si>
  <si>
    <t>Val.</t>
  </si>
  <si>
    <t>* - esant poreikiui, centralizuoto šilumos tiekimo (CŠT) sistemų skaičius turi būti pratęstas.</t>
  </si>
  <si>
    <t>Šilumos energijos kainų nustatymo metodikos</t>
  </si>
  <si>
    <t>13 priedas</t>
  </si>
  <si>
    <t>Šilumos energijos gamybos verslo vienetas
(pagal 8, 10, 11 ir 13 priedus)</t>
  </si>
  <si>
    <t>Bendrosios sąnaudos</t>
  </si>
  <si>
    <t>Šilumos kiekis</t>
  </si>
  <si>
    <t>14 priedas</t>
  </si>
  <si>
    <t>IŠ VISO bendrųjų sąnaudų</t>
  </si>
  <si>
    <t>Priskirtų tiesioginių ir netiesioginių sąnaudų suma (pagal 8, 9, 11, 12 ir 13 priedus), IŠ VISO:</t>
  </si>
  <si>
    <t>IŠ VISO (bendrųjų sąnaudų):</t>
  </si>
  <si>
    <t>IŠ VISO (tiesioginių, netiesioginių, bendrųjų sąnaudų):</t>
  </si>
  <si>
    <t>15 priedas</t>
  </si>
  <si>
    <t>IŠ VISO 
(tiesioginių, netiesioginių ir bendrųjų sąnaudų suma pagal 8, 9, 11, 12, 13 ir 14 priedus)</t>
  </si>
  <si>
    <t>16 priedas</t>
  </si>
  <si>
    <t>IŠ VISO 
būtinųjų (tiesioginių, netiesioginių ir bendrųjų) sąnaudų</t>
  </si>
  <si>
    <t>17 priedas</t>
  </si>
  <si>
    <t>RODIKLIS</t>
  </si>
  <si>
    <t>Nepaskirstyta*</t>
  </si>
  <si>
    <t>Suteikta (parduota) paslaugų (produktų) vienetų per laikotarpį, IŠ VISO:</t>
  </si>
  <si>
    <t>Pajamų per laikotarpį, IŠ VISO:</t>
  </si>
  <si>
    <t>Pajamos už paslaugos (produkto) vienetą (ct/kWh):</t>
  </si>
  <si>
    <t>Priskirtų sąnaudų suma per laikotarpį (pagal 1 priedą), IŠ VISO:</t>
  </si>
  <si>
    <t>Sąnaudos paslaugos (produkto) vienetui  (ct/kWh):</t>
  </si>
  <si>
    <t>* Nepaskirstomų ir nebūtinųjų sąnaudų suma (pagal 1 priedą)</t>
  </si>
  <si>
    <t>** pvz., šilumos karštam vandeniui ruošti sąnaudos: 1. pajamos šilumos gamybos VV; 2. sąnaudos karšto vandens tiekimo VV;</t>
  </si>
  <si>
    <t>TS+NS</t>
  </si>
  <si>
    <t>BS</t>
  </si>
  <si>
    <t>Pajamos</t>
  </si>
  <si>
    <t>AB Simega</t>
  </si>
  <si>
    <t>Gedimino g. 85 Kupiškis</t>
  </si>
  <si>
    <t>8 459 35071</t>
  </si>
  <si>
    <t>vida@simega.lt</t>
  </si>
  <si>
    <t>Vida  Kilkuvienė</t>
  </si>
  <si>
    <t>Vyr. buhalterė</t>
  </si>
  <si>
    <t>8 615 92821</t>
  </si>
  <si>
    <t>2015 m. KONSOLIDUOTA PELNO (NUOSTOLIŲ) ATASKAITA (eurais)</t>
  </si>
  <si>
    <t>2015 METAI</t>
  </si>
  <si>
    <t>2014 METAI</t>
  </si>
  <si>
    <t>Direktorius</t>
  </si>
  <si>
    <t>Zenonas Bražys</t>
  </si>
  <si>
    <t>2015 m. KONSOLIDUOTA TURTO IR KAPITALO ATASKAITA (eurais)</t>
  </si>
  <si>
    <t xml:space="preserve">2015 m. KONSOLIDUOTA ŪKIO SUBJEKTO VEIKLOJE NAUDOJAMO KAPITALO FAKTINĖS INVESTICIJŲ GRĄŽOS ATASKAITA </t>
  </si>
  <si>
    <t xml:space="preserve">2015 M. ŪKIO SUBJEKTO VEIKLOJE PATIRTŲ SĄNAUDŲ GRUPIŲ IR KATEGORIJŲ (DIDŽIOSIOS KNYGOS) ATASKAITA </t>
  </si>
  <si>
    <t xml:space="preserve">2015 M. ŪKIO SUBJEKTO TIESIOGINIŲ SĄNAUDŲ PASKIRSTYMO ATASKAITA </t>
  </si>
  <si>
    <t>2015 M. ŪKIO SUBJEKTO NETIESIOGINIŲ SĄNAUDŲ PIRMINIO PASKIRSTYMO VEIKLŲ GRUPĖMS ATASKAITA (eurais)</t>
  </si>
  <si>
    <t>Remonto tarnyba</t>
  </si>
  <si>
    <t>PC 2</t>
  </si>
  <si>
    <t>PC 3</t>
  </si>
  <si>
    <t>2015 M. ŪKIO SUBJEKTO NETIESIOGINIŲ SĄNAUDŲ PAGRINDINIŲ VIDINIŲ VEIKLŲ PASKIRSTYMO PASLAUGOMS ATASKAITA (eurais)</t>
  </si>
  <si>
    <t>2015 M. ŠILUMOS SAVO REIKMĖMS SĄNAUDŲ PASKIRSTYMO ATASKAITA (eurais)</t>
  </si>
  <si>
    <t xml:space="preserve">2015 M. ŪKIO SUBJEKTO BENDRŲJŲ SĄNAUDŲ PASKIRSTYMO ATASKAITA </t>
  </si>
  <si>
    <t xml:space="preserve">2015 M. ŪKIO SUBJEKTO SĄNAUDŲ PASKIRSTYMO ATASKAITA </t>
  </si>
  <si>
    <t xml:space="preserve">2015 M. ŪKIO SUBJEKTO BŪTINŲJŲ SĄNAUDŲ PASKIRSTYMO ATASKAITA </t>
  </si>
  <si>
    <t>2015 M. ŪKIO SUBJEKTO SUTEIKTŲ PASLAUGŲ (PRODUKTŲ) ATASKAITA</t>
  </si>
  <si>
    <t>Garo katilas su pakura ir automatika DE25/24 12MW</t>
  </si>
  <si>
    <t>Kondensacinis ekonomaizeris  2MW galios</t>
  </si>
  <si>
    <t>Katilinė</t>
  </si>
  <si>
    <t>Vandens šildymo katilas DEV16/14 su pak OG 8 MW</t>
  </si>
  <si>
    <t>Dūmtraukis (kaminas)</t>
  </si>
  <si>
    <t>Atviras betoninis kuro sandėlis 86,13 kvm.</t>
  </si>
  <si>
    <t>Mazuto ūkio pastatas su mazuto priėmimo estakada ir geležinkeliu</t>
  </si>
  <si>
    <t>Mercedes Benz 400CDI</t>
  </si>
  <si>
    <t xml:space="preserve">Kuro sandėlis iš blokų </t>
  </si>
  <si>
    <t>Garo katilas DKVR 10/13 (6 MW)</t>
  </si>
  <si>
    <t>Katilinės patalpa Nr1 1310kv.m</t>
  </si>
  <si>
    <t>Mūrinis dūmtraukis</t>
  </si>
  <si>
    <t>Pagalbinio ūkio ūkinis pastatas</t>
  </si>
  <si>
    <t>Ford Mondeo Trend 5 D2 2,0M 145 B</t>
  </si>
  <si>
    <t>Garo katilas su pakura ir aut. DKVR4/13 (2,6)</t>
  </si>
  <si>
    <t>Ekonomaizeris</t>
  </si>
  <si>
    <t>Transformatorinės pastotė</t>
  </si>
  <si>
    <t>Automobilis Mazda B2500</t>
  </si>
  <si>
    <t>VANDENS PAŠILDYTOJAS</t>
  </si>
  <si>
    <t>Pagalbinio ūkio sandėlis</t>
  </si>
  <si>
    <t>Pjuvenų sandėlis</t>
  </si>
  <si>
    <t>Dūmų siurblys</t>
  </si>
  <si>
    <t>Elektrinis generatorius VD 306V</t>
  </si>
  <si>
    <t>Mazuto išdavimo pastatas</t>
  </si>
  <si>
    <t>Kuro padavimo sistema</t>
  </si>
  <si>
    <t>Redukcinis aušinimo įrenginys</t>
  </si>
  <si>
    <t>Vandens pašildytojas</t>
  </si>
  <si>
    <t>Laboratorinė elektros krosnis</t>
  </si>
  <si>
    <t xml:space="preserve"> Neš.kompiut. ThinkPad Edge I7 15 su Win8Pro ir Office 2013</t>
  </si>
  <si>
    <t>Chemikalų dozavimo įrenginys Hydro-X</t>
  </si>
  <si>
    <t>Gamybinė dūmsiurbių patalpa nr. 132,4 kv.m</t>
  </si>
  <si>
    <t>Šilumos skaitiklis su davikliais</t>
  </si>
  <si>
    <t>Vandens padavimo sistema</t>
  </si>
  <si>
    <t>Siurblinė</t>
  </si>
  <si>
    <t>Precizinės svarstyklės</t>
  </si>
  <si>
    <t>Pastoliai</t>
  </si>
  <si>
    <t xml:space="preserve">El.stotis H8000TE </t>
  </si>
  <si>
    <t>Šilumos skaitiklis  SKM-1M-U1 DN50</t>
  </si>
  <si>
    <t>Vikšrinis traktorius DT-75</t>
  </si>
  <si>
    <t>Pagalbinio ūkio garažas</t>
  </si>
  <si>
    <t xml:space="preserve">Siurblys </t>
  </si>
  <si>
    <t>Medžio drožlių drėgmės matuoklis  Wile BIO Moisture</t>
  </si>
  <si>
    <t>Dūmsiurblys</t>
  </si>
  <si>
    <t>Keltuvas UNO 3000</t>
  </si>
  <si>
    <t>Žoliapjovė</t>
  </si>
  <si>
    <t>Druskos tirpalo rezervuaras</t>
  </si>
  <si>
    <t>Kompiuteris Apple Macbook</t>
  </si>
  <si>
    <t>Siurblys (poros)</t>
  </si>
  <si>
    <t>Dulkių siurblys</t>
  </si>
  <si>
    <t>Avarinio maitinimo vandens siurblys</t>
  </si>
  <si>
    <t>Kompiuteris Vector Win 7 Pro</t>
  </si>
  <si>
    <t>Mazuto išpylimo kanalas</t>
  </si>
  <si>
    <t>Cisterna skystam kurui</t>
  </si>
  <si>
    <t>Gelžb.mazuto gaudytuvas</t>
  </si>
  <si>
    <t>Horizontalus g/b naftos gaudytuvas</t>
  </si>
  <si>
    <t>Priešgaisrinis rezervuaras</t>
  </si>
  <si>
    <t>El.tiekimo linija [lauko tinklai ]</t>
  </si>
  <si>
    <t>Keramik.kanaliz.tinklas(kolektoriai ir gatvės tinklas su šuliniais ir armatūra)</t>
  </si>
  <si>
    <t>Šiluminė trasa iki šilumos tinklų</t>
  </si>
  <si>
    <t>Dekarbonizatorius D1300 Q-75t/h</t>
  </si>
  <si>
    <t>Transformatoriaus panelė[1-a pastotė] (ŠČO-59)</t>
  </si>
  <si>
    <t>Transf.kondensatorinis įrenginys</t>
  </si>
  <si>
    <t>Trans.kondensatorinis įrenginys</t>
  </si>
  <si>
    <t>Dažnio keitiklis</t>
  </si>
  <si>
    <t>Sieros rūgšties ūkio įrengimai</t>
  </si>
  <si>
    <t>Druskos ūkio įrengimai</t>
  </si>
  <si>
    <t>Galandinimo stakles</t>
  </si>
  <si>
    <t>Oro rinktuvas</t>
  </si>
  <si>
    <t>Kompresorius sraigtinis</t>
  </si>
  <si>
    <t>Elektrine tale TE320-51120</t>
  </si>
  <si>
    <t>Elektrine tale T-1</t>
  </si>
  <si>
    <t>Suvirinimo transformatorius VD306VZ</t>
  </si>
  <si>
    <t>Suvirinimo lygintuvas VD306V</t>
  </si>
  <si>
    <t>Krūmapjovė</t>
  </si>
  <si>
    <t>Deguonmatis EDNP</t>
  </si>
  <si>
    <t>Deguonmatis ED-1</t>
  </si>
  <si>
    <t>Termovizorius</t>
  </si>
  <si>
    <t>Skaitiklis vandens STV -80</t>
  </si>
  <si>
    <t>Skaitiklis SKM 1MU3</t>
  </si>
  <si>
    <t>Šil trasa 153m oru ir 222m požem</t>
  </si>
  <si>
    <t>Garotiekis 716m</t>
  </si>
  <si>
    <t>Oro kompresorius</t>
  </si>
  <si>
    <t>Druskos tirpalo maišytuvas</t>
  </si>
  <si>
    <t>Galandinimo ir šlifavimo staklesTNS400</t>
  </si>
  <si>
    <t>Galandinimo ir šlifavimo staklesT400</t>
  </si>
  <si>
    <t>Elektrine tale</t>
  </si>
  <si>
    <t>Suvirinimo lygintuvas</t>
  </si>
  <si>
    <t>Suvirinimo agregatas</t>
  </si>
  <si>
    <t>Talpa(dėžė) suodžiams</t>
  </si>
  <si>
    <t>Metalinis darbo stalas</t>
  </si>
  <si>
    <t>MICROSOFT programinė įranga</t>
  </si>
  <si>
    <t>DU, personalo ir darbo laiko apskaitos programa</t>
  </si>
  <si>
    <t>Keliai ir aikštelės [asfalto]</t>
  </si>
  <si>
    <t>Keliai ir aikštelės</t>
  </si>
  <si>
    <t>Mazuto rezervuaras (400 kub.m)</t>
  </si>
  <si>
    <t>Mazuto rezervuaras (nulinis)(100 kub.m)</t>
  </si>
  <si>
    <t>Mazuto rezervuaras (1000 kub.m)</t>
  </si>
  <si>
    <t>Mazuto rezervuaras (2000 kub.m)</t>
  </si>
  <si>
    <t>Gelžbetoniniai vandens valymo įrenginiai</t>
  </si>
  <si>
    <t>Artezinis gręžinys pramoninio vandens[technikos gatvėje]</t>
  </si>
  <si>
    <t>Filtras D-1,5 m</t>
  </si>
  <si>
    <t>Vandens šildymo katilas KVGM20 23,3 MW</t>
  </si>
  <si>
    <t>Pašildytojas</t>
  </si>
  <si>
    <t>Siurblys</t>
  </si>
  <si>
    <t>Garo katilas DE16/13 12,3MW</t>
  </si>
  <si>
    <t>Filtras N D2000</t>
  </si>
  <si>
    <t>Filtras D1000</t>
  </si>
  <si>
    <t>Filtras HD2000</t>
  </si>
  <si>
    <t>Dearatorius DSA 50/25</t>
  </si>
  <si>
    <t>Pūtimo ventiliatoriai  19CS-63</t>
  </si>
  <si>
    <t>Šaldytuvas ,,Snaigė''</t>
  </si>
  <si>
    <t>Daugiafunkc.Inastal. matuoklis EUROTEST 61557</t>
  </si>
  <si>
    <t>Spausdintuvas</t>
  </si>
  <si>
    <t>Spausdintuvas hp laser jet</t>
  </si>
  <si>
    <t>Kompiuteris Ewo</t>
  </si>
  <si>
    <t>Kompiuteris XP Prof</t>
  </si>
  <si>
    <t>Kompiuteris su programine įranga Win XP Home</t>
  </si>
  <si>
    <t>Kompiuteris</t>
  </si>
  <si>
    <t>Ratinis traktorius T16</t>
  </si>
  <si>
    <t>Buldozeris DT75 M</t>
  </si>
  <si>
    <t>Universalus buldozeris</t>
  </si>
  <si>
    <t xml:space="preserve">Buldozeris DT-75 </t>
  </si>
  <si>
    <t>Ciklono įrenginys</t>
  </si>
  <si>
    <t>Vienpakopis konsulinis siurblys</t>
  </si>
  <si>
    <t>Automobilis Toyota Navara</t>
  </si>
  <si>
    <t/>
  </si>
  <si>
    <t>II.3.1.Katilinių_įrengimai_stacionarieji_garo_katilai</t>
  </si>
  <si>
    <t>II.2.1.Gamybinė_paskirtis:katilinės</t>
  </si>
  <si>
    <t>II.3.2.Vandens_šildymo_katilai</t>
  </si>
  <si>
    <t>II.4.3.Dūmtraukiai_metaliniai</t>
  </si>
  <si>
    <t>II.2.3.Gamybinė_paskirtis:kiti_technologinės_paskirties</t>
  </si>
  <si>
    <t>II.5.2.Lengvieji_automobiliai</t>
  </si>
  <si>
    <t>II.4.2.Dūmtraukiai_mūriniai_gelžbetoniniai</t>
  </si>
  <si>
    <t>II.5.3.Krovininiai_automobiliai_priekabos_puspriekabės</t>
  </si>
  <si>
    <t>II.3.5.Kiti_mašinos_ir_įrengimai:nurodyti</t>
  </si>
  <si>
    <t>II.4.15.Kita_įranga_prietaisai_įrankiai_įrenginiai:nurodyti</t>
  </si>
  <si>
    <t>II.4.8.Kompiuteriai_serveriai</t>
  </si>
  <si>
    <t>II.4.12.Šilumos_kiekio_apskaitos_prietaisai</t>
  </si>
  <si>
    <t>II.2.2.Gamybinė_paskirtis:konteinerinės_katilinės_siurblinės</t>
  </si>
  <si>
    <t>II.5.1.Traktoriai_ekskavatoriai_pan.mechanizmai</t>
  </si>
  <si>
    <t>II.3.3.Siurbliai_kiti_siurblinės_įrengimai</t>
  </si>
  <si>
    <t>II.4.9.Valdymo_kontrolės_sistemos</t>
  </si>
  <si>
    <t>II.4.14.Įrankiai</t>
  </si>
  <si>
    <t>II.4.11.Buičai</t>
  </si>
  <si>
    <t>II.4.4.Vamzdynai</t>
  </si>
  <si>
    <t>I.4.Programinė_įranga</t>
  </si>
  <si>
    <t>II.2.7.Kita_paskirtis:aikštelės_tvoros</t>
  </si>
  <si>
    <t>II.4.1.Mazuto_rezervuarai</t>
  </si>
  <si>
    <t>II.4.10.Biurui</t>
  </si>
  <si>
    <t>Šiluma (produktas)</t>
  </si>
  <si>
    <t>Rezervinės galios užtikrinimas</t>
  </si>
  <si>
    <t>Prekyba ATL ir susijusi veikla</t>
  </si>
  <si>
    <t>Garas technologijai</t>
  </si>
  <si>
    <t>Kitos paslaugos</t>
  </si>
  <si>
    <t>€</t>
  </si>
</sst>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43" formatCode="_-* #,##0.00\ _L_t_-;\-* #,##0.00\ _L_t_-;_-* &quot;-&quot;??\ _L_t_-;_-@_-"/>
    <numFmt numFmtId="164" formatCode="_-* #,##0.00\ &quot;€&quot;_-;\-* #,##0.00\ &quot;€&quot;_-;_-* &quot;-&quot;??\ &quot;€&quot;_-;_-@_-"/>
    <numFmt numFmtId="165" formatCode="_-* #,##0.00\ _€_-;\-* #,##0.00\ _€_-;_-* &quot;-&quot;??\ _€_-;_-@_-"/>
    <numFmt numFmtId="166" formatCode="0.0%"/>
    <numFmt numFmtId="167" formatCode="_-* #,##0\ _L_t_-;\-* #,##0\ _L_t_-;_-* &quot;-&quot;??\ _L_t_-;_-@_-"/>
    <numFmt numFmtId="168" formatCode="0.0000%"/>
    <numFmt numFmtId="169" formatCode="0.000%"/>
    <numFmt numFmtId="170" formatCode="#,##0&quot; MW&quot;"/>
    <numFmt numFmtId="171" formatCode="#,##0&quot; MWh&quot;"/>
    <numFmt numFmtId="172" formatCode="#,##0.0000"/>
    <numFmt numFmtId="173" formatCode="_-* #,##0.00\ [$€-1]_-;\-* #,##0.00\ [$€-1]_-;_-* &quot;-&quot;??\ [$€-1]_-"/>
    <numFmt numFmtId="174" formatCode="_(* ###0.00_);_(* \(###0.00\);_(* &quot;-&quot;??_);_(@_)"/>
    <numFmt numFmtId="175" formatCode="#,##0&quot; m3&quot;"/>
    <numFmt numFmtId="176" formatCode="#,##0&quot; tonne&quot;"/>
    <numFmt numFmtId="177" formatCode="#,##0.0&quot; m3&quot;"/>
    <numFmt numFmtId="178" formatCode="#,##0.0&quot; MJ/kg&quot;"/>
    <numFmt numFmtId="179" formatCode="_(* #,##0_);_(* \(#,##0\);_(* &quot;-&quot;_);@_)"/>
    <numFmt numFmtId="180" formatCode="0%_);\(0%\)"/>
  </numFmts>
  <fonts count="75">
    <font>
      <sz val="10"/>
      <color theme="1"/>
      <name val="Arial"/>
      <family val="2"/>
      <charset val="186"/>
    </font>
    <font>
      <sz val="10"/>
      <color theme="1"/>
      <name val="Arial"/>
      <family val="2"/>
      <charset val="186"/>
    </font>
    <font>
      <sz val="10"/>
      <color theme="0"/>
      <name val="Arial"/>
      <family val="2"/>
      <charset val="186"/>
    </font>
    <font>
      <u/>
      <sz val="11"/>
      <color theme="10"/>
      <name val="Calibri"/>
      <family val="2"/>
      <charset val="186"/>
    </font>
    <font>
      <u/>
      <sz val="10"/>
      <color indexed="12"/>
      <name val="Times New Roman"/>
      <family val="1"/>
      <charset val="186"/>
    </font>
    <font>
      <sz val="11"/>
      <color theme="1"/>
      <name val="Calibri"/>
      <family val="2"/>
      <charset val="186"/>
      <scheme val="minor"/>
    </font>
    <font>
      <sz val="10"/>
      <color indexed="8"/>
      <name val="Times New Roman"/>
      <family val="1"/>
      <charset val="186"/>
    </font>
    <font>
      <b/>
      <sz val="10"/>
      <color indexed="8"/>
      <name val="Times New Roman"/>
      <family val="1"/>
      <charset val="186"/>
    </font>
    <font>
      <b/>
      <sz val="12"/>
      <color indexed="8"/>
      <name val="Times New Roman"/>
      <family val="1"/>
      <charset val="186"/>
    </font>
    <font>
      <sz val="10"/>
      <name val="Times New Roman"/>
      <family val="1"/>
      <charset val="186"/>
    </font>
    <font>
      <sz val="10"/>
      <color rgb="FFFF0000"/>
      <name val="Times New Roman"/>
      <family val="1"/>
      <charset val="186"/>
    </font>
    <font>
      <b/>
      <sz val="10"/>
      <name val="Times New Roman"/>
      <family val="1"/>
      <charset val="186"/>
    </font>
    <font>
      <sz val="8"/>
      <name val="Times New Roman"/>
      <family val="1"/>
      <charset val="186"/>
    </font>
    <font>
      <b/>
      <sz val="10"/>
      <color indexed="8"/>
      <name val="Times New Roman"/>
      <family val="1"/>
    </font>
    <font>
      <sz val="8"/>
      <color indexed="8"/>
      <name val="Times New Roman"/>
      <family val="1"/>
      <charset val="186"/>
    </font>
    <font>
      <sz val="10"/>
      <name val="Arial"/>
      <family val="2"/>
      <charset val="186"/>
    </font>
    <font>
      <b/>
      <sz val="10"/>
      <name val="Times New Roman Baltic"/>
      <charset val="186"/>
    </font>
    <font>
      <sz val="10"/>
      <name val="Times New Roman Baltic"/>
      <family val="1"/>
      <charset val="186"/>
    </font>
    <font>
      <sz val="10"/>
      <name val="Times New Roman Baltic"/>
      <charset val="186"/>
    </font>
    <font>
      <sz val="10"/>
      <color theme="1"/>
      <name val="Times New Roman"/>
      <family val="1"/>
      <charset val="186"/>
    </font>
    <font>
      <sz val="11"/>
      <color theme="1"/>
      <name val="Arial"/>
      <family val="2"/>
      <charset val="186"/>
    </font>
    <font>
      <sz val="11"/>
      <color indexed="8"/>
      <name val="Times New Roman"/>
      <family val="1"/>
      <charset val="186"/>
    </font>
    <font>
      <sz val="11"/>
      <color rgb="FFFF0000"/>
      <name val="Times New Roman"/>
      <family val="1"/>
      <charset val="186"/>
    </font>
    <font>
      <sz val="11"/>
      <color indexed="8"/>
      <name val="Calibri"/>
      <family val="2"/>
      <charset val="186"/>
    </font>
    <font>
      <b/>
      <sz val="11"/>
      <color indexed="8"/>
      <name val="Calibri"/>
      <family val="2"/>
      <charset val="186"/>
    </font>
    <font>
      <b/>
      <sz val="10"/>
      <color indexed="8"/>
      <name val="Arial"/>
      <family val="2"/>
      <charset val="186"/>
    </font>
    <font>
      <sz val="10"/>
      <color indexed="8"/>
      <name val="Times New Roman Baltic"/>
      <charset val="186"/>
    </font>
    <font>
      <b/>
      <sz val="10"/>
      <color indexed="8"/>
      <name val="Times New Roman Baltic"/>
      <charset val="186"/>
    </font>
    <font>
      <b/>
      <sz val="10"/>
      <color theme="0"/>
      <name val="Times New Roman Baltic"/>
      <charset val="186"/>
    </font>
    <font>
      <sz val="10"/>
      <color theme="0"/>
      <name val="Times New Roman Baltic"/>
      <charset val="186"/>
    </font>
    <font>
      <sz val="10"/>
      <color theme="0"/>
      <name val="Times New Roman"/>
      <family val="1"/>
      <charset val="186"/>
    </font>
    <font>
      <sz val="11"/>
      <color indexed="8"/>
      <name val="Arial"/>
      <family val="2"/>
      <charset val="186"/>
    </font>
    <font>
      <sz val="10"/>
      <color indexed="8"/>
      <name val="Arial"/>
      <family val="2"/>
      <charset val="186"/>
    </font>
    <font>
      <b/>
      <sz val="12"/>
      <name val="Times New Roman"/>
      <family val="1"/>
      <charset val="186"/>
    </font>
    <font>
      <u/>
      <sz val="10"/>
      <color indexed="12"/>
      <name val="Times New Roman Baltic"/>
      <charset val="186"/>
    </font>
    <font>
      <sz val="10"/>
      <color theme="1"/>
      <name val="Times New Roman Baltic"/>
      <charset val="186"/>
    </font>
    <font>
      <sz val="11"/>
      <color theme="0"/>
      <name val="Arial"/>
      <family val="2"/>
      <charset val="186"/>
    </font>
    <font>
      <b/>
      <sz val="11"/>
      <color theme="1"/>
      <name val="Arial"/>
      <family val="2"/>
      <charset val="186"/>
    </font>
    <font>
      <b/>
      <sz val="15"/>
      <color indexed="56"/>
      <name val="Calibri"/>
      <family val="2"/>
      <charset val="186"/>
    </font>
    <font>
      <b/>
      <sz val="13"/>
      <color indexed="56"/>
      <name val="Calibri"/>
      <family val="2"/>
      <charset val="186"/>
    </font>
    <font>
      <b/>
      <sz val="11"/>
      <color indexed="56"/>
      <name val="Calibri"/>
      <family val="2"/>
      <charset val="186"/>
    </font>
    <font>
      <sz val="11"/>
      <color indexed="9"/>
      <name val="Calibri"/>
      <family val="2"/>
      <charset val="186"/>
    </font>
    <font>
      <i/>
      <sz val="11"/>
      <color indexed="23"/>
      <name val="Calibri"/>
      <family val="2"/>
      <charset val="186"/>
    </font>
    <font>
      <sz val="11"/>
      <color indexed="20"/>
      <name val="Calibri"/>
      <family val="2"/>
      <charset val="186"/>
    </font>
    <font>
      <sz val="12"/>
      <name val="HelveticaLT"/>
      <charset val="186"/>
    </font>
    <font>
      <sz val="11"/>
      <color indexed="17"/>
      <name val="Calibri"/>
      <family val="2"/>
      <charset val="186"/>
    </font>
    <font>
      <u/>
      <sz val="9.25"/>
      <color theme="10"/>
      <name val="Calibri"/>
      <family val="2"/>
      <charset val="186"/>
    </font>
    <font>
      <u/>
      <sz val="11"/>
      <color theme="10"/>
      <name val="Arial"/>
      <family val="2"/>
    </font>
    <font>
      <u/>
      <sz val="11"/>
      <color theme="10"/>
      <name val="Arial"/>
      <family val="2"/>
      <charset val="186"/>
    </font>
    <font>
      <sz val="11"/>
      <color indexed="62"/>
      <name val="Calibri"/>
      <family val="2"/>
      <charset val="186"/>
    </font>
    <font>
      <sz val="11"/>
      <color indexed="10"/>
      <name val="Calibri"/>
      <family val="2"/>
      <charset val="186"/>
    </font>
    <font>
      <b/>
      <sz val="11"/>
      <color indexed="63"/>
      <name val="Calibri"/>
      <family val="2"/>
      <charset val="186"/>
    </font>
    <font>
      <sz val="10"/>
      <name val="Arial CE"/>
      <charset val="238"/>
    </font>
    <font>
      <sz val="10"/>
      <name val="Arial"/>
      <family val="2"/>
    </font>
    <font>
      <sz val="11"/>
      <color indexed="60"/>
      <name val="Calibri"/>
      <family val="2"/>
      <charset val="186"/>
    </font>
    <font>
      <sz val="11"/>
      <color theme="1"/>
      <name val="Arial"/>
      <family val="2"/>
    </font>
    <font>
      <sz val="12"/>
      <color theme="1"/>
      <name val="Times New Roman"/>
      <family val="2"/>
      <charset val="186"/>
    </font>
    <font>
      <sz val="8"/>
      <color theme="1"/>
      <name val="Arial"/>
      <family val="2"/>
      <charset val="186"/>
    </font>
    <font>
      <sz val="11"/>
      <name val="Times New Roman"/>
      <family val="1"/>
      <charset val="186"/>
    </font>
    <font>
      <sz val="12"/>
      <name val="Times New Roman Baltic"/>
      <charset val="186"/>
    </font>
    <font>
      <sz val="12"/>
      <name val="Times New Roman"/>
      <family val="1"/>
      <charset val="186"/>
    </font>
    <font>
      <sz val="11"/>
      <color indexed="8"/>
      <name val="Calibri"/>
      <family val="2"/>
    </font>
    <font>
      <sz val="11"/>
      <color theme="1"/>
      <name val="Calibri"/>
      <family val="2"/>
      <scheme val="minor"/>
    </font>
    <font>
      <b/>
      <sz val="18"/>
      <color indexed="56"/>
      <name val="Cambria"/>
      <family val="2"/>
      <charset val="186"/>
    </font>
    <font>
      <sz val="12"/>
      <color indexed="8"/>
      <name val="Times New Roman"/>
      <family val="2"/>
      <charset val="186"/>
    </font>
    <font>
      <sz val="11"/>
      <color indexed="8"/>
      <name val="Arial"/>
      <family val="2"/>
    </font>
    <font>
      <b/>
      <sz val="11"/>
      <color indexed="52"/>
      <name val="Calibri"/>
      <family val="2"/>
      <charset val="186"/>
    </font>
    <font>
      <b/>
      <sz val="9"/>
      <color theme="3"/>
      <name val="Arial"/>
      <family val="2"/>
    </font>
    <font>
      <sz val="9"/>
      <color indexed="8"/>
      <name val="Arial"/>
      <family val="2"/>
    </font>
    <font>
      <sz val="9"/>
      <color theme="1"/>
      <name val="Arial"/>
      <family val="2"/>
    </font>
    <font>
      <sz val="8"/>
      <color theme="1"/>
      <name val="Arial"/>
      <family val="2"/>
    </font>
    <font>
      <b/>
      <sz val="9"/>
      <color theme="1"/>
      <name val="Arial"/>
      <family val="2"/>
    </font>
    <font>
      <b/>
      <sz val="11"/>
      <color theme="3"/>
      <name val="Arial"/>
      <family val="2"/>
    </font>
    <font>
      <sz val="11"/>
      <color indexed="52"/>
      <name val="Calibri"/>
      <family val="2"/>
      <charset val="186"/>
    </font>
    <font>
      <b/>
      <sz val="11"/>
      <color indexed="9"/>
      <name val="Calibri"/>
      <family val="2"/>
      <charset val="186"/>
    </font>
  </fonts>
  <fills count="31">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indexed="22"/>
        <bgColor indexed="64"/>
      </patternFill>
    </fill>
    <fill>
      <patternFill patternType="solid">
        <fgColor indexed="55"/>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43"/>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theme="2" tint="-0.14996795556505021"/>
        <bgColor indexed="64"/>
      </patternFill>
    </fill>
    <fill>
      <patternFill patternType="solid">
        <fgColor theme="4" tint="0.79998168889431442"/>
        <bgColor indexed="64"/>
      </patternFill>
    </fill>
    <fill>
      <patternFill patternType="solid">
        <fgColor indexed="55"/>
      </patternFill>
    </fill>
  </fills>
  <borders count="9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style="medium">
        <color indexed="64"/>
      </left>
      <right/>
      <top style="medium">
        <color indexed="64"/>
      </top>
      <bottom/>
      <diagonal/>
    </border>
    <border>
      <left/>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medium">
        <color indexed="64"/>
      </left>
      <right style="medium">
        <color indexed="64"/>
      </right>
      <top style="medium">
        <color indexed="64"/>
      </top>
      <bottom/>
      <diagonal/>
    </border>
    <border>
      <left style="medium">
        <color indexed="64"/>
      </left>
      <right/>
      <top/>
      <bottom/>
      <diagonal/>
    </border>
    <border>
      <left style="thin">
        <color indexed="64"/>
      </left>
      <right/>
      <top/>
      <bottom/>
      <diagonal/>
    </border>
    <border>
      <left style="thin">
        <color indexed="64"/>
      </left>
      <right style="thin">
        <color indexed="64"/>
      </right>
      <top/>
      <bottom/>
      <diagonal/>
    </border>
    <border>
      <left style="medium">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diagonal/>
    </border>
    <border>
      <left/>
      <right/>
      <top style="thin">
        <color indexed="64"/>
      </top>
      <bottom style="medium">
        <color indexed="64"/>
      </bottom>
      <diagonal/>
    </border>
    <border>
      <left/>
      <right style="thin">
        <color indexed="64"/>
      </right>
      <top style="thin">
        <color indexed="64"/>
      </top>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right style="thin">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bottom style="medium">
        <color theme="4"/>
      </bottom>
      <diagonal/>
    </border>
    <border>
      <left/>
      <right/>
      <top style="thin">
        <color theme="4"/>
      </top>
      <bottom/>
      <diagonal/>
    </border>
    <border>
      <left/>
      <right/>
      <top style="thin">
        <color theme="4"/>
      </top>
      <bottom style="medium">
        <color theme="4"/>
      </bottom>
      <diagonal/>
    </border>
    <border>
      <left/>
      <right/>
      <top style="thin">
        <color indexed="62"/>
      </top>
      <bottom style="double">
        <color indexed="62"/>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s>
  <cellStyleXfs count="135">
    <xf numFmtId="0" fontId="0" fillId="0" borderId="0"/>
    <xf numFmtId="43" fontId="1" fillId="0" borderId="0" applyFont="0" applyFill="0" applyBorder="0" applyAlignment="0" applyProtection="0"/>
    <xf numFmtId="9" fontId="1" fillId="0" borderId="0" applyFont="0" applyFill="0" applyBorder="0" applyAlignment="0" applyProtection="0"/>
    <xf numFmtId="0" fontId="3" fillId="0" borderId="0" applyNumberFormat="0" applyFill="0" applyBorder="0" applyAlignment="0" applyProtection="0">
      <alignment vertical="top"/>
      <protection locked="0"/>
    </xf>
    <xf numFmtId="0" fontId="5" fillId="0" borderId="0"/>
    <xf numFmtId="0" fontId="15" fillId="0" borderId="0"/>
    <xf numFmtId="0" fontId="20" fillId="0" borderId="0"/>
    <xf numFmtId="9" fontId="23" fillId="0" borderId="0" applyFont="0" applyFill="0" applyBorder="0" applyAlignment="0" applyProtection="0"/>
    <xf numFmtId="9" fontId="31" fillId="0" borderId="0" applyFont="0" applyFill="0" applyBorder="0" applyAlignment="0" applyProtection="0"/>
    <xf numFmtId="0" fontId="38" fillId="0" borderId="81" applyNumberFormat="0" applyFill="0" applyAlignment="0" applyProtection="0"/>
    <xf numFmtId="0" fontId="39" fillId="0" borderId="82" applyNumberFormat="0" applyFill="0" applyAlignment="0" applyProtection="0"/>
    <xf numFmtId="0" fontId="23" fillId="7" borderId="0" applyNumberFormat="0" applyBorder="0" applyAlignment="0" applyProtection="0"/>
    <xf numFmtId="0" fontId="23" fillId="8" borderId="0" applyNumberFormat="0" applyBorder="0" applyAlignment="0" applyProtection="0"/>
    <xf numFmtId="0" fontId="23" fillId="9" borderId="0" applyNumberFormat="0" applyBorder="0" applyAlignment="0" applyProtection="0"/>
    <xf numFmtId="0" fontId="23" fillId="10" borderId="0" applyNumberFormat="0" applyBorder="0" applyAlignment="0" applyProtection="0"/>
    <xf numFmtId="0" fontId="23" fillId="11" borderId="0" applyNumberFormat="0" applyBorder="0" applyAlignment="0" applyProtection="0"/>
    <xf numFmtId="0" fontId="23" fillId="12" borderId="0" applyNumberFormat="0" applyBorder="0" applyAlignment="0" applyProtection="0"/>
    <xf numFmtId="0" fontId="40" fillId="0" borderId="83" applyNumberFormat="0" applyFill="0" applyAlignment="0" applyProtection="0"/>
    <xf numFmtId="0" fontId="40" fillId="0" borderId="0" applyNumberFormat="0" applyFill="0" applyBorder="0" applyAlignment="0" applyProtection="0"/>
    <xf numFmtId="0" fontId="23" fillId="13" borderId="0" applyNumberFormat="0" applyBorder="0" applyAlignment="0" applyProtection="0"/>
    <xf numFmtId="0" fontId="23" fillId="14" borderId="0" applyNumberFormat="0" applyBorder="0" applyAlignment="0" applyProtection="0"/>
    <xf numFmtId="0" fontId="23" fillId="15" borderId="0" applyNumberFormat="0" applyBorder="0" applyAlignment="0" applyProtection="0"/>
    <xf numFmtId="0" fontId="23" fillId="10" borderId="0" applyNumberFormat="0" applyBorder="0" applyAlignment="0" applyProtection="0"/>
    <xf numFmtId="0" fontId="23" fillId="13" borderId="0" applyNumberFormat="0" applyBorder="0" applyAlignment="0" applyProtection="0"/>
    <xf numFmtId="0" fontId="23" fillId="16" borderId="0" applyNumberFormat="0" applyBorder="0" applyAlignment="0" applyProtection="0"/>
    <xf numFmtId="0" fontId="41" fillId="17" borderId="0" applyNumberFormat="0" applyBorder="0" applyAlignment="0" applyProtection="0"/>
    <xf numFmtId="0" fontId="41" fillId="14" borderId="0" applyNumberFormat="0" applyBorder="0" applyAlignment="0" applyProtection="0"/>
    <xf numFmtId="0" fontId="41" fillId="15"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20" borderId="0" applyNumberFormat="0" applyBorder="0" applyAlignment="0" applyProtection="0"/>
    <xf numFmtId="0" fontId="42" fillId="0" borderId="0" applyNumberFormat="0" applyFill="0" applyBorder="0" applyAlignment="0" applyProtection="0"/>
    <xf numFmtId="0" fontId="43" fillId="8" borderId="0" applyNumberFormat="0" applyBorder="0" applyAlignment="0" applyProtection="0"/>
    <xf numFmtId="43" fontId="23"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165" fontId="31" fillId="0" borderId="0" applyFont="0" applyFill="0" applyBorder="0" applyAlignment="0" applyProtection="0"/>
    <xf numFmtId="43" fontId="32" fillId="0" borderId="0" applyFont="0" applyFill="0" applyBorder="0" applyAlignment="0" applyProtection="0"/>
    <xf numFmtId="164" fontId="44" fillId="0" borderId="0" applyFont="0" applyFill="0" applyBorder="0" applyAlignment="0" applyProtection="0"/>
    <xf numFmtId="173" fontId="15" fillId="0" borderId="0" applyFont="0" applyFill="0" applyBorder="0" applyAlignment="0" applyProtection="0"/>
    <xf numFmtId="0" fontId="45" fillId="9" borderId="0" applyNumberFormat="0" applyBorder="0" applyAlignment="0" applyProtection="0"/>
    <xf numFmtId="0" fontId="46" fillId="0" borderId="0" applyNumberFormat="0" applyFill="0" applyBorder="0" applyAlignment="0" applyProtection="0">
      <alignment vertical="top"/>
      <protection locked="0"/>
    </xf>
    <xf numFmtId="0" fontId="47" fillId="0" borderId="0" applyNumberFormat="0" applyFill="0" applyBorder="0" applyAlignment="0" applyProtection="0"/>
    <xf numFmtId="0" fontId="48" fillId="0" borderId="0" applyNumberFormat="0" applyFill="0" applyBorder="0" applyAlignment="0" applyProtection="0"/>
    <xf numFmtId="0" fontId="49" fillId="12" borderId="84" applyNumberFormat="0" applyAlignment="0" applyProtection="0"/>
    <xf numFmtId="0" fontId="49" fillId="12" borderId="84" applyNumberFormat="0" applyAlignment="0" applyProtection="0"/>
    <xf numFmtId="0" fontId="15" fillId="0" borderId="0"/>
    <xf numFmtId="0" fontId="15" fillId="0" borderId="0"/>
    <xf numFmtId="0" fontId="50" fillId="0" borderId="0" applyNumberFormat="0" applyFill="0" applyBorder="0" applyAlignment="0" applyProtection="0"/>
    <xf numFmtId="0" fontId="51" fillId="21" borderId="85" applyNumberFormat="0" applyAlignment="0" applyProtection="0"/>
    <xf numFmtId="0" fontId="51" fillId="21" borderId="85" applyNumberFormat="0" applyAlignment="0" applyProtection="0"/>
    <xf numFmtId="0" fontId="49" fillId="12" borderId="84" applyNumberFormat="0" applyAlignment="0" applyProtection="0"/>
    <xf numFmtId="0" fontId="49" fillId="12" borderId="84" applyNumberFormat="0" applyAlignment="0" applyProtection="0"/>
    <xf numFmtId="174" fontId="15" fillId="0" borderId="0" applyFont="0" applyFill="0" applyBorder="0" applyAlignment="0" applyProtection="0"/>
    <xf numFmtId="0" fontId="52" fillId="0" borderId="0" applyFont="0" applyFill="0" applyBorder="0" applyAlignment="0" applyProtection="0"/>
    <xf numFmtId="175" fontId="53" fillId="0" borderId="0" applyFont="0" applyFill="0" applyBorder="0" applyAlignment="0" applyProtection="0"/>
    <xf numFmtId="176" fontId="53" fillId="0" borderId="0" applyFont="0" applyFill="0" applyBorder="0" applyAlignment="0" applyProtection="0"/>
    <xf numFmtId="177" fontId="53" fillId="0" borderId="0" applyFont="0" applyFill="0" applyBorder="0" applyAlignment="0" applyProtection="0"/>
    <xf numFmtId="178" fontId="53" fillId="0" borderId="0" applyFont="0" applyFill="0" applyBorder="0" applyAlignment="0" applyProtection="0"/>
    <xf numFmtId="0" fontId="54" fillId="22" borderId="0" applyNumberFormat="0" applyBorder="0" applyAlignment="0" applyProtection="0"/>
    <xf numFmtId="0" fontId="5" fillId="0" borderId="0"/>
    <xf numFmtId="0" fontId="5" fillId="0" borderId="0"/>
    <xf numFmtId="0" fontId="20" fillId="0" borderId="0"/>
    <xf numFmtId="0" fontId="55" fillId="0" borderId="0"/>
    <xf numFmtId="0" fontId="5" fillId="0" borderId="0"/>
    <xf numFmtId="0" fontId="15" fillId="0" borderId="0"/>
    <xf numFmtId="0" fontId="5" fillId="0" borderId="0"/>
    <xf numFmtId="0" fontId="15" fillId="0" borderId="0"/>
    <xf numFmtId="0" fontId="15" fillId="0" borderId="0"/>
    <xf numFmtId="0" fontId="56" fillId="0" borderId="0"/>
    <xf numFmtId="0" fontId="20" fillId="0" borderId="0"/>
    <xf numFmtId="0" fontId="57" fillId="0" borderId="0"/>
    <xf numFmtId="0" fontId="58" fillId="0" borderId="0"/>
    <xf numFmtId="0" fontId="15" fillId="0" borderId="0"/>
    <xf numFmtId="0" fontId="58" fillId="0" borderId="0"/>
    <xf numFmtId="0" fontId="15" fillId="0" borderId="0"/>
    <xf numFmtId="0" fontId="59" fillId="0" borderId="0"/>
    <xf numFmtId="0" fontId="59" fillId="0" borderId="0"/>
    <xf numFmtId="0" fontId="60" fillId="0" borderId="0"/>
    <xf numFmtId="0" fontId="60" fillId="0" borderId="0"/>
    <xf numFmtId="0" fontId="61" fillId="0" borderId="0"/>
    <xf numFmtId="0" fontId="53" fillId="0" borderId="0"/>
    <xf numFmtId="0" fontId="55" fillId="0" borderId="0"/>
    <xf numFmtId="0" fontId="15" fillId="0" borderId="0"/>
    <xf numFmtId="0" fontId="55" fillId="0" borderId="0"/>
    <xf numFmtId="0" fontId="61" fillId="0" borderId="0"/>
    <xf numFmtId="0" fontId="61" fillId="0" borderId="0"/>
    <xf numFmtId="0" fontId="60" fillId="0" borderId="0"/>
    <xf numFmtId="0" fontId="60" fillId="0" borderId="0"/>
    <xf numFmtId="179" fontId="61" fillId="0" borderId="0"/>
    <xf numFmtId="0" fontId="60" fillId="0" borderId="0"/>
    <xf numFmtId="0" fontId="60" fillId="0" borderId="0"/>
    <xf numFmtId="0" fontId="60" fillId="0" borderId="0"/>
    <xf numFmtId="0" fontId="59" fillId="0" borderId="0"/>
    <xf numFmtId="0" fontId="15" fillId="0" borderId="0"/>
    <xf numFmtId="0" fontId="15" fillId="0" borderId="0"/>
    <xf numFmtId="0" fontId="18" fillId="0" borderId="0"/>
    <xf numFmtId="0" fontId="15" fillId="0" borderId="0"/>
    <xf numFmtId="0" fontId="15" fillId="0" borderId="0"/>
    <xf numFmtId="0" fontId="52" fillId="0" borderId="0"/>
    <xf numFmtId="0" fontId="1" fillId="0" borderId="0"/>
    <xf numFmtId="0" fontId="62" fillId="0" borderId="0"/>
    <xf numFmtId="0" fontId="15" fillId="0" borderId="0"/>
    <xf numFmtId="0" fontId="41" fillId="23" borderId="0" applyNumberFormat="0" applyBorder="0" applyAlignment="0" applyProtection="0"/>
    <xf numFmtId="0" fontId="41" fillId="24" borderId="0" applyNumberFormat="0" applyBorder="0" applyAlignment="0" applyProtection="0"/>
    <xf numFmtId="0" fontId="41" fillId="25" borderId="0" applyNumberFormat="0" applyBorder="0" applyAlignment="0" applyProtection="0"/>
    <xf numFmtId="0" fontId="41" fillId="18" borderId="0" applyNumberFormat="0" applyBorder="0" applyAlignment="0" applyProtection="0"/>
    <xf numFmtId="0" fontId="41" fillId="19" borderId="0" applyNumberFormat="0" applyBorder="0" applyAlignment="0" applyProtection="0"/>
    <xf numFmtId="0" fontId="41" fillId="26" borderId="0" applyNumberFormat="0" applyBorder="0" applyAlignment="0" applyProtection="0"/>
    <xf numFmtId="0" fontId="23" fillId="27" borderId="86" applyNumberFormat="0" applyFont="0" applyAlignment="0" applyProtection="0"/>
    <xf numFmtId="0" fontId="23" fillId="27" borderId="86" applyNumberFormat="0" applyFont="0" applyAlignment="0" applyProtection="0"/>
    <xf numFmtId="0" fontId="63" fillId="0" borderId="0" applyNumberFormat="0" applyFill="0" applyBorder="0" applyAlignment="0" applyProtection="0"/>
    <xf numFmtId="9" fontId="15" fillId="0" borderId="0" applyFont="0" applyFill="0" applyBorder="0" applyAlignment="0" applyProtection="0"/>
    <xf numFmtId="9" fontId="64" fillId="0" borderId="0" applyFont="0" applyFill="0" applyBorder="0" applyAlignment="0" applyProtection="0"/>
    <xf numFmtId="9" fontId="65" fillId="0" borderId="0" applyFont="0" applyFill="0" applyBorder="0" applyAlignment="0" applyProtection="0"/>
    <xf numFmtId="9" fontId="31" fillId="0" borderId="0" applyFont="0" applyFill="0" applyBorder="0" applyAlignment="0" applyProtection="0"/>
    <xf numFmtId="9" fontId="32" fillId="0" borderId="0" applyFont="0" applyFill="0" applyBorder="0" applyAlignment="0" applyProtection="0"/>
    <xf numFmtId="0" fontId="66" fillId="21" borderId="84" applyNumberFormat="0" applyAlignment="0" applyProtection="0"/>
    <xf numFmtId="0" fontId="66" fillId="21" borderId="84" applyNumberFormat="0" applyAlignment="0" applyProtection="0"/>
    <xf numFmtId="179" fontId="67" fillId="0" borderId="0" applyNumberFormat="0" applyFill="0" applyBorder="0" applyAlignment="0" applyProtection="0"/>
    <xf numFmtId="179" fontId="68" fillId="28" borderId="0" applyNumberFormat="0" applyFont="0" applyBorder="0" applyAlignment="0" applyProtection="0"/>
    <xf numFmtId="0" fontId="69" fillId="0" borderId="0" applyFill="0" applyBorder="0" applyProtection="0"/>
    <xf numFmtId="179" fontId="68" fillId="29" borderId="0" applyNumberFormat="0" applyFont="0" applyBorder="0" applyAlignment="0" applyProtection="0"/>
    <xf numFmtId="180" fontId="69" fillId="0" borderId="0" applyFill="0" applyBorder="0" applyAlignment="0" applyProtection="0"/>
    <xf numFmtId="0" fontId="70" fillId="0" borderId="0" applyNumberFormat="0" applyAlignment="0" applyProtection="0"/>
    <xf numFmtId="0" fontId="67" fillId="0" borderId="87" applyFill="0" applyProtection="0">
      <alignment horizontal="right" wrapText="1"/>
    </xf>
    <xf numFmtId="0" fontId="67" fillId="0" borderId="0" applyFill="0" applyProtection="0">
      <alignment wrapText="1"/>
    </xf>
    <xf numFmtId="179" fontId="71" fillId="0" borderId="88" applyNumberFormat="0" applyFill="0" applyAlignment="0" applyProtection="0"/>
    <xf numFmtId="0" fontId="72" fillId="0" borderId="0" applyAlignment="0" applyProtection="0"/>
    <xf numFmtId="0" fontId="71" fillId="0" borderId="89" applyNumberFormat="0" applyFill="0" applyAlignment="0" applyProtection="0"/>
    <xf numFmtId="0" fontId="15" fillId="0" borderId="0"/>
    <xf numFmtId="0" fontId="24" fillId="0" borderId="90" applyNumberFormat="0" applyFill="0" applyAlignment="0" applyProtection="0"/>
    <xf numFmtId="0" fontId="24" fillId="0" borderId="90" applyNumberFormat="0" applyFill="0" applyAlignment="0" applyProtection="0"/>
    <xf numFmtId="0" fontId="73" fillId="0" borderId="91" applyNumberFormat="0" applyFill="0" applyAlignment="0" applyProtection="0"/>
    <xf numFmtId="0" fontId="74" fillId="30" borderId="92" applyNumberFormat="0" applyAlignment="0" applyProtection="0"/>
  </cellStyleXfs>
  <cellXfs count="1457">
    <xf numFmtId="0" fontId="0" fillId="0" borderId="0" xfId="0"/>
    <xf numFmtId="0" fontId="4" fillId="2" borderId="0" xfId="3" applyFont="1" applyFill="1" applyAlignment="1" applyProtection="1"/>
    <xf numFmtId="0" fontId="6" fillId="2" borderId="0" xfId="4" applyFont="1" applyFill="1"/>
    <xf numFmtId="0" fontId="7" fillId="2" borderId="0" xfId="4" applyFont="1" applyFill="1"/>
    <xf numFmtId="0" fontId="6" fillId="2" borderId="0" xfId="4" applyFont="1" applyFill="1" applyAlignment="1">
      <alignment horizontal="center" vertical="top"/>
    </xf>
    <xf numFmtId="0" fontId="6" fillId="2" borderId="0" xfId="4" applyFont="1" applyFill="1" applyAlignment="1">
      <alignment horizontal="left" vertical="center"/>
    </xf>
    <xf numFmtId="0" fontId="10" fillId="2" borderId="0" xfId="4" applyFont="1" applyFill="1"/>
    <xf numFmtId="0" fontId="6" fillId="2" borderId="0" xfId="4" applyFont="1" applyFill="1" applyAlignment="1">
      <alignment vertical="center"/>
    </xf>
    <xf numFmtId="3" fontId="6" fillId="2" borderId="23" xfId="4" applyNumberFormat="1" applyFont="1" applyFill="1" applyBorder="1" applyAlignment="1"/>
    <xf numFmtId="3" fontId="6" fillId="2" borderId="21" xfId="4" applyNumberFormat="1" applyFont="1" applyFill="1" applyBorder="1" applyAlignment="1"/>
    <xf numFmtId="3" fontId="6" fillId="2" borderId="22" xfId="4" applyNumberFormat="1" applyFont="1" applyFill="1" applyBorder="1" applyAlignment="1"/>
    <xf numFmtId="3" fontId="6" fillId="2" borderId="24" xfId="4" applyNumberFormat="1" applyFont="1" applyFill="1" applyBorder="1" applyAlignment="1">
      <alignment horizontal="right"/>
    </xf>
    <xf numFmtId="49" fontId="7" fillId="4" borderId="24" xfId="4" applyNumberFormat="1" applyFont="1" applyFill="1" applyBorder="1" applyAlignment="1">
      <alignment horizontal="center" vertical="center"/>
    </xf>
    <xf numFmtId="3" fontId="6" fillId="2" borderId="25" xfId="4" applyNumberFormat="1" applyFont="1" applyFill="1" applyBorder="1" applyAlignment="1"/>
    <xf numFmtId="3" fontId="6" fillId="2" borderId="1" xfId="4" applyNumberFormat="1" applyFont="1" applyFill="1" applyBorder="1" applyAlignment="1"/>
    <xf numFmtId="3" fontId="6" fillId="2" borderId="1" xfId="4" applyNumberFormat="1" applyFont="1" applyFill="1" applyBorder="1" applyAlignment="1">
      <alignment horizontal="right"/>
    </xf>
    <xf numFmtId="3" fontId="6" fillId="2" borderId="2" xfId="4" applyNumberFormat="1" applyFont="1" applyFill="1" applyBorder="1" applyAlignment="1"/>
    <xf numFmtId="3" fontId="6" fillId="2" borderId="26" xfId="4" applyNumberFormat="1" applyFont="1" applyFill="1" applyBorder="1" applyAlignment="1">
      <alignment horizontal="right"/>
    </xf>
    <xf numFmtId="49" fontId="7" fillId="4" borderId="26" xfId="4" applyNumberFormat="1" applyFont="1" applyFill="1" applyBorder="1" applyAlignment="1">
      <alignment horizontal="center" vertical="center"/>
    </xf>
    <xf numFmtId="3" fontId="6" fillId="2" borderId="25" xfId="4" applyNumberFormat="1" applyFont="1" applyFill="1" applyBorder="1" applyAlignment="1">
      <alignment horizontal="right"/>
    </xf>
    <xf numFmtId="3" fontId="6" fillId="2" borderId="2" xfId="4" applyNumberFormat="1" applyFont="1" applyFill="1" applyBorder="1" applyAlignment="1">
      <alignment horizontal="right"/>
    </xf>
    <xf numFmtId="49" fontId="7" fillId="4" borderId="26" xfId="4" quotePrefix="1" applyNumberFormat="1" applyFont="1" applyFill="1" applyBorder="1" applyAlignment="1">
      <alignment horizontal="center" vertical="center"/>
    </xf>
    <xf numFmtId="3" fontId="13" fillId="2" borderId="32" xfId="4" applyNumberFormat="1" applyFont="1" applyFill="1" applyBorder="1" applyAlignment="1"/>
    <xf numFmtId="3" fontId="13" fillId="2" borderId="33" xfId="4" applyNumberFormat="1" applyFont="1" applyFill="1" applyBorder="1" applyAlignment="1"/>
    <xf numFmtId="3" fontId="13" fillId="2" borderId="34" xfId="4" applyNumberFormat="1" applyFont="1" applyFill="1" applyBorder="1" applyAlignment="1"/>
    <xf numFmtId="3" fontId="13" fillId="2" borderId="35" xfId="4" applyNumberFormat="1" applyFont="1" applyFill="1" applyBorder="1" applyAlignment="1">
      <alignment horizontal="right"/>
    </xf>
    <xf numFmtId="3" fontId="13" fillId="2" borderId="36" xfId="4" applyNumberFormat="1" applyFont="1" applyFill="1" applyBorder="1" applyAlignment="1">
      <alignment horizontal="right"/>
    </xf>
    <xf numFmtId="49" fontId="7" fillId="4" borderId="36" xfId="4" applyNumberFormat="1" applyFont="1" applyFill="1" applyBorder="1" applyAlignment="1">
      <alignment horizontal="center" vertical="center"/>
    </xf>
    <xf numFmtId="3" fontId="6" fillId="2" borderId="40" xfId="4" applyNumberFormat="1" applyFont="1" applyFill="1" applyBorder="1" applyAlignment="1"/>
    <xf numFmtId="3" fontId="6" fillId="2" borderId="38" xfId="4" applyNumberFormat="1" applyFont="1" applyFill="1" applyBorder="1" applyAlignment="1"/>
    <xf numFmtId="3" fontId="6" fillId="2" borderId="41" xfId="4" applyNumberFormat="1" applyFont="1" applyFill="1" applyBorder="1" applyAlignment="1">
      <alignment horizontal="right"/>
    </xf>
    <xf numFmtId="3" fontId="6" fillId="2" borderId="42" xfId="4" applyNumberFormat="1" applyFont="1" applyFill="1" applyBorder="1" applyAlignment="1">
      <alignment horizontal="right"/>
    </xf>
    <xf numFmtId="49" fontId="7" fillId="4" borderId="42" xfId="4" applyNumberFormat="1" applyFont="1" applyFill="1" applyBorder="1" applyAlignment="1">
      <alignment horizontal="center" vertical="center"/>
    </xf>
    <xf numFmtId="3" fontId="13" fillId="2" borderId="32" xfId="4" applyNumberFormat="1" applyFont="1" applyFill="1" applyBorder="1" applyAlignment="1">
      <alignment horizontal="right"/>
    </xf>
    <xf numFmtId="3" fontId="13" fillId="2" borderId="33" xfId="4" applyNumberFormat="1" applyFont="1" applyFill="1" applyBorder="1" applyAlignment="1">
      <alignment horizontal="right"/>
    </xf>
    <xf numFmtId="3" fontId="13" fillId="2" borderId="30" xfId="4" applyNumberFormat="1" applyFont="1" applyFill="1" applyBorder="1" applyAlignment="1">
      <alignment horizontal="right"/>
    </xf>
    <xf numFmtId="49" fontId="7" fillId="4" borderId="35" xfId="4" applyNumberFormat="1" applyFont="1" applyFill="1" applyBorder="1" applyAlignment="1">
      <alignment horizontal="center" vertical="center"/>
    </xf>
    <xf numFmtId="0" fontId="6" fillId="2" borderId="20" xfId="4" applyFont="1" applyFill="1" applyBorder="1" applyAlignment="1"/>
    <xf numFmtId="3" fontId="6" fillId="3" borderId="46" xfId="4" applyNumberFormat="1" applyFont="1" applyFill="1" applyBorder="1" applyAlignment="1"/>
    <xf numFmtId="3" fontId="6" fillId="3" borderId="21" xfId="4" applyNumberFormat="1" applyFont="1" applyFill="1" applyBorder="1" applyAlignment="1"/>
    <xf numFmtId="3" fontId="6" fillId="3" borderId="47" xfId="4" applyNumberFormat="1" applyFont="1" applyFill="1" applyBorder="1" applyAlignment="1">
      <alignment horizontal="right"/>
    </xf>
    <xf numFmtId="3" fontId="6" fillId="3" borderId="24" xfId="4" applyNumberFormat="1" applyFont="1" applyFill="1" applyBorder="1" applyAlignment="1">
      <alignment horizontal="right"/>
    </xf>
    <xf numFmtId="3" fontId="6" fillId="3" borderId="49" xfId="4" applyNumberFormat="1" applyFont="1" applyFill="1" applyBorder="1" applyAlignment="1"/>
    <xf numFmtId="3" fontId="6" fillId="3" borderId="13" xfId="4" applyNumberFormat="1" applyFont="1" applyFill="1" applyBorder="1" applyAlignment="1"/>
    <xf numFmtId="3" fontId="6" fillId="3" borderId="11" xfId="4" applyNumberFormat="1" applyFont="1" applyFill="1" applyBorder="1" applyAlignment="1">
      <alignment horizontal="right"/>
    </xf>
    <xf numFmtId="3" fontId="6" fillId="3" borderId="14" xfId="4" applyNumberFormat="1" applyFont="1" applyFill="1" applyBorder="1" applyAlignment="1">
      <alignment horizontal="right"/>
    </xf>
    <xf numFmtId="49" fontId="7" fillId="4" borderId="14" xfId="4" applyNumberFormat="1" applyFont="1" applyFill="1" applyBorder="1" applyAlignment="1">
      <alignment horizontal="center" vertical="center"/>
    </xf>
    <xf numFmtId="0" fontId="6" fillId="2" borderId="43" xfId="4" applyFont="1" applyFill="1" applyBorder="1" applyAlignment="1"/>
    <xf numFmtId="3" fontId="13" fillId="2" borderId="51" xfId="4" applyNumberFormat="1" applyFont="1" applyFill="1" applyBorder="1" applyAlignment="1"/>
    <xf numFmtId="3" fontId="13" fillId="3" borderId="28" xfId="4" applyNumberFormat="1" applyFont="1" applyFill="1" applyBorder="1" applyAlignment="1"/>
    <xf numFmtId="49" fontId="7" fillId="4" borderId="35" xfId="4" quotePrefix="1" applyNumberFormat="1" applyFont="1" applyFill="1" applyBorder="1" applyAlignment="1">
      <alignment horizontal="center" vertical="center"/>
    </xf>
    <xf numFmtId="0" fontId="6" fillId="2" borderId="40" xfId="4" applyFont="1" applyFill="1" applyBorder="1" applyAlignment="1"/>
    <xf numFmtId="3" fontId="6" fillId="3" borderId="40" xfId="4" applyNumberFormat="1" applyFont="1" applyFill="1" applyBorder="1" applyAlignment="1"/>
    <xf numFmtId="3" fontId="6" fillId="3" borderId="38" xfId="4" applyNumberFormat="1" applyFont="1" applyFill="1" applyBorder="1" applyAlignment="1"/>
    <xf numFmtId="0" fontId="6" fillId="2" borderId="32" xfId="4" applyFont="1" applyFill="1" applyBorder="1"/>
    <xf numFmtId="3" fontId="6" fillId="2" borderId="32" xfId="4" applyNumberFormat="1" applyFont="1" applyFill="1" applyBorder="1" applyAlignment="1">
      <alignment horizontal="right"/>
    </xf>
    <xf numFmtId="3" fontId="6" fillId="3" borderId="33" xfId="4" applyNumberFormat="1" applyFont="1" applyFill="1" applyBorder="1" applyAlignment="1">
      <alignment horizontal="right"/>
    </xf>
    <xf numFmtId="3" fontId="6" fillId="2" borderId="30" xfId="4" applyNumberFormat="1" applyFont="1" applyFill="1" applyBorder="1" applyAlignment="1">
      <alignment horizontal="right"/>
    </xf>
    <xf numFmtId="3" fontId="6" fillId="2" borderId="35" xfId="4" applyNumberFormat="1" applyFont="1" applyFill="1" applyBorder="1" applyAlignment="1">
      <alignment horizontal="right"/>
    </xf>
    <xf numFmtId="0" fontId="6" fillId="0" borderId="0" xfId="4" applyFont="1" applyFill="1"/>
    <xf numFmtId="3" fontId="6" fillId="2" borderId="33" xfId="4" applyNumberFormat="1" applyFont="1" applyFill="1" applyBorder="1" applyAlignment="1">
      <alignment horizontal="right"/>
    </xf>
    <xf numFmtId="3" fontId="6" fillId="2" borderId="34" xfId="4" applyNumberFormat="1" applyFont="1" applyFill="1" applyBorder="1" applyAlignment="1">
      <alignment horizontal="right"/>
    </xf>
    <xf numFmtId="3" fontId="6" fillId="2" borderId="36" xfId="4" applyNumberFormat="1" applyFont="1" applyFill="1" applyBorder="1" applyAlignment="1">
      <alignment horizontal="right"/>
    </xf>
    <xf numFmtId="3" fontId="6" fillId="2" borderId="40" xfId="4" applyNumberFormat="1" applyFont="1" applyFill="1" applyBorder="1" applyAlignment="1">
      <alignment horizontal="right"/>
    </xf>
    <xf numFmtId="3" fontId="6" fillId="2" borderId="38" xfId="4" applyNumberFormat="1" applyFont="1" applyFill="1" applyBorder="1" applyAlignment="1">
      <alignment horizontal="right"/>
    </xf>
    <xf numFmtId="0" fontId="6" fillId="2" borderId="0" xfId="4" applyFont="1" applyFill="1" applyBorder="1"/>
    <xf numFmtId="0" fontId="6" fillId="3" borderId="0" xfId="4" applyFont="1" applyFill="1" applyBorder="1" applyAlignment="1">
      <alignment horizontal="center" vertical="center"/>
    </xf>
    <xf numFmtId="0" fontId="6" fillId="2" borderId="5" xfId="4" applyFont="1" applyFill="1" applyBorder="1"/>
    <xf numFmtId="0" fontId="9" fillId="2" borderId="0" xfId="4" applyFont="1" applyFill="1"/>
    <xf numFmtId="0" fontId="6" fillId="2" borderId="4" xfId="4" applyFont="1" applyFill="1" applyBorder="1"/>
    <xf numFmtId="0" fontId="6" fillId="2" borderId="3" xfId="4" applyFont="1" applyFill="1" applyBorder="1"/>
    <xf numFmtId="0" fontId="6" fillId="5" borderId="58" xfId="4" applyFont="1" applyFill="1" applyBorder="1" applyAlignment="1">
      <alignment horizontal="center" vertical="center"/>
    </xf>
    <xf numFmtId="0" fontId="14" fillId="5" borderId="62" xfId="4" applyFont="1" applyFill="1" applyBorder="1" applyAlignment="1">
      <alignment horizontal="center" vertical="center" wrapText="1"/>
    </xf>
    <xf numFmtId="0" fontId="14" fillId="5" borderId="59" xfId="4" applyFont="1" applyFill="1" applyBorder="1" applyAlignment="1">
      <alignment horizontal="center" vertical="center" wrapText="1"/>
    </xf>
    <xf numFmtId="0" fontId="14" fillId="5" borderId="63" xfId="4" applyFont="1" applyFill="1" applyBorder="1" applyAlignment="1">
      <alignment horizontal="center" vertical="center" wrapText="1"/>
    </xf>
    <xf numFmtId="0" fontId="14" fillId="5" borderId="63" xfId="4" applyFont="1" applyFill="1" applyBorder="1" applyAlignment="1">
      <alignment horizontal="center" vertical="center"/>
    </xf>
    <xf numFmtId="0" fontId="14" fillId="5" borderId="64" xfId="4" applyFont="1" applyFill="1" applyBorder="1" applyAlignment="1">
      <alignment horizontal="center" vertical="center" wrapText="1"/>
    </xf>
    <xf numFmtId="0" fontId="14" fillId="5" borderId="61" xfId="4" applyFont="1" applyFill="1" applyBorder="1" applyAlignment="1">
      <alignment horizontal="center" vertical="center"/>
    </xf>
    <xf numFmtId="0" fontId="14" fillId="0" borderId="64" xfId="4" applyFont="1" applyFill="1" applyBorder="1" applyAlignment="1">
      <alignment horizontal="center" vertical="center" wrapText="1"/>
    </xf>
    <xf numFmtId="0" fontId="16" fillId="0" borderId="23" xfId="5" applyFont="1" applyBorder="1" applyAlignment="1" applyProtection="1">
      <alignment horizontal="left" vertical="center"/>
      <protection locked="0"/>
    </xf>
    <xf numFmtId="3" fontId="6" fillId="0" borderId="21" xfId="4" applyNumberFormat="1" applyFont="1" applyBorder="1" applyAlignment="1">
      <alignment vertical="center"/>
    </xf>
    <xf numFmtId="3" fontId="6" fillId="0" borderId="24" xfId="4" applyNumberFormat="1" applyFont="1" applyBorder="1" applyAlignment="1">
      <alignment vertical="center"/>
    </xf>
    <xf numFmtId="0" fontId="7" fillId="5" borderId="65" xfId="4" quotePrefix="1" applyFont="1" applyFill="1" applyBorder="1" applyAlignment="1">
      <alignment horizontal="center" vertical="center"/>
    </xf>
    <xf numFmtId="3" fontId="13" fillId="0" borderId="24" xfId="4" applyNumberFormat="1" applyFont="1" applyBorder="1" applyAlignment="1">
      <alignment vertical="center"/>
    </xf>
    <xf numFmtId="0" fontId="16" fillId="2" borderId="23" xfId="5" applyFont="1" applyFill="1" applyBorder="1" applyAlignment="1" applyProtection="1">
      <alignment horizontal="left" vertical="center"/>
      <protection locked="0"/>
    </xf>
    <xf numFmtId="0" fontId="6" fillId="2" borderId="21" xfId="4" applyFont="1" applyFill="1" applyBorder="1" applyAlignment="1">
      <alignment vertical="center"/>
    </xf>
    <xf numFmtId="0" fontId="6" fillId="2" borderId="22" xfId="4" applyFont="1" applyFill="1" applyBorder="1" applyAlignment="1">
      <alignment vertical="center"/>
    </xf>
    <xf numFmtId="0" fontId="6" fillId="2" borderId="24" xfId="4" applyFont="1" applyFill="1" applyBorder="1" applyAlignment="1">
      <alignment vertical="center"/>
    </xf>
    <xf numFmtId="3" fontId="13" fillId="0" borderId="24" xfId="4" applyNumberFormat="1" applyFont="1" applyFill="1" applyBorder="1" applyAlignment="1">
      <alignment vertical="center"/>
    </xf>
    <xf numFmtId="0" fontId="6" fillId="0" borderId="25" xfId="4" applyFont="1" applyBorder="1" applyAlignment="1">
      <alignment vertical="center"/>
    </xf>
    <xf numFmtId="3" fontId="6" fillId="0" borderId="1" xfId="4" applyNumberFormat="1" applyFont="1" applyBorder="1" applyAlignment="1">
      <alignment vertical="center"/>
    </xf>
    <xf numFmtId="3" fontId="6" fillId="0" borderId="2" xfId="4" applyNumberFormat="1" applyFont="1" applyBorder="1" applyAlignment="1">
      <alignment vertical="center"/>
    </xf>
    <xf numFmtId="3" fontId="6" fillId="0" borderId="26" xfId="4" applyNumberFormat="1" applyFont="1" applyBorder="1" applyAlignment="1">
      <alignment vertical="center"/>
    </xf>
    <xf numFmtId="0" fontId="6" fillId="5" borderId="27" xfId="4" applyFont="1" applyFill="1" applyBorder="1" applyAlignment="1">
      <alignment vertical="center"/>
    </xf>
    <xf numFmtId="0" fontId="6" fillId="0" borderId="26" xfId="4" applyFont="1" applyBorder="1" applyAlignment="1">
      <alignment vertical="center"/>
    </xf>
    <xf numFmtId="0" fontId="6" fillId="3" borderId="25" xfId="4" applyFont="1" applyFill="1" applyBorder="1" applyAlignment="1">
      <alignment horizontal="left" vertical="center"/>
    </xf>
    <xf numFmtId="0" fontId="6" fillId="2" borderId="1" xfId="4" applyFont="1" applyFill="1" applyBorder="1" applyAlignment="1">
      <alignment vertical="center"/>
    </xf>
    <xf numFmtId="0" fontId="6" fillId="3" borderId="2" xfId="4" applyFont="1" applyFill="1" applyBorder="1" applyAlignment="1">
      <alignment vertical="center"/>
    </xf>
    <xf numFmtId="0" fontId="6" fillId="2" borderId="26" xfId="4" applyFont="1" applyFill="1" applyBorder="1" applyAlignment="1">
      <alignment vertical="center"/>
    </xf>
    <xf numFmtId="3" fontId="6" fillId="0" borderId="26" xfId="4" applyNumberFormat="1" applyFont="1" applyFill="1" applyBorder="1" applyAlignment="1">
      <alignment vertical="center"/>
    </xf>
    <xf numFmtId="0" fontId="17" fillId="0" borderId="25" xfId="5" applyFont="1" applyBorder="1" applyAlignment="1" applyProtection="1">
      <alignment horizontal="left"/>
      <protection locked="0"/>
    </xf>
    <xf numFmtId="0" fontId="17" fillId="2" borderId="25" xfId="5" applyFont="1" applyFill="1" applyBorder="1" applyAlignment="1" applyProtection="1">
      <alignment horizontal="left" vertical="center"/>
      <protection locked="0"/>
    </xf>
    <xf numFmtId="3" fontId="10" fillId="0" borderId="26" xfId="4" applyNumberFormat="1" applyFont="1" applyBorder="1" applyAlignment="1">
      <alignment vertical="center"/>
    </xf>
    <xf numFmtId="3" fontId="10" fillId="0" borderId="26" xfId="4" applyNumberFormat="1" applyFont="1" applyFill="1" applyBorder="1" applyAlignment="1">
      <alignment vertical="center"/>
    </xf>
    <xf numFmtId="0" fontId="17" fillId="0" borderId="25" xfId="5" applyFont="1" applyBorder="1" applyAlignment="1" applyProtection="1">
      <alignment horizontal="left" vertical="center"/>
      <protection locked="0"/>
    </xf>
    <xf numFmtId="0" fontId="18" fillId="0" borderId="25" xfId="5" applyFont="1" applyBorder="1" applyAlignment="1" applyProtection="1">
      <alignment horizontal="left"/>
      <protection locked="0"/>
    </xf>
    <xf numFmtId="0" fontId="18" fillId="2" borderId="25" xfId="5" applyFont="1" applyFill="1" applyBorder="1" applyAlignment="1" applyProtection="1">
      <alignment horizontal="left" vertical="center"/>
      <protection locked="0"/>
    </xf>
    <xf numFmtId="0" fontId="6" fillId="2" borderId="25" xfId="4" applyFont="1" applyFill="1" applyBorder="1" applyAlignment="1">
      <alignment vertical="center"/>
    </xf>
    <xf numFmtId="0" fontId="6" fillId="2" borderId="0" xfId="4" applyFont="1" applyFill="1" applyBorder="1" applyAlignment="1">
      <alignment vertical="center"/>
    </xf>
    <xf numFmtId="0" fontId="18" fillId="2" borderId="0" xfId="5" applyFont="1" applyFill="1" applyBorder="1" applyAlignment="1" applyProtection="1">
      <alignment horizontal="left"/>
      <protection locked="0"/>
    </xf>
    <xf numFmtId="0" fontId="17" fillId="2" borderId="0" xfId="5" applyFont="1" applyFill="1" applyBorder="1" applyAlignment="1" applyProtection="1">
      <alignment horizontal="left"/>
      <protection locked="0"/>
    </xf>
    <xf numFmtId="0" fontId="16" fillId="0" borderId="25" xfId="5" applyFont="1" applyBorder="1" applyAlignment="1" applyProtection="1">
      <alignment horizontal="left" vertical="center"/>
      <protection locked="0"/>
    </xf>
    <xf numFmtId="0" fontId="7" fillId="5" borderId="27" xfId="4" quotePrefix="1" applyFont="1" applyFill="1" applyBorder="1" applyAlignment="1">
      <alignment horizontal="center" vertical="center"/>
    </xf>
    <xf numFmtId="3" fontId="13" fillId="0" borderId="26" xfId="4" applyNumberFormat="1" applyFont="1" applyBorder="1" applyAlignment="1">
      <alignment vertical="center"/>
    </xf>
    <xf numFmtId="0" fontId="16" fillId="2" borderId="25" xfId="5" applyFont="1" applyFill="1" applyBorder="1" applyAlignment="1" applyProtection="1">
      <alignment horizontal="left" vertical="center"/>
      <protection locked="0"/>
    </xf>
    <xf numFmtId="3" fontId="13" fillId="0" borderId="26" xfId="4" applyNumberFormat="1" applyFont="1" applyFill="1" applyBorder="1" applyAlignment="1">
      <alignment vertical="center"/>
    </xf>
    <xf numFmtId="0" fontId="9" fillId="2" borderId="0" xfId="5" applyFont="1" applyFill="1" applyBorder="1" applyAlignment="1">
      <alignment horizontal="left" vertical="top"/>
    </xf>
    <xf numFmtId="3" fontId="6" fillId="0" borderId="1" xfId="4" applyNumberFormat="1" applyFont="1" applyBorder="1" applyAlignment="1">
      <alignment horizontal="right" vertical="center"/>
    </xf>
    <xf numFmtId="3" fontId="6" fillId="0" borderId="2" xfId="4" applyNumberFormat="1" applyFont="1" applyBorder="1" applyAlignment="1">
      <alignment horizontal="right" vertical="center"/>
    </xf>
    <xf numFmtId="3" fontId="6" fillId="0" borderId="26" xfId="4" applyNumberFormat="1" applyFont="1" applyBorder="1" applyAlignment="1">
      <alignment horizontal="right" vertical="center"/>
    </xf>
    <xf numFmtId="0" fontId="6" fillId="3" borderId="2" xfId="4" applyFont="1" applyFill="1" applyBorder="1" applyAlignment="1">
      <alignment horizontal="left" vertical="center"/>
    </xf>
    <xf numFmtId="0" fontId="6" fillId="3" borderId="4" xfId="4" applyFont="1" applyFill="1" applyBorder="1" applyAlignment="1">
      <alignment horizontal="left" vertical="center"/>
    </xf>
    <xf numFmtId="0" fontId="6" fillId="3" borderId="3" xfId="4" applyFont="1" applyFill="1" applyBorder="1" applyAlignment="1">
      <alignment horizontal="left" vertical="center"/>
    </xf>
    <xf numFmtId="0" fontId="6" fillId="2" borderId="1" xfId="4" applyFont="1" applyFill="1" applyBorder="1" applyAlignment="1">
      <alignment horizontal="center" vertical="center"/>
    </xf>
    <xf numFmtId="0" fontId="6" fillId="2" borderId="2" xfId="4" applyFont="1" applyFill="1" applyBorder="1" applyAlignment="1">
      <alignment horizontal="center" vertical="center"/>
    </xf>
    <xf numFmtId="3" fontId="6" fillId="0" borderId="26" xfId="4" applyNumberFormat="1" applyFont="1" applyFill="1" applyBorder="1" applyAlignment="1"/>
    <xf numFmtId="0" fontId="6" fillId="2" borderId="0" xfId="4" applyFont="1" applyFill="1" applyAlignment="1"/>
    <xf numFmtId="0" fontId="6" fillId="0" borderId="32" xfId="4" applyFont="1" applyBorder="1" applyAlignment="1">
      <alignment vertical="center"/>
    </xf>
    <xf numFmtId="3" fontId="6" fillId="0" borderId="33" xfId="4" applyNumberFormat="1" applyFont="1" applyBorder="1" applyAlignment="1">
      <alignment vertical="center"/>
    </xf>
    <xf numFmtId="3" fontId="6" fillId="0" borderId="34" xfId="4" applyNumberFormat="1" applyFont="1" applyBorder="1" applyAlignment="1">
      <alignment vertical="center"/>
    </xf>
    <xf numFmtId="3" fontId="6" fillId="0" borderId="35" xfId="4" applyNumberFormat="1" applyFont="1" applyBorder="1" applyAlignment="1">
      <alignment vertical="center"/>
    </xf>
    <xf numFmtId="0" fontId="6" fillId="5" borderId="31" xfId="4" applyFont="1" applyFill="1" applyBorder="1" applyAlignment="1">
      <alignment vertical="center"/>
    </xf>
    <xf numFmtId="0" fontId="6" fillId="2" borderId="32" xfId="4" applyFont="1" applyFill="1" applyBorder="1" applyAlignment="1">
      <alignment vertical="center"/>
    </xf>
    <xf numFmtId="0" fontId="6" fillId="2" borderId="33" xfId="4" applyFont="1" applyFill="1" applyBorder="1" applyAlignment="1">
      <alignment vertical="center"/>
    </xf>
    <xf numFmtId="0" fontId="6" fillId="2" borderId="34" xfId="4" applyFont="1" applyFill="1" applyBorder="1" applyAlignment="1">
      <alignment vertical="center"/>
    </xf>
    <xf numFmtId="3" fontId="6" fillId="0" borderId="35" xfId="4" applyNumberFormat="1" applyFont="1" applyFill="1" applyBorder="1" applyAlignment="1"/>
    <xf numFmtId="0" fontId="6" fillId="0" borderId="37" xfId="4" applyFont="1" applyBorder="1" applyAlignment="1">
      <alignment vertical="center"/>
    </xf>
    <xf numFmtId="3" fontId="6" fillId="0" borderId="9" xfId="4" applyNumberFormat="1" applyFont="1" applyBorder="1" applyAlignment="1">
      <alignment vertical="center"/>
    </xf>
    <xf numFmtId="3" fontId="6" fillId="0" borderId="8" xfId="4" applyNumberFormat="1" applyFont="1" applyBorder="1" applyAlignment="1">
      <alignment vertical="center"/>
    </xf>
    <xf numFmtId="3" fontId="6" fillId="0" borderId="10" xfId="4" applyNumberFormat="1" applyFont="1" applyBorder="1" applyAlignment="1">
      <alignment vertical="center"/>
    </xf>
    <xf numFmtId="0" fontId="6" fillId="5" borderId="54" xfId="4" applyFont="1" applyFill="1" applyBorder="1" applyAlignment="1">
      <alignment vertical="center"/>
    </xf>
    <xf numFmtId="3" fontId="13" fillId="0" borderId="10" xfId="4" applyNumberFormat="1" applyFont="1" applyBorder="1" applyAlignment="1"/>
    <xf numFmtId="0" fontId="17" fillId="2" borderId="0" xfId="5" applyFont="1" applyFill="1" applyBorder="1" applyAlignment="1" applyProtection="1">
      <protection locked="0"/>
    </xf>
    <xf numFmtId="0" fontId="6" fillId="2" borderId="37" xfId="4" applyFont="1" applyFill="1" applyBorder="1" applyAlignment="1">
      <alignment vertical="center"/>
    </xf>
    <xf numFmtId="0" fontId="6" fillId="2" borderId="9" xfId="4" applyFont="1" applyFill="1" applyBorder="1" applyAlignment="1">
      <alignment vertical="center"/>
    </xf>
    <xf numFmtId="0" fontId="6" fillId="2" borderId="8" xfId="4" applyFont="1" applyFill="1" applyBorder="1" applyAlignment="1">
      <alignment vertical="center"/>
    </xf>
    <xf numFmtId="3" fontId="13" fillId="0" borderId="10" xfId="4" applyNumberFormat="1" applyFont="1" applyFill="1" applyBorder="1" applyAlignment="1"/>
    <xf numFmtId="0" fontId="16" fillId="0" borderId="40" xfId="5" applyFont="1" applyBorder="1" applyAlignment="1" applyProtection="1">
      <alignment horizontal="left" vertical="center"/>
      <protection locked="0"/>
    </xf>
    <xf numFmtId="3" fontId="6" fillId="0" borderId="38" xfId="4" applyNumberFormat="1" applyFont="1" applyBorder="1" applyAlignment="1">
      <alignment horizontal="right" vertical="center"/>
    </xf>
    <xf numFmtId="3" fontId="6" fillId="0" borderId="39" xfId="4" applyNumberFormat="1" applyFont="1" applyBorder="1" applyAlignment="1">
      <alignment horizontal="right" vertical="center"/>
    </xf>
    <xf numFmtId="3" fontId="6" fillId="0" borderId="42" xfId="4" applyNumberFormat="1" applyFont="1" applyBorder="1" applyAlignment="1">
      <alignment horizontal="right" vertical="center"/>
    </xf>
    <xf numFmtId="0" fontId="7" fillId="5" borderId="52" xfId="4" applyFont="1" applyFill="1" applyBorder="1" applyAlignment="1">
      <alignment horizontal="center" vertical="center"/>
    </xf>
    <xf numFmtId="3" fontId="13" fillId="0" borderId="42" xfId="4" applyNumberFormat="1" applyFont="1" applyBorder="1" applyAlignment="1"/>
    <xf numFmtId="0" fontId="16" fillId="2" borderId="40" xfId="5" applyFont="1" applyFill="1" applyBorder="1" applyAlignment="1" applyProtection="1">
      <alignment horizontal="left" vertical="center"/>
      <protection locked="0"/>
    </xf>
    <xf numFmtId="0" fontId="6" fillId="2" borderId="38" xfId="4" applyFont="1" applyFill="1" applyBorder="1" applyAlignment="1">
      <alignment vertical="center"/>
    </xf>
    <xf numFmtId="0" fontId="6" fillId="2" borderId="39" xfId="4" applyFont="1" applyFill="1" applyBorder="1" applyAlignment="1">
      <alignment vertical="center"/>
    </xf>
    <xf numFmtId="3" fontId="6" fillId="0" borderId="42" xfId="4" applyNumberFormat="1" applyFont="1" applyFill="1" applyBorder="1" applyAlignment="1"/>
    <xf numFmtId="0" fontId="7" fillId="5" borderId="4" xfId="4" quotePrefix="1" applyFont="1" applyFill="1" applyBorder="1" applyAlignment="1">
      <alignment horizontal="center" vertical="center"/>
    </xf>
    <xf numFmtId="0" fontId="6" fillId="0" borderId="26" xfId="4" applyFont="1" applyBorder="1" applyAlignment="1"/>
    <xf numFmtId="0" fontId="9" fillId="2" borderId="0" xfId="5" applyFont="1" applyFill="1" applyBorder="1" applyAlignment="1" applyProtection="1">
      <protection locked="0"/>
    </xf>
    <xf numFmtId="0" fontId="6" fillId="2" borderId="26" xfId="4" applyFont="1" applyFill="1" applyBorder="1" applyAlignment="1">
      <alignment horizontal="center" vertical="center"/>
    </xf>
    <xf numFmtId="0" fontId="6" fillId="5" borderId="4" xfId="4" applyFont="1" applyFill="1" applyBorder="1" applyAlignment="1">
      <alignment horizontal="center" vertical="center"/>
    </xf>
    <xf numFmtId="0" fontId="7" fillId="5" borderId="4" xfId="4" applyFont="1" applyFill="1" applyBorder="1" applyAlignment="1">
      <alignment horizontal="center" vertical="center"/>
    </xf>
    <xf numFmtId="3" fontId="6" fillId="0" borderId="26" xfId="4" applyNumberFormat="1" applyFont="1" applyBorder="1" applyAlignment="1"/>
    <xf numFmtId="0" fontId="6" fillId="0" borderId="2" xfId="4" applyFont="1" applyBorder="1" applyAlignment="1">
      <alignment horizontal="left" vertical="center"/>
    </xf>
    <xf numFmtId="0" fontId="6" fillId="0" borderId="4" xfId="4" applyFont="1" applyBorder="1" applyAlignment="1">
      <alignment horizontal="left" vertical="center"/>
    </xf>
    <xf numFmtId="0" fontId="6" fillId="0" borderId="3" xfId="4" applyFont="1" applyBorder="1" applyAlignment="1">
      <alignment horizontal="left" vertical="center"/>
    </xf>
    <xf numFmtId="3" fontId="13" fillId="0" borderId="26" xfId="4" applyNumberFormat="1" applyFont="1" applyBorder="1" applyAlignment="1"/>
    <xf numFmtId="3" fontId="13" fillId="0" borderId="26" xfId="4" applyNumberFormat="1" applyFont="1" applyFill="1" applyBorder="1" applyAlignment="1"/>
    <xf numFmtId="0" fontId="7" fillId="0" borderId="25" xfId="4" applyFont="1" applyBorder="1" applyAlignment="1">
      <alignment vertical="center"/>
    </xf>
    <xf numFmtId="0" fontId="7" fillId="2" borderId="25" xfId="4" applyFont="1" applyFill="1" applyBorder="1" applyAlignment="1">
      <alignment vertical="center"/>
    </xf>
    <xf numFmtId="3" fontId="6" fillId="0" borderId="33" xfId="4" applyNumberFormat="1" applyFont="1" applyBorder="1" applyAlignment="1">
      <alignment horizontal="right" vertical="center"/>
    </xf>
    <xf numFmtId="3" fontId="6" fillId="0" borderId="34" xfId="4" applyNumberFormat="1" applyFont="1" applyBorder="1" applyAlignment="1">
      <alignment horizontal="right" vertical="center"/>
    </xf>
    <xf numFmtId="3" fontId="6" fillId="0" borderId="35" xfId="4" applyNumberFormat="1" applyFont="1" applyBorder="1" applyAlignment="1">
      <alignment horizontal="right" vertical="center"/>
    </xf>
    <xf numFmtId="0" fontId="6" fillId="5" borderId="50" xfId="4" applyFont="1" applyFill="1" applyBorder="1" applyAlignment="1">
      <alignment horizontal="center" vertical="center"/>
    </xf>
    <xf numFmtId="0" fontId="6" fillId="0" borderId="58" xfId="4" applyFont="1" applyBorder="1" applyAlignment="1">
      <alignment vertical="center"/>
    </xf>
    <xf numFmtId="3" fontId="6" fillId="0" borderId="62" xfId="4" applyNumberFormat="1" applyFont="1" applyBorder="1" applyAlignment="1">
      <alignment horizontal="right" vertical="center"/>
    </xf>
    <xf numFmtId="3" fontId="6" fillId="0" borderId="59" xfId="4" applyNumberFormat="1" applyFont="1" applyBorder="1" applyAlignment="1">
      <alignment horizontal="right" vertical="center"/>
    </xf>
    <xf numFmtId="3" fontId="6" fillId="0" borderId="63" xfId="4" applyNumberFormat="1" applyFont="1" applyBorder="1" applyAlignment="1">
      <alignment horizontal="right" vertical="center"/>
    </xf>
    <xf numFmtId="0" fontId="6" fillId="5" borderId="64" xfId="4" applyFont="1" applyFill="1" applyBorder="1" applyAlignment="1">
      <alignment horizontal="center" vertical="center"/>
    </xf>
    <xf numFmtId="3" fontId="6" fillId="0" borderId="63" xfId="4" applyNumberFormat="1" applyFont="1" applyBorder="1" applyAlignment="1"/>
    <xf numFmtId="0" fontId="6" fillId="2" borderId="58" xfId="4" applyFont="1" applyFill="1" applyBorder="1" applyAlignment="1">
      <alignment vertical="center"/>
    </xf>
    <xf numFmtId="0" fontId="6" fillId="2" borderId="62" xfId="4" applyFont="1" applyFill="1" applyBorder="1" applyAlignment="1">
      <alignment vertical="center"/>
    </xf>
    <xf numFmtId="0" fontId="6" fillId="2" borderId="59" xfId="4" applyFont="1" applyFill="1" applyBorder="1" applyAlignment="1">
      <alignment vertical="center"/>
    </xf>
    <xf numFmtId="3" fontId="6" fillId="0" borderId="63" xfId="4" applyNumberFormat="1" applyFont="1" applyFill="1" applyBorder="1" applyAlignment="1"/>
    <xf numFmtId="0" fontId="6" fillId="3" borderId="0" xfId="4" applyFont="1" applyFill="1" applyAlignment="1">
      <alignment horizontal="center" vertical="center"/>
    </xf>
    <xf numFmtId="0" fontId="6" fillId="0" borderId="0" xfId="4" applyFont="1" applyFill="1" applyAlignment="1"/>
    <xf numFmtId="0" fontId="7" fillId="5" borderId="64" xfId="4" quotePrefix="1" applyFont="1" applyFill="1" applyBorder="1" applyAlignment="1">
      <alignment horizontal="center" vertical="center"/>
    </xf>
    <xf numFmtId="0" fontId="6" fillId="0" borderId="64" xfId="4" applyFont="1" applyBorder="1" applyAlignment="1"/>
    <xf numFmtId="3" fontId="13" fillId="0" borderId="62" xfId="4" applyNumberFormat="1" applyFont="1" applyBorder="1" applyAlignment="1">
      <alignment horizontal="right" vertical="center"/>
    </xf>
    <xf numFmtId="3" fontId="13" fillId="0" borderId="59" xfId="4" applyNumberFormat="1" applyFont="1" applyBorder="1" applyAlignment="1">
      <alignment horizontal="right" vertical="center"/>
    </xf>
    <xf numFmtId="3" fontId="13" fillId="0" borderId="63" xfId="4" applyNumberFormat="1" applyFont="1" applyBorder="1" applyAlignment="1">
      <alignment horizontal="right" vertical="center"/>
    </xf>
    <xf numFmtId="0" fontId="7" fillId="5" borderId="64" xfId="4" applyFont="1" applyFill="1" applyBorder="1" applyAlignment="1">
      <alignment horizontal="left" vertical="center"/>
    </xf>
    <xf numFmtId="0" fontId="6" fillId="2" borderId="58" xfId="4" applyFont="1" applyFill="1" applyBorder="1" applyAlignment="1"/>
    <xf numFmtId="0" fontId="6" fillId="2" borderId="62" xfId="4" applyFont="1" applyFill="1" applyBorder="1" applyAlignment="1"/>
    <xf numFmtId="0" fontId="6" fillId="2" borderId="68" xfId="4" applyFont="1" applyFill="1" applyBorder="1" applyAlignment="1"/>
    <xf numFmtId="0" fontId="6" fillId="2" borderId="64" xfId="4" applyFont="1" applyFill="1" applyBorder="1" applyAlignment="1"/>
    <xf numFmtId="0" fontId="7" fillId="5" borderId="68" xfId="4" applyFont="1" applyFill="1" applyBorder="1" applyAlignment="1">
      <alignment horizontal="center" vertical="center"/>
    </xf>
    <xf numFmtId="0" fontId="14" fillId="5" borderId="9" xfId="4" applyFont="1" applyFill="1" applyBorder="1" applyAlignment="1">
      <alignment horizontal="center" vertical="center" wrapText="1"/>
    </xf>
    <xf numFmtId="0" fontId="14" fillId="5" borderId="8" xfId="4" applyFont="1" applyFill="1" applyBorder="1" applyAlignment="1">
      <alignment horizontal="center" vertical="center" wrapText="1"/>
    </xf>
    <xf numFmtId="0" fontId="14" fillId="5" borderId="10" xfId="4" applyFont="1" applyFill="1" applyBorder="1" applyAlignment="1">
      <alignment horizontal="center" vertical="center" wrapText="1"/>
    </xf>
    <xf numFmtId="0" fontId="14" fillId="5" borderId="54" xfId="4" applyFont="1" applyFill="1" applyBorder="1" applyAlignment="1">
      <alignment horizontal="center" vertical="center"/>
    </xf>
    <xf numFmtId="3" fontId="19" fillId="2" borderId="1" xfId="4" applyNumberFormat="1" applyFont="1" applyFill="1" applyBorder="1"/>
    <xf numFmtId="3" fontId="19" fillId="2" borderId="1" xfId="4" applyNumberFormat="1" applyFont="1" applyFill="1" applyBorder="1" applyAlignment="1">
      <alignment horizontal="right"/>
    </xf>
    <xf numFmtId="3" fontId="19" fillId="2" borderId="2" xfId="4" applyNumberFormat="1" applyFont="1" applyFill="1" applyBorder="1"/>
    <xf numFmtId="3" fontId="19" fillId="2" borderId="26" xfId="4" applyNumberFormat="1" applyFont="1" applyFill="1" applyBorder="1"/>
    <xf numFmtId="0" fontId="5" fillId="2" borderId="0" xfId="4" applyFill="1"/>
    <xf numFmtId="166" fontId="19" fillId="2" borderId="33" xfId="2" applyNumberFormat="1" applyFont="1" applyFill="1" applyBorder="1"/>
    <xf numFmtId="3" fontId="19" fillId="2" borderId="33" xfId="4" applyNumberFormat="1" applyFont="1" applyFill="1" applyBorder="1" applyAlignment="1">
      <alignment horizontal="right"/>
    </xf>
    <xf numFmtId="166" fontId="19" fillId="2" borderId="34" xfId="2" applyNumberFormat="1" applyFont="1" applyFill="1" applyBorder="1"/>
    <xf numFmtId="10" fontId="19" fillId="2" borderId="35" xfId="2" applyNumberFormat="1" applyFont="1" applyFill="1" applyBorder="1"/>
    <xf numFmtId="0" fontId="7" fillId="5" borderId="31" xfId="4" applyFont="1" applyFill="1" applyBorder="1" applyAlignment="1">
      <alignment horizontal="center" vertical="center"/>
    </xf>
    <xf numFmtId="0" fontId="14" fillId="5" borderId="71" xfId="4" applyFont="1" applyFill="1" applyBorder="1" applyAlignment="1">
      <alignment horizontal="center" vertical="center"/>
    </xf>
    <xf numFmtId="0" fontId="7" fillId="5" borderId="48" xfId="4" quotePrefix="1" applyFont="1" applyFill="1" applyBorder="1" applyAlignment="1">
      <alignment horizontal="center" vertical="center"/>
    </xf>
    <xf numFmtId="0" fontId="7" fillId="5" borderId="57" xfId="4" applyFont="1" applyFill="1" applyBorder="1" applyAlignment="1">
      <alignment horizontal="center" vertical="center"/>
    </xf>
    <xf numFmtId="0" fontId="9" fillId="0" borderId="0" xfId="4" applyFont="1" applyFill="1"/>
    <xf numFmtId="0" fontId="5" fillId="0" borderId="0" xfId="4" applyFill="1"/>
    <xf numFmtId="0" fontId="6" fillId="2" borderId="0" xfId="6" applyFont="1" applyFill="1" applyProtection="1"/>
    <xf numFmtId="0" fontId="6" fillId="2" borderId="0" xfId="6" applyFont="1" applyFill="1" applyAlignment="1" applyProtection="1"/>
    <xf numFmtId="0" fontId="6" fillId="2" borderId="0" xfId="6" applyFont="1" applyFill="1" applyAlignment="1" applyProtection="1">
      <alignment horizontal="left" vertical="center"/>
    </xf>
    <xf numFmtId="3" fontId="6" fillId="2" borderId="0" xfId="6" applyNumberFormat="1" applyFont="1" applyFill="1" applyProtection="1"/>
    <xf numFmtId="0" fontId="6" fillId="2" borderId="0" xfId="6" applyFont="1" applyFill="1" applyBorder="1" applyProtection="1"/>
    <xf numFmtId="0" fontId="7" fillId="2" borderId="0" xfId="6" applyFont="1" applyFill="1" applyAlignment="1" applyProtection="1">
      <alignment vertical="center"/>
    </xf>
    <xf numFmtId="0" fontId="6" fillId="2" borderId="0" xfId="6" applyFont="1" applyFill="1" applyAlignment="1" applyProtection="1">
      <alignment vertical="center"/>
    </xf>
    <xf numFmtId="0" fontId="7" fillId="2" borderId="7"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wrapText="1"/>
    </xf>
    <xf numFmtId="0" fontId="7" fillId="2" borderId="5" xfId="6" applyFont="1" applyFill="1" applyBorder="1" applyAlignment="1" applyProtection="1">
      <alignment horizontal="center" vertical="center" wrapText="1"/>
    </xf>
    <xf numFmtId="0" fontId="7" fillId="2" borderId="65" xfId="6" applyFont="1" applyFill="1" applyBorder="1" applyAlignment="1" applyProtection="1">
      <alignment horizontal="center" vertical="center" wrapText="1"/>
    </xf>
    <xf numFmtId="0" fontId="6" fillId="0" borderId="1" xfId="4" applyFont="1" applyFill="1" applyBorder="1" applyAlignment="1">
      <alignment horizontal="center" vertical="center" wrapText="1"/>
    </xf>
    <xf numFmtId="0" fontId="6" fillId="0" borderId="28" xfId="4" applyFont="1" applyFill="1" applyBorder="1" applyAlignment="1">
      <alignment horizontal="center" vertical="center" wrapText="1"/>
    </xf>
    <xf numFmtId="0" fontId="9" fillId="0" borderId="28" xfId="4" applyFont="1" applyFill="1" applyBorder="1" applyAlignment="1">
      <alignment horizontal="center" vertical="center" wrapText="1"/>
    </xf>
    <xf numFmtId="0" fontId="6" fillId="0" borderId="75" xfId="4" applyFont="1" applyFill="1" applyBorder="1" applyAlignment="1">
      <alignment horizontal="center" vertical="center" wrapText="1"/>
    </xf>
    <xf numFmtId="0" fontId="6" fillId="0" borderId="17" xfId="4" applyFont="1" applyFill="1" applyBorder="1" applyAlignment="1">
      <alignment horizontal="center" vertical="center" wrapText="1"/>
    </xf>
    <xf numFmtId="0" fontId="6" fillId="0" borderId="32" xfId="4" applyFont="1" applyFill="1" applyBorder="1" applyAlignment="1">
      <alignment horizontal="center" vertical="center" wrapText="1"/>
    </xf>
    <xf numFmtId="0" fontId="6" fillId="0" borderId="33" xfId="4" applyFont="1" applyFill="1" applyBorder="1" applyAlignment="1">
      <alignment horizontal="center" vertical="center" wrapText="1"/>
    </xf>
    <xf numFmtId="0" fontId="6" fillId="0" borderId="50" xfId="4" applyFont="1" applyFill="1" applyBorder="1" applyAlignment="1">
      <alignment horizontal="center" vertical="center" wrapText="1"/>
    </xf>
    <xf numFmtId="0" fontId="6" fillId="0" borderId="31" xfId="4" applyFont="1" applyFill="1" applyBorder="1" applyAlignment="1">
      <alignment horizontal="center" vertical="center" wrapText="1"/>
    </xf>
    <xf numFmtId="0" fontId="6" fillId="0" borderId="0" xfId="6" applyFont="1" applyAlignment="1" applyProtection="1">
      <alignment vertical="center"/>
    </xf>
    <xf numFmtId="0" fontId="6" fillId="5" borderId="58" xfId="6" applyFont="1" applyFill="1" applyBorder="1" applyAlignment="1" applyProtection="1">
      <alignment horizontal="right" vertical="center"/>
    </xf>
    <xf numFmtId="0" fontId="6" fillId="5" borderId="69" xfId="4" applyFont="1" applyFill="1" applyBorder="1" applyAlignment="1">
      <alignment horizontal="center" vertical="center" wrapText="1"/>
    </xf>
    <xf numFmtId="0" fontId="6" fillId="5" borderId="18" xfId="4" applyFont="1" applyFill="1" applyBorder="1" applyAlignment="1">
      <alignment horizontal="center" vertical="center" wrapText="1"/>
    </xf>
    <xf numFmtId="0" fontId="6" fillId="5" borderId="43" xfId="4" applyFont="1" applyFill="1" applyBorder="1" applyAlignment="1">
      <alignment horizontal="center" vertical="center" wrapText="1"/>
    </xf>
    <xf numFmtId="0" fontId="6" fillId="5" borderId="16" xfId="4" applyFont="1" applyFill="1" applyBorder="1" applyAlignment="1">
      <alignment horizontal="center" vertical="center" wrapText="1"/>
    </xf>
    <xf numFmtId="0" fontId="6" fillId="5" borderId="62" xfId="4" applyFont="1" applyFill="1" applyBorder="1" applyAlignment="1">
      <alignment horizontal="center" vertical="center" wrapText="1"/>
    </xf>
    <xf numFmtId="0" fontId="6" fillId="5" borderId="76" xfId="4" applyFont="1" applyFill="1" applyBorder="1" applyAlignment="1">
      <alignment horizontal="center" vertical="center" wrapText="1"/>
    </xf>
    <xf numFmtId="0" fontId="7" fillId="2" borderId="0" xfId="6" applyFont="1" applyFill="1" applyProtection="1"/>
    <xf numFmtId="0" fontId="9" fillId="2" borderId="40" xfId="5" applyFont="1" applyFill="1" applyBorder="1" applyAlignment="1" applyProtection="1">
      <alignment horizontal="center" vertical="center" wrapText="1"/>
    </xf>
    <xf numFmtId="1" fontId="6" fillId="2" borderId="38" xfId="6" applyNumberFormat="1" applyFont="1" applyFill="1" applyBorder="1" applyProtection="1"/>
    <xf numFmtId="14" fontId="6" fillId="2" borderId="39" xfId="6" applyNumberFormat="1" applyFont="1" applyFill="1" applyBorder="1" applyProtection="1"/>
    <xf numFmtId="3" fontId="6" fillId="2" borderId="39" xfId="6" applyNumberFormat="1" applyFont="1" applyFill="1" applyBorder="1" applyProtection="1"/>
    <xf numFmtId="3" fontId="6" fillId="2" borderId="40" xfId="6" applyNumberFormat="1" applyFont="1" applyFill="1" applyBorder="1" applyProtection="1"/>
    <xf numFmtId="3" fontId="6" fillId="2" borderId="38" xfId="6" applyNumberFormat="1" applyFont="1" applyFill="1" applyBorder="1" applyProtection="1"/>
    <xf numFmtId="3" fontId="6" fillId="2" borderId="45" xfId="6" applyNumberFormat="1" applyFont="1" applyFill="1" applyBorder="1" applyProtection="1"/>
    <xf numFmtId="167" fontId="7" fillId="2" borderId="0" xfId="1" applyNumberFormat="1" applyFont="1" applyFill="1" applyAlignment="1" applyProtection="1">
      <alignment horizontal="left"/>
    </xf>
    <xf numFmtId="3" fontId="6" fillId="2" borderId="77" xfId="6" applyNumberFormat="1" applyFont="1" applyFill="1" applyBorder="1" applyProtection="1"/>
    <xf numFmtId="3" fontId="7" fillId="2" borderId="0" xfId="6" applyNumberFormat="1" applyFont="1" applyFill="1" applyProtection="1"/>
    <xf numFmtId="0" fontId="9" fillId="2" borderId="25" xfId="5" applyFont="1" applyFill="1" applyBorder="1" applyAlignment="1" applyProtection="1">
      <alignment horizontal="center" vertical="center" wrapText="1"/>
    </xf>
    <xf numFmtId="1" fontId="6" fillId="2" borderId="1" xfId="6" applyNumberFormat="1" applyFont="1" applyFill="1" applyBorder="1" applyProtection="1"/>
    <xf numFmtId="14" fontId="6" fillId="2" borderId="2" xfId="6" applyNumberFormat="1" applyFont="1" applyFill="1" applyBorder="1" applyProtection="1"/>
    <xf numFmtId="3" fontId="6" fillId="2" borderId="2" xfId="6" applyNumberFormat="1" applyFont="1" applyFill="1" applyBorder="1" applyProtection="1"/>
    <xf numFmtId="3" fontId="6" fillId="2" borderId="25" xfId="6" applyNumberFormat="1" applyFont="1" applyFill="1" applyBorder="1" applyProtection="1"/>
    <xf numFmtId="3" fontId="6" fillId="2" borderId="1" xfId="6" applyNumberFormat="1" applyFont="1" applyFill="1" applyBorder="1" applyProtection="1"/>
    <xf numFmtId="3" fontId="6" fillId="2" borderId="48" xfId="6" applyNumberFormat="1" applyFont="1" applyFill="1" applyBorder="1" applyProtection="1"/>
    <xf numFmtId="3" fontId="6" fillId="2" borderId="3" xfId="6" applyNumberFormat="1" applyFont="1" applyFill="1" applyBorder="1" applyProtection="1"/>
    <xf numFmtId="0" fontId="9" fillId="2" borderId="32" xfId="5" applyFont="1" applyFill="1" applyBorder="1" applyAlignment="1" applyProtection="1">
      <alignment horizontal="center" vertical="center" wrapText="1"/>
    </xf>
    <xf numFmtId="1" fontId="6" fillId="2" borderId="33" xfId="6" applyNumberFormat="1" applyFont="1" applyFill="1" applyBorder="1" applyProtection="1"/>
    <xf numFmtId="14" fontId="6" fillId="2" borderId="34" xfId="6" applyNumberFormat="1" applyFont="1" applyFill="1" applyBorder="1" applyProtection="1"/>
    <xf numFmtId="3" fontId="6" fillId="2" borderId="34" xfId="6" applyNumberFormat="1" applyFont="1" applyFill="1" applyBorder="1" applyProtection="1"/>
    <xf numFmtId="3" fontId="6" fillId="2" borderId="32" xfId="6" applyNumberFormat="1" applyFont="1" applyFill="1" applyBorder="1" applyProtection="1"/>
    <xf numFmtId="3" fontId="6" fillId="2" borderId="33" xfId="6" applyNumberFormat="1" applyFont="1" applyFill="1" applyBorder="1" applyProtection="1"/>
    <xf numFmtId="3" fontId="6" fillId="2" borderId="57" xfId="6" applyNumberFormat="1" applyFont="1" applyFill="1" applyBorder="1" applyProtection="1"/>
    <xf numFmtId="3" fontId="6" fillId="2" borderId="66" xfId="6" applyNumberFormat="1" applyFont="1" applyFill="1" applyBorder="1" applyProtection="1"/>
    <xf numFmtId="0" fontId="21" fillId="2" borderId="0" xfId="6" applyFont="1" applyFill="1" applyProtection="1"/>
    <xf numFmtId="0" fontId="21" fillId="2" borderId="0" xfId="6" applyFont="1" applyFill="1" applyAlignment="1" applyProtection="1"/>
    <xf numFmtId="3" fontId="22" fillId="2" borderId="0" xfId="6" applyNumberFormat="1" applyFont="1" applyFill="1" applyProtection="1"/>
    <xf numFmtId="0" fontId="6" fillId="2" borderId="0" xfId="6" applyFont="1" applyFill="1" applyAlignment="1" applyProtection="1">
      <alignment horizontal="left"/>
    </xf>
    <xf numFmtId="10" fontId="6" fillId="2" borderId="0" xfId="6" applyNumberFormat="1" applyFont="1" applyFill="1" applyProtection="1"/>
    <xf numFmtId="0" fontId="6" fillId="2" borderId="0" xfId="6" applyFont="1" applyFill="1" applyBorder="1" applyAlignment="1" applyProtection="1">
      <alignment vertical="center" wrapText="1"/>
    </xf>
    <xf numFmtId="0" fontId="6" fillId="2" borderId="0" xfId="6" applyFont="1" applyFill="1" applyBorder="1" applyAlignment="1" applyProtection="1">
      <alignment horizontal="left" vertical="center" wrapText="1"/>
    </xf>
    <xf numFmtId="0" fontId="7" fillId="2" borderId="0" xfId="6" applyFont="1" applyFill="1" applyBorder="1" applyAlignment="1" applyProtection="1">
      <alignment vertical="center" wrapText="1"/>
    </xf>
    <xf numFmtId="0" fontId="7" fillId="2" borderId="0" xfId="6" applyFont="1" applyFill="1" applyBorder="1" applyAlignment="1" applyProtection="1">
      <alignment horizontal="left" vertical="center" wrapText="1"/>
    </xf>
    <xf numFmtId="0" fontId="8" fillId="2" borderId="0" xfId="6" applyFont="1" applyFill="1" applyBorder="1" applyAlignment="1" applyProtection="1">
      <alignment horizontal="center" vertical="center" wrapText="1"/>
    </xf>
    <xf numFmtId="0" fontId="8" fillId="2" borderId="0" xfId="6" applyFont="1" applyFill="1" applyBorder="1" applyAlignment="1" applyProtection="1">
      <alignment horizontal="left" vertical="center" wrapText="1"/>
    </xf>
    <xf numFmtId="3" fontId="8" fillId="2" borderId="0" xfId="6" applyNumberFormat="1" applyFont="1" applyFill="1" applyBorder="1" applyAlignment="1" applyProtection="1">
      <alignment horizontal="center" vertical="center" wrapText="1"/>
    </xf>
    <xf numFmtId="10" fontId="8" fillId="2" borderId="0" xfId="6" applyNumberFormat="1" applyFont="1" applyFill="1" applyBorder="1" applyAlignment="1" applyProtection="1">
      <alignment horizontal="center" vertical="center" wrapText="1"/>
    </xf>
    <xf numFmtId="10" fontId="6" fillId="2" borderId="0" xfId="6" quotePrefix="1" applyNumberFormat="1" applyFont="1" applyFill="1" applyProtection="1"/>
    <xf numFmtId="3" fontId="6" fillId="0" borderId="1" xfId="6" applyNumberFormat="1" applyFont="1" applyFill="1" applyBorder="1" applyProtection="1"/>
    <xf numFmtId="10" fontId="10" fillId="2" borderId="0" xfId="6" applyNumberFormat="1" applyFont="1" applyFill="1" applyProtection="1"/>
    <xf numFmtId="0" fontId="6" fillId="0" borderId="32" xfId="6" applyFont="1" applyFill="1" applyBorder="1" applyAlignment="1" applyProtection="1">
      <alignment horizontal="center" vertical="center" wrapText="1"/>
    </xf>
    <xf numFmtId="0" fontId="6" fillId="0" borderId="33" xfId="6" applyFont="1" applyFill="1" applyBorder="1" applyAlignment="1" applyProtection="1">
      <alignment horizontal="center" vertical="center" wrapText="1"/>
    </xf>
    <xf numFmtId="0" fontId="6" fillId="0" borderId="57" xfId="6" applyFont="1" applyFill="1" applyBorder="1" applyAlignment="1" applyProtection="1">
      <alignment horizontal="center" vertical="center" wrapText="1"/>
    </xf>
    <xf numFmtId="0" fontId="6" fillId="2" borderId="66" xfId="6" applyFont="1" applyFill="1" applyBorder="1" applyAlignment="1" applyProtection="1">
      <alignment horizontal="center" vertical="center" wrapText="1"/>
    </xf>
    <xf numFmtId="0" fontId="6" fillId="2" borderId="33" xfId="6" applyFont="1" applyFill="1" applyBorder="1" applyAlignment="1" applyProtection="1">
      <alignment horizontal="center" vertical="center" wrapText="1"/>
    </xf>
    <xf numFmtId="0" fontId="6" fillId="2" borderId="57" xfId="6" applyFont="1" applyFill="1" applyBorder="1" applyAlignment="1" applyProtection="1">
      <alignment horizontal="center" vertical="center" wrapText="1"/>
    </xf>
    <xf numFmtId="0" fontId="6" fillId="5" borderId="64" xfId="6" applyFont="1" applyFill="1" applyBorder="1" applyAlignment="1" applyProtection="1">
      <alignment horizontal="center" vertical="center" wrapText="1"/>
    </xf>
    <xf numFmtId="0" fontId="6" fillId="5" borderId="43" xfId="6" applyFont="1" applyFill="1" applyBorder="1" applyAlignment="1" applyProtection="1">
      <alignment horizontal="center" vertical="center" wrapText="1"/>
    </xf>
    <xf numFmtId="0" fontId="6" fillId="5" borderId="69" xfId="6" applyFont="1" applyFill="1" applyBorder="1" applyAlignment="1" applyProtection="1">
      <alignment horizontal="center" vertical="center" wrapText="1"/>
    </xf>
    <xf numFmtId="0" fontId="6" fillId="5" borderId="18" xfId="6" applyFont="1" applyFill="1" applyBorder="1" applyAlignment="1" applyProtection="1">
      <alignment horizontal="center" vertical="center" wrapText="1"/>
    </xf>
    <xf numFmtId="0" fontId="6" fillId="5" borderId="16" xfId="6" applyFont="1" applyFill="1" applyBorder="1" applyAlignment="1" applyProtection="1">
      <alignment horizontal="center" vertical="center" wrapText="1"/>
    </xf>
    <xf numFmtId="0" fontId="6" fillId="5" borderId="76" xfId="6" applyFont="1" applyFill="1" applyBorder="1" applyAlignment="1" applyProtection="1">
      <alignment horizontal="center" vertical="center" wrapText="1"/>
    </xf>
    <xf numFmtId="0" fontId="6" fillId="6" borderId="43" xfId="6" applyFont="1" applyFill="1" applyBorder="1" applyAlignment="1" applyProtection="1">
      <alignment horizontal="center" vertical="center" wrapText="1"/>
    </xf>
    <xf numFmtId="0" fontId="6" fillId="6" borderId="18" xfId="6" applyFont="1" applyFill="1" applyBorder="1" applyAlignment="1" applyProtection="1">
      <alignment vertical="center"/>
    </xf>
    <xf numFmtId="0" fontId="6" fillId="6" borderId="18" xfId="6" applyFont="1" applyFill="1" applyBorder="1" applyAlignment="1" applyProtection="1">
      <alignment horizontal="center" vertical="center" wrapText="1"/>
    </xf>
    <xf numFmtId="49" fontId="6" fillId="6" borderId="18" xfId="6" applyNumberFormat="1" applyFont="1" applyFill="1" applyBorder="1" applyAlignment="1" applyProtection="1">
      <alignment horizontal="center" vertical="center" wrapText="1"/>
    </xf>
    <xf numFmtId="0" fontId="6" fillId="6" borderId="76" xfId="6" applyFont="1" applyFill="1" applyBorder="1" applyAlignment="1" applyProtection="1">
      <alignment horizontal="center" vertical="center" wrapText="1"/>
    </xf>
    <xf numFmtId="1" fontId="7" fillId="2" borderId="0" xfId="6" applyNumberFormat="1" applyFont="1" applyFill="1" applyProtection="1"/>
    <xf numFmtId="0" fontId="9" fillId="2" borderId="23" xfId="5" applyFont="1" applyFill="1" applyBorder="1" applyAlignment="1" applyProtection="1">
      <alignment horizontal="center" vertical="center" wrapText="1"/>
    </xf>
    <xf numFmtId="3" fontId="6" fillId="2" borderId="10" xfId="6" applyNumberFormat="1" applyFont="1" applyFill="1" applyBorder="1" applyAlignment="1" applyProtection="1">
      <alignment horizontal="right"/>
    </xf>
    <xf numFmtId="3" fontId="6" fillId="0" borderId="77" xfId="6" applyNumberFormat="1" applyFont="1" applyFill="1" applyBorder="1" applyProtection="1"/>
    <xf numFmtId="9" fontId="6" fillId="0" borderId="1" xfId="6" applyNumberFormat="1" applyFont="1" applyFill="1" applyBorder="1" applyProtection="1"/>
    <xf numFmtId="3" fontId="6" fillId="0" borderId="38" xfId="6" applyNumberFormat="1" applyFont="1" applyFill="1" applyBorder="1" applyProtection="1"/>
    <xf numFmtId="9" fontId="6" fillId="0" borderId="5" xfId="6" applyNumberFormat="1" applyFont="1" applyFill="1" applyBorder="1" applyProtection="1"/>
    <xf numFmtId="9" fontId="6" fillId="0" borderId="65" xfId="6" applyNumberFormat="1" applyFont="1" applyFill="1" applyBorder="1" applyProtection="1"/>
    <xf numFmtId="3" fontId="6" fillId="0" borderId="40" xfId="6" applyNumberFormat="1" applyFont="1" applyFill="1" applyBorder="1" applyProtection="1"/>
    <xf numFmtId="168" fontId="6" fillId="2" borderId="0" xfId="6" applyNumberFormat="1" applyFont="1" applyFill="1" applyAlignment="1" applyProtection="1">
      <alignment vertical="center"/>
    </xf>
    <xf numFmtId="1" fontId="6" fillId="2" borderId="26" xfId="6" applyNumberFormat="1" applyFont="1" applyFill="1" applyBorder="1" applyAlignment="1" applyProtection="1">
      <alignment horizontal="right"/>
    </xf>
    <xf numFmtId="3" fontId="6" fillId="0" borderId="3" xfId="6" applyNumberFormat="1" applyFont="1" applyFill="1" applyBorder="1" applyProtection="1"/>
    <xf numFmtId="3" fontId="6" fillId="0" borderId="25" xfId="6" applyNumberFormat="1" applyFont="1" applyFill="1" applyBorder="1" applyProtection="1"/>
    <xf numFmtId="9" fontId="6" fillId="0" borderId="4" xfId="6" applyNumberFormat="1" applyFont="1" applyFill="1" applyBorder="1" applyProtection="1"/>
    <xf numFmtId="9" fontId="6" fillId="0" borderId="27" xfId="6" applyNumberFormat="1" applyFont="1" applyFill="1" applyBorder="1" applyProtection="1"/>
    <xf numFmtId="0" fontId="19" fillId="2" borderId="0" xfId="6" applyFont="1" applyFill="1" applyProtection="1"/>
    <xf numFmtId="0" fontId="9" fillId="2" borderId="22" xfId="5" applyFont="1" applyFill="1" applyBorder="1" applyAlignment="1" applyProtection="1">
      <alignment horizontal="left" vertical="top"/>
    </xf>
    <xf numFmtId="0" fontId="9" fillId="2" borderId="65" xfId="5" applyFont="1" applyFill="1" applyBorder="1" applyAlignment="1" applyProtection="1">
      <alignment horizontal="left" vertical="top"/>
    </xf>
    <xf numFmtId="1" fontId="7" fillId="3" borderId="0" xfId="6" applyNumberFormat="1" applyFont="1" applyFill="1" applyProtection="1"/>
    <xf numFmtId="0" fontId="9" fillId="3" borderId="32" xfId="5" applyFont="1" applyFill="1" applyBorder="1" applyAlignment="1" applyProtection="1">
      <alignment horizontal="center" vertical="center" wrapText="1"/>
    </xf>
    <xf numFmtId="1" fontId="6" fillId="3" borderId="35" xfId="6" applyNumberFormat="1" applyFont="1" applyFill="1" applyBorder="1" applyAlignment="1" applyProtection="1">
      <alignment horizontal="right"/>
    </xf>
    <xf numFmtId="3" fontId="6" fillId="3" borderId="66" xfId="6" applyNumberFormat="1" applyFont="1" applyFill="1" applyBorder="1" applyProtection="1"/>
    <xf numFmtId="9" fontId="6" fillId="3" borderId="33" xfId="6" applyNumberFormat="1" applyFont="1" applyFill="1" applyBorder="1" applyProtection="1"/>
    <xf numFmtId="3" fontId="6" fillId="3" borderId="33" xfId="6" applyNumberFormat="1" applyFont="1" applyFill="1" applyBorder="1" applyProtection="1"/>
    <xf numFmtId="9" fontId="6" fillId="3" borderId="50" xfId="6" applyNumberFormat="1" applyFont="1" applyFill="1" applyBorder="1" applyProtection="1"/>
    <xf numFmtId="9" fontId="6" fillId="3" borderId="31" xfId="6" applyNumberFormat="1" applyFont="1" applyFill="1" applyBorder="1" applyProtection="1"/>
    <xf numFmtId="3" fontId="6" fillId="3" borderId="32" xfId="6" applyNumberFormat="1" applyFont="1" applyFill="1" applyBorder="1" applyProtection="1"/>
    <xf numFmtId="0" fontId="19" fillId="3" borderId="0" xfId="6" applyFont="1" applyFill="1" applyProtection="1"/>
    <xf numFmtId="168" fontId="6" fillId="3" borderId="0" xfId="6" applyNumberFormat="1" applyFont="1" applyFill="1" applyAlignment="1" applyProtection="1">
      <alignment vertical="center"/>
    </xf>
    <xf numFmtId="0" fontId="6" fillId="3" borderId="0" xfId="4" applyFont="1" applyFill="1"/>
    <xf numFmtId="0" fontId="6" fillId="3" borderId="0" xfId="4" applyFont="1" applyFill="1" applyBorder="1"/>
    <xf numFmtId="0" fontId="6" fillId="3" borderId="5" xfId="4" applyFont="1" applyFill="1" applyBorder="1"/>
    <xf numFmtId="0" fontId="19" fillId="3" borderId="0" xfId="6" applyFont="1" applyFill="1" applyAlignment="1" applyProtection="1"/>
    <xf numFmtId="0" fontId="19" fillId="3" borderId="0" xfId="6" applyFont="1" applyFill="1" applyAlignment="1" applyProtection="1">
      <alignment horizontal="left"/>
    </xf>
    <xf numFmtId="3" fontId="19" fillId="3" borderId="0" xfId="6" applyNumberFormat="1" applyFont="1" applyFill="1" applyProtection="1"/>
    <xf numFmtId="10" fontId="19" fillId="3" borderId="0" xfId="6" applyNumberFormat="1" applyFont="1" applyFill="1" applyProtection="1"/>
    <xf numFmtId="10" fontId="6" fillId="0" borderId="0" xfId="6" applyNumberFormat="1" applyFont="1" applyFill="1" applyProtection="1"/>
    <xf numFmtId="166" fontId="6" fillId="2" borderId="0" xfId="6" applyNumberFormat="1" applyFont="1" applyFill="1" applyProtection="1"/>
    <xf numFmtId="0" fontId="7" fillId="2" borderId="0" xfId="6" applyFont="1" applyFill="1" applyAlignment="1" applyProtection="1">
      <alignment horizontal="left"/>
    </xf>
    <xf numFmtId="166" fontId="8" fillId="2" borderId="0" xfId="6" applyNumberFormat="1" applyFont="1" applyFill="1" applyBorder="1" applyAlignment="1" applyProtection="1">
      <alignment horizontal="left" vertical="center" wrapText="1"/>
    </xf>
    <xf numFmtId="0" fontId="6" fillId="2" borderId="0" xfId="6" applyFont="1" applyFill="1" applyAlignment="1" applyProtection="1">
      <alignment horizontal="center"/>
    </xf>
    <xf numFmtId="166" fontId="6" fillId="2" borderId="0" xfId="6" applyNumberFormat="1" applyFont="1" applyFill="1" applyAlignment="1" applyProtection="1">
      <alignment horizontal="center"/>
    </xf>
    <xf numFmtId="0" fontId="10" fillId="2" borderId="0" xfId="6" applyFont="1" applyFill="1" applyProtection="1"/>
    <xf numFmtId="3" fontId="10" fillId="2" borderId="0" xfId="6" applyNumberFormat="1" applyFont="1" applyFill="1" applyProtection="1"/>
    <xf numFmtId="0" fontId="14" fillId="0" borderId="32" xfId="6" applyFont="1" applyFill="1" applyBorder="1" applyAlignment="1" applyProtection="1">
      <alignment horizontal="center" vertical="center" wrapText="1"/>
    </xf>
    <xf numFmtId="0" fontId="14" fillId="0" borderId="33" xfId="6" applyFont="1" applyFill="1" applyBorder="1" applyAlignment="1" applyProtection="1">
      <alignment horizontal="center" vertical="center" wrapText="1"/>
    </xf>
    <xf numFmtId="0" fontId="14" fillId="0" borderId="57" xfId="6" applyFont="1" applyFill="1" applyBorder="1" applyAlignment="1" applyProtection="1">
      <alignment horizontal="center" vertical="center" wrapText="1"/>
    </xf>
    <xf numFmtId="0" fontId="14" fillId="2" borderId="32" xfId="6" applyFont="1" applyFill="1" applyBorder="1" applyAlignment="1" applyProtection="1">
      <alignment horizontal="center" vertical="center" wrapText="1"/>
    </xf>
    <xf numFmtId="0" fontId="14" fillId="2" borderId="33" xfId="6" applyFont="1" applyFill="1" applyBorder="1" applyAlignment="1" applyProtection="1">
      <alignment horizontal="center" vertical="center" wrapText="1"/>
    </xf>
    <xf numFmtId="0" fontId="14" fillId="2" borderId="57" xfId="6" applyFont="1" applyFill="1" applyBorder="1" applyAlignment="1" applyProtection="1">
      <alignment horizontal="center" vertical="center" wrapText="1"/>
    </xf>
    <xf numFmtId="0" fontId="6" fillId="5" borderId="43" xfId="6" applyFont="1" applyFill="1" applyBorder="1" applyAlignment="1" applyProtection="1">
      <alignment horizontal="right" vertical="center"/>
    </xf>
    <xf numFmtId="0" fontId="14" fillId="5" borderId="56" xfId="6" applyFont="1" applyFill="1" applyBorder="1" applyAlignment="1" applyProtection="1">
      <alignment horizontal="center" vertical="center" wrapText="1"/>
    </xf>
    <xf numFmtId="0" fontId="14" fillId="5" borderId="43" xfId="6" applyFont="1" applyFill="1" applyBorder="1" applyAlignment="1" applyProtection="1">
      <alignment horizontal="center" vertical="center" wrapText="1"/>
    </xf>
    <xf numFmtId="0" fontId="14" fillId="5" borderId="69" xfId="6" applyFont="1" applyFill="1" applyBorder="1" applyAlignment="1" applyProtection="1">
      <alignment horizontal="center" vertical="center" wrapText="1"/>
    </xf>
    <xf numFmtId="0" fontId="14" fillId="5" borderId="18" xfId="6" applyFont="1" applyFill="1" applyBorder="1" applyAlignment="1" applyProtection="1">
      <alignment horizontal="center" vertical="center" wrapText="1"/>
    </xf>
    <xf numFmtId="0" fontId="14" fillId="5" borderId="16" xfId="6" applyFont="1" applyFill="1" applyBorder="1" applyAlignment="1" applyProtection="1">
      <alignment horizontal="center" vertical="center" wrapText="1"/>
    </xf>
    <xf numFmtId="0" fontId="14" fillId="5" borderId="76" xfId="6" applyFont="1" applyFill="1" applyBorder="1" applyAlignment="1" applyProtection="1">
      <alignment horizontal="center" vertical="center" wrapText="1"/>
    </xf>
    <xf numFmtId="0" fontId="14" fillId="6" borderId="43" xfId="6" applyFont="1" applyFill="1" applyBorder="1" applyAlignment="1" applyProtection="1">
      <alignment horizontal="center" vertical="center" wrapText="1"/>
    </xf>
    <xf numFmtId="0" fontId="14" fillId="6" borderId="18" xfId="6" applyFont="1" applyFill="1" applyBorder="1" applyAlignment="1" applyProtection="1">
      <alignment horizontal="center" vertical="center" wrapText="1"/>
    </xf>
    <xf numFmtId="49" fontId="14" fillId="6" borderId="18" xfId="6" applyNumberFormat="1" applyFont="1" applyFill="1" applyBorder="1" applyAlignment="1" applyProtection="1">
      <alignment horizontal="center" vertical="center" wrapText="1"/>
    </xf>
    <xf numFmtId="0" fontId="14" fillId="6" borderId="76" xfId="6" applyFont="1" applyFill="1" applyBorder="1" applyAlignment="1" applyProtection="1">
      <alignment horizontal="center" vertical="center" wrapText="1"/>
    </xf>
    <xf numFmtId="3" fontId="23" fillId="0" borderId="40" xfId="6" applyNumberFormat="1" applyFont="1" applyFill="1" applyBorder="1" applyProtection="1"/>
    <xf numFmtId="9" fontId="23" fillId="0" borderId="38" xfId="6" applyNumberFormat="1" applyFont="1" applyFill="1" applyBorder="1" applyProtection="1"/>
    <xf numFmtId="3" fontId="23" fillId="0" borderId="38" xfId="6" applyNumberFormat="1" applyFont="1" applyFill="1" applyBorder="1" applyProtection="1"/>
    <xf numFmtId="9" fontId="23" fillId="0" borderId="52" xfId="6" applyNumberFormat="1" applyFont="1" applyFill="1" applyBorder="1" applyProtection="1"/>
    <xf numFmtId="9" fontId="23" fillId="0" borderId="53" xfId="6" applyNumberFormat="1" applyFont="1" applyFill="1" applyBorder="1" applyProtection="1"/>
    <xf numFmtId="3" fontId="23" fillId="0" borderId="23" xfId="6" applyNumberFormat="1" applyFont="1" applyFill="1" applyBorder="1" applyProtection="1"/>
    <xf numFmtId="9" fontId="23" fillId="0" borderId="1" xfId="6" applyNumberFormat="1" applyFont="1" applyFill="1" applyBorder="1" applyProtection="1"/>
    <xf numFmtId="3" fontId="23" fillId="0" borderId="21" xfId="6" applyNumberFormat="1" applyFont="1" applyFill="1" applyBorder="1" applyProtection="1"/>
    <xf numFmtId="9" fontId="23" fillId="0" borderId="5" xfId="6" applyNumberFormat="1" applyFont="1" applyFill="1" applyBorder="1" applyProtection="1"/>
    <xf numFmtId="9" fontId="23" fillId="0" borderId="65" xfId="6" applyNumberFormat="1" applyFont="1" applyFill="1" applyBorder="1" applyProtection="1"/>
    <xf numFmtId="0" fontId="24" fillId="2" borderId="0" xfId="6" applyFont="1" applyFill="1" applyProtection="1"/>
    <xf numFmtId="3" fontId="23" fillId="0" borderId="25" xfId="6" applyNumberFormat="1" applyFont="1" applyFill="1" applyBorder="1" applyProtection="1"/>
    <xf numFmtId="3" fontId="23" fillId="0" borderId="1" xfId="6" applyNumberFormat="1" applyFont="1" applyFill="1" applyBorder="1" applyProtection="1"/>
    <xf numFmtId="9" fontId="23" fillId="0" borderId="4" xfId="6" applyNumberFormat="1" applyFont="1" applyFill="1" applyBorder="1" applyProtection="1"/>
    <xf numFmtId="9" fontId="23" fillId="0" borderId="27" xfId="6" applyNumberFormat="1" applyFont="1" applyFill="1" applyBorder="1" applyProtection="1"/>
    <xf numFmtId="0" fontId="20" fillId="2" borderId="0" xfId="6" applyFill="1" applyProtection="1"/>
    <xf numFmtId="1" fontId="6" fillId="2" borderId="35" xfId="6" applyNumberFormat="1" applyFont="1" applyFill="1" applyBorder="1" applyAlignment="1" applyProtection="1">
      <alignment horizontal="right"/>
    </xf>
    <xf numFmtId="3" fontId="23" fillId="0" borderId="43" xfId="6" applyNumberFormat="1" applyFont="1" applyFill="1" applyBorder="1" applyProtection="1"/>
    <xf numFmtId="9" fontId="23" fillId="0" borderId="33" xfId="6" applyNumberFormat="1" applyFont="1" applyFill="1" applyBorder="1" applyProtection="1"/>
    <xf numFmtId="3" fontId="23" fillId="0" borderId="18" xfId="6" applyNumberFormat="1" applyFont="1" applyFill="1" applyBorder="1" applyProtection="1"/>
    <xf numFmtId="9" fontId="23" fillId="0" borderId="16" xfId="6" applyNumberFormat="1" applyFont="1" applyFill="1" applyBorder="1" applyProtection="1"/>
    <xf numFmtId="9" fontId="23" fillId="0" borderId="56" xfId="6" applyNumberFormat="1" applyFont="1" applyFill="1" applyBorder="1" applyProtection="1"/>
    <xf numFmtId="3" fontId="6" fillId="2" borderId="0" xfId="4" applyNumberFormat="1" applyFont="1" applyFill="1"/>
    <xf numFmtId="0" fontId="25" fillId="2" borderId="0" xfId="6" applyFont="1" applyFill="1" applyAlignment="1" applyProtection="1">
      <alignment horizontal="left"/>
    </xf>
    <xf numFmtId="166" fontId="20" fillId="2" borderId="0" xfId="6" applyNumberFormat="1" applyFill="1" applyProtection="1"/>
    <xf numFmtId="0" fontId="26" fillId="2" borderId="0" xfId="6" applyFont="1" applyFill="1" applyAlignment="1" applyProtection="1"/>
    <xf numFmtId="0" fontId="26" fillId="2" borderId="0" xfId="6" applyFont="1" applyFill="1" applyProtection="1"/>
    <xf numFmtId="0" fontId="27" fillId="2" borderId="0" xfId="6" applyFont="1" applyFill="1" applyBorder="1" applyAlignment="1" applyProtection="1">
      <alignment vertical="center" wrapText="1"/>
    </xf>
    <xf numFmtId="0" fontId="26" fillId="2" borderId="0" xfId="6" applyFont="1" applyFill="1" applyBorder="1" applyProtection="1"/>
    <xf numFmtId="0" fontId="26" fillId="2" borderId="0" xfId="6" applyFont="1" applyFill="1" applyAlignment="1" applyProtection="1">
      <alignment vertical="center"/>
    </xf>
    <xf numFmtId="0" fontId="26" fillId="2" borderId="0" xfId="6" applyFont="1" applyFill="1" applyBorder="1" applyAlignment="1" applyProtection="1">
      <alignment vertical="center" wrapText="1"/>
    </xf>
    <xf numFmtId="0" fontId="16" fillId="2" borderId="40" xfId="5" applyFont="1" applyFill="1" applyBorder="1" applyAlignment="1" applyProtection="1">
      <alignment horizontal="left" vertical="center" wrapText="1"/>
    </xf>
    <xf numFmtId="0" fontId="16" fillId="2" borderId="38" xfId="5" applyFont="1" applyFill="1" applyBorder="1" applyAlignment="1" applyProtection="1">
      <alignment vertical="center"/>
    </xf>
    <xf numFmtId="0" fontId="16" fillId="2" borderId="52" xfId="5" applyFont="1" applyFill="1" applyBorder="1" applyAlignment="1" applyProtection="1">
      <alignment vertical="center"/>
    </xf>
    <xf numFmtId="0" fontId="16" fillId="2" borderId="53" xfId="5" applyFont="1" applyFill="1" applyBorder="1" applyAlignment="1" applyProtection="1">
      <alignment vertical="center"/>
    </xf>
    <xf numFmtId="3" fontId="28" fillId="2" borderId="40" xfId="6" applyNumberFormat="1" applyFont="1" applyFill="1" applyBorder="1" applyProtection="1"/>
    <xf numFmtId="0" fontId="28" fillId="2" borderId="39" xfId="6" applyFont="1" applyFill="1" applyBorder="1" applyProtection="1"/>
    <xf numFmtId="0" fontId="28" fillId="2" borderId="40" xfId="6" applyFont="1" applyFill="1" applyBorder="1" applyProtection="1"/>
    <xf numFmtId="0" fontId="28" fillId="2" borderId="45" xfId="6" applyFont="1" applyFill="1" applyBorder="1" applyProtection="1"/>
    <xf numFmtId="0" fontId="28" fillId="2" borderId="77" xfId="6" applyFont="1" applyFill="1" applyBorder="1" applyProtection="1"/>
    <xf numFmtId="3" fontId="29" fillId="2" borderId="40" xfId="6" applyNumberFormat="1" applyFont="1" applyFill="1" applyBorder="1" applyAlignment="1" applyProtection="1">
      <alignment horizontal="right"/>
    </xf>
    <xf numFmtId="0" fontId="30" fillId="2" borderId="45" xfId="6" applyFont="1" applyFill="1" applyBorder="1" applyAlignment="1" applyProtection="1">
      <alignment horizontal="center"/>
    </xf>
    <xf numFmtId="3" fontId="28" fillId="2" borderId="77" xfId="6" applyNumberFormat="1" applyFont="1" applyFill="1" applyBorder="1" applyProtection="1"/>
    <xf numFmtId="0" fontId="27" fillId="2" borderId="0" xfId="6" applyFont="1" applyFill="1" applyBorder="1" applyProtection="1"/>
    <xf numFmtId="0" fontId="27" fillId="2" borderId="0" xfId="6" applyFont="1" applyFill="1" applyProtection="1"/>
    <xf numFmtId="0" fontId="18" fillId="2" borderId="25" xfId="5" applyFont="1" applyFill="1" applyBorder="1" applyAlignment="1" applyProtection="1">
      <alignment horizontal="left" vertical="center" wrapText="1"/>
    </xf>
    <xf numFmtId="3" fontId="26" fillId="2" borderId="25" xfId="6" applyNumberFormat="1" applyFont="1" applyFill="1" applyBorder="1" applyProtection="1"/>
    <xf numFmtId="9" fontId="26" fillId="2" borderId="2" xfId="8" applyFont="1" applyFill="1" applyBorder="1" applyAlignment="1" applyProtection="1">
      <alignment horizontal="center"/>
    </xf>
    <xf numFmtId="9" fontId="26" fillId="2" borderId="48" xfId="8" applyFont="1" applyFill="1" applyBorder="1" applyAlignment="1" applyProtection="1">
      <alignment horizontal="center"/>
    </xf>
    <xf numFmtId="3" fontId="26" fillId="2" borderId="3" xfId="6" applyNumberFormat="1" applyFont="1" applyFill="1" applyBorder="1" applyProtection="1"/>
    <xf numFmtId="9" fontId="6" fillId="2" borderId="48" xfId="8" applyFont="1" applyFill="1" applyBorder="1" applyAlignment="1" applyProtection="1">
      <alignment horizontal="center"/>
    </xf>
    <xf numFmtId="3" fontId="27" fillId="2" borderId="3" xfId="6" applyNumberFormat="1" applyFont="1" applyFill="1" applyBorder="1" applyProtection="1"/>
    <xf numFmtId="9" fontId="26" fillId="2" borderId="48" xfId="8" applyFont="1" applyFill="1" applyBorder="1" applyProtection="1"/>
    <xf numFmtId="3" fontId="26" fillId="2" borderId="0" xfId="6" applyNumberFormat="1" applyFont="1" applyFill="1" applyBorder="1" applyAlignment="1" applyProtection="1">
      <alignment horizontal="right"/>
    </xf>
    <xf numFmtId="0" fontId="18" fillId="2" borderId="44" xfId="5" applyFont="1" applyFill="1" applyBorder="1" applyAlignment="1" applyProtection="1">
      <alignment horizontal="left" vertical="center" wrapText="1"/>
    </xf>
    <xf numFmtId="3" fontId="26" fillId="2" borderId="44" xfId="6" applyNumberFormat="1" applyFont="1" applyFill="1" applyBorder="1" applyProtection="1"/>
    <xf numFmtId="9" fontId="26" fillId="2" borderId="29" xfId="8" applyFont="1" applyFill="1" applyBorder="1" applyAlignment="1" applyProtection="1">
      <alignment horizontal="center"/>
    </xf>
    <xf numFmtId="3" fontId="26" fillId="2" borderId="32" xfId="6" applyNumberFormat="1" applyFont="1" applyFill="1" applyBorder="1" applyProtection="1"/>
    <xf numFmtId="9" fontId="26" fillId="2" borderId="57" xfId="8" applyFont="1" applyFill="1" applyBorder="1" applyAlignment="1" applyProtection="1">
      <alignment horizontal="center"/>
    </xf>
    <xf numFmtId="3" fontId="26" fillId="2" borderId="51" xfId="6" applyNumberFormat="1" applyFont="1" applyFill="1" applyBorder="1" applyProtection="1"/>
    <xf numFmtId="9" fontId="6" fillId="2" borderId="57" xfId="8" applyFont="1" applyFill="1" applyBorder="1" applyAlignment="1" applyProtection="1">
      <alignment horizontal="center"/>
    </xf>
    <xf numFmtId="3" fontId="27" fillId="2" borderId="51" xfId="6" applyNumberFormat="1" applyFont="1" applyFill="1" applyBorder="1" applyProtection="1"/>
    <xf numFmtId="9" fontId="26" fillId="2" borderId="75" xfId="8" applyFont="1" applyFill="1" applyBorder="1" applyProtection="1"/>
    <xf numFmtId="3" fontId="29" fillId="2" borderId="40" xfId="6" applyNumberFormat="1" applyFont="1" applyFill="1" applyBorder="1" applyProtection="1"/>
    <xf numFmtId="9" fontId="29" fillId="2" borderId="38" xfId="8" applyFont="1" applyFill="1" applyBorder="1" applyAlignment="1" applyProtection="1">
      <alignment horizontal="center"/>
    </xf>
    <xf numFmtId="9" fontId="30" fillId="2" borderId="45" xfId="8" applyFont="1" applyFill="1" applyBorder="1" applyAlignment="1" applyProtection="1">
      <alignment horizontal="center"/>
    </xf>
    <xf numFmtId="9" fontId="29" fillId="2" borderId="45" xfId="8" applyFont="1" applyFill="1" applyBorder="1" applyProtection="1"/>
    <xf numFmtId="9" fontId="26" fillId="2" borderId="1" xfId="8" applyFont="1" applyFill="1" applyBorder="1" applyAlignment="1" applyProtection="1">
      <alignment horizontal="center"/>
    </xf>
    <xf numFmtId="0" fontId="18" fillId="0" borderId="44" xfId="5" applyFont="1" applyFill="1" applyBorder="1" applyAlignment="1" applyProtection="1">
      <alignment horizontal="left" vertical="center" wrapText="1"/>
    </xf>
    <xf numFmtId="9" fontId="26" fillId="2" borderId="28" xfId="8" applyFont="1" applyFill="1" applyBorder="1" applyAlignment="1" applyProtection="1">
      <alignment horizontal="center"/>
    </xf>
    <xf numFmtId="9" fontId="6" fillId="2" borderId="75" xfId="8" applyFont="1" applyFill="1" applyBorder="1" applyAlignment="1" applyProtection="1">
      <alignment horizontal="center"/>
    </xf>
    <xf numFmtId="166" fontId="26" fillId="2" borderId="75" xfId="8" applyNumberFormat="1" applyFont="1" applyFill="1" applyBorder="1" applyProtection="1"/>
    <xf numFmtId="0" fontId="18" fillId="2" borderId="32" xfId="5" applyFont="1" applyFill="1" applyBorder="1" applyAlignment="1" applyProtection="1">
      <alignment horizontal="left" vertical="center" wrapText="1"/>
    </xf>
    <xf numFmtId="9" fontId="26" fillId="2" borderId="33" xfId="8" applyFont="1" applyFill="1" applyBorder="1" applyAlignment="1" applyProtection="1">
      <alignment horizontal="center"/>
    </xf>
    <xf numFmtId="3" fontId="27" fillId="2" borderId="66" xfId="6" applyNumberFormat="1" applyFont="1" applyFill="1" applyBorder="1" applyProtection="1"/>
    <xf numFmtId="9" fontId="26" fillId="2" borderId="57" xfId="8" applyFont="1" applyFill="1" applyBorder="1" applyProtection="1"/>
    <xf numFmtId="0" fontId="16" fillId="2" borderId="23" xfId="5" applyFont="1" applyFill="1" applyBorder="1" applyAlignment="1" applyProtection="1">
      <alignment horizontal="left" vertical="center" wrapText="1"/>
    </xf>
    <xf numFmtId="3" fontId="29" fillId="2" borderId="23" xfId="6" applyNumberFormat="1" applyFont="1" applyFill="1" applyBorder="1" applyProtection="1"/>
    <xf numFmtId="9" fontId="29" fillId="2" borderId="21" xfId="8" applyFont="1" applyFill="1" applyBorder="1" applyAlignment="1" applyProtection="1">
      <alignment horizontal="center"/>
    </xf>
    <xf numFmtId="9" fontId="30" fillId="2" borderId="78" xfId="8" applyFont="1" applyFill="1" applyBorder="1" applyAlignment="1" applyProtection="1">
      <alignment horizontal="center"/>
    </xf>
    <xf numFmtId="3" fontId="28" fillId="2" borderId="46" xfId="6" applyNumberFormat="1" applyFont="1" applyFill="1" applyBorder="1" applyProtection="1"/>
    <xf numFmtId="9" fontId="29" fillId="2" borderId="78" xfId="8" applyFont="1" applyFill="1" applyBorder="1" applyProtection="1"/>
    <xf numFmtId="166" fontId="26" fillId="2" borderId="48" xfId="8" applyNumberFormat="1" applyFont="1" applyFill="1" applyBorder="1" applyProtection="1"/>
    <xf numFmtId="169" fontId="26" fillId="2" borderId="48" xfId="8" applyNumberFormat="1" applyFont="1" applyFill="1" applyBorder="1" applyProtection="1"/>
    <xf numFmtId="9" fontId="26" fillId="2" borderId="48" xfId="8" applyNumberFormat="1" applyFont="1" applyFill="1" applyBorder="1" applyProtection="1"/>
    <xf numFmtId="10" fontId="26" fillId="2" borderId="48" xfId="8" applyNumberFormat="1" applyFont="1" applyFill="1" applyBorder="1" applyProtection="1"/>
    <xf numFmtId="9" fontId="26" fillId="2" borderId="78" xfId="8" applyFont="1" applyFill="1" applyBorder="1" applyProtection="1"/>
    <xf numFmtId="10" fontId="26" fillId="2" borderId="75" xfId="8" applyNumberFormat="1" applyFont="1" applyFill="1" applyBorder="1" applyProtection="1"/>
    <xf numFmtId="9" fontId="26" fillId="2" borderId="45" xfId="8" applyFont="1" applyFill="1" applyBorder="1" applyProtection="1"/>
    <xf numFmtId="10" fontId="26" fillId="2" borderId="57" xfId="8" applyNumberFormat="1" applyFont="1" applyFill="1" applyBorder="1" applyProtection="1"/>
    <xf numFmtId="0" fontId="9" fillId="2" borderId="25" xfId="5" applyFont="1" applyFill="1" applyBorder="1" applyAlignment="1" applyProtection="1">
      <alignment horizontal="left" vertical="center"/>
    </xf>
    <xf numFmtId="0" fontId="9" fillId="2" borderId="32" xfId="5" applyFont="1" applyFill="1" applyBorder="1" applyAlignment="1" applyProtection="1">
      <alignment horizontal="left" vertical="center"/>
    </xf>
    <xf numFmtId="166" fontId="26" fillId="2" borderId="57" xfId="8" applyNumberFormat="1" applyFont="1" applyFill="1" applyBorder="1" applyProtection="1"/>
    <xf numFmtId="3" fontId="27" fillId="2" borderId="25" xfId="6" applyNumberFormat="1" applyFont="1" applyFill="1" applyBorder="1" applyProtection="1"/>
    <xf numFmtId="3" fontId="18" fillId="3" borderId="0" xfId="6" applyNumberFormat="1" applyFont="1" applyFill="1" applyBorder="1" applyAlignment="1" applyProtection="1">
      <alignment horizontal="right"/>
    </xf>
    <xf numFmtId="0" fontId="18" fillId="3" borderId="0" xfId="6" applyFont="1" applyFill="1" applyBorder="1" applyProtection="1"/>
    <xf numFmtId="0" fontId="18" fillId="2" borderId="0" xfId="6" applyFont="1" applyFill="1" applyProtection="1"/>
    <xf numFmtId="3" fontId="18" fillId="3" borderId="0" xfId="6" applyNumberFormat="1" applyFont="1" applyFill="1" applyBorder="1" applyProtection="1"/>
    <xf numFmtId="0" fontId="18" fillId="2" borderId="37" xfId="5" applyFont="1" applyFill="1" applyBorder="1" applyAlignment="1" applyProtection="1">
      <alignment horizontal="left" vertical="center" wrapText="1"/>
    </xf>
    <xf numFmtId="0" fontId="16" fillId="2" borderId="59" xfId="5" applyFont="1" applyFill="1" applyBorder="1" applyAlignment="1" applyProtection="1">
      <alignment vertical="center"/>
    </xf>
    <xf numFmtId="0" fontId="16" fillId="2" borderId="60" xfId="5" applyFont="1" applyFill="1" applyBorder="1" applyAlignment="1" applyProtection="1">
      <alignment vertical="center"/>
    </xf>
    <xf numFmtId="0" fontId="16" fillId="2" borderId="64" xfId="5" applyFont="1" applyFill="1" applyBorder="1" applyAlignment="1" applyProtection="1">
      <alignment vertical="center"/>
    </xf>
    <xf numFmtId="3" fontId="26" fillId="2" borderId="58" xfId="6" applyNumberFormat="1" applyFont="1" applyFill="1" applyBorder="1" applyProtection="1"/>
    <xf numFmtId="9" fontId="26" fillId="2" borderId="59" xfId="8" applyFont="1" applyFill="1" applyBorder="1" applyAlignment="1" applyProtection="1">
      <alignment horizontal="center"/>
    </xf>
    <xf numFmtId="166" fontId="26" fillId="2" borderId="68" xfId="8" applyNumberFormat="1" applyFont="1" applyFill="1" applyBorder="1" applyAlignment="1" applyProtection="1">
      <alignment horizontal="center"/>
    </xf>
    <xf numFmtId="3" fontId="26" fillId="2" borderId="61" xfId="6" applyNumberFormat="1" applyFont="1" applyFill="1" applyBorder="1" applyProtection="1"/>
    <xf numFmtId="166" fontId="26" fillId="2" borderId="59" xfId="8" applyNumberFormat="1" applyFont="1" applyFill="1" applyBorder="1" applyAlignment="1" applyProtection="1">
      <alignment horizontal="center"/>
    </xf>
    <xf numFmtId="3" fontId="26" fillId="2" borderId="67" xfId="6" applyNumberFormat="1" applyFont="1" applyFill="1" applyBorder="1" applyProtection="1"/>
    <xf numFmtId="9" fontId="26" fillId="2" borderId="71" xfId="6" applyNumberFormat="1" applyFont="1" applyFill="1" applyBorder="1" applyProtection="1"/>
    <xf numFmtId="0" fontId="18" fillId="3" borderId="0" xfId="6" applyFont="1" applyFill="1" applyBorder="1" applyAlignment="1" applyProtection="1">
      <alignment horizontal="right"/>
    </xf>
    <xf numFmtId="0" fontId="16" fillId="2" borderId="58" xfId="5" applyFont="1" applyFill="1" applyBorder="1" applyAlignment="1" applyProtection="1">
      <alignment horizontal="left" vertical="center" wrapText="1"/>
    </xf>
    <xf numFmtId="0" fontId="18" fillId="2" borderId="60" xfId="5" applyFont="1" applyFill="1" applyBorder="1" applyAlignment="1" applyProtection="1">
      <alignment horizontal="left" vertical="center"/>
    </xf>
    <xf numFmtId="0" fontId="18" fillId="2" borderId="64" xfId="5" applyFont="1" applyFill="1" applyBorder="1" applyAlignment="1" applyProtection="1">
      <alignment horizontal="left" vertical="center"/>
    </xf>
    <xf numFmtId="3" fontId="26" fillId="2" borderId="67" xfId="6" applyNumberFormat="1" applyFont="1" applyFill="1" applyBorder="1" applyAlignment="1" applyProtection="1">
      <alignment horizontal="center"/>
    </xf>
    <xf numFmtId="0" fontId="26" fillId="2" borderId="8" xfId="6" applyFont="1" applyFill="1" applyBorder="1" applyAlignment="1" applyProtection="1">
      <alignment horizontal="center"/>
    </xf>
    <xf numFmtId="3" fontId="26" fillId="2" borderId="58" xfId="6" applyNumberFormat="1" applyFont="1" applyFill="1" applyBorder="1" applyAlignment="1" applyProtection="1">
      <alignment horizontal="center"/>
    </xf>
    <xf numFmtId="0" fontId="26" fillId="2" borderId="68" xfId="6" applyFont="1" applyFill="1" applyBorder="1" applyAlignment="1" applyProtection="1">
      <alignment horizontal="center"/>
    </xf>
    <xf numFmtId="0" fontId="26" fillId="2" borderId="68" xfId="6" applyFont="1" applyFill="1" applyBorder="1" applyProtection="1"/>
    <xf numFmtId="0" fontId="18" fillId="3" borderId="0" xfId="6" applyFont="1" applyFill="1" applyBorder="1" applyAlignment="1" applyProtection="1">
      <alignment horizontal="center"/>
    </xf>
    <xf numFmtId="0" fontId="18" fillId="2" borderId="43" xfId="5" applyFont="1" applyFill="1" applyBorder="1" applyAlignment="1" applyProtection="1">
      <alignment horizontal="left" vertical="center" wrapText="1"/>
    </xf>
    <xf numFmtId="3" fontId="26" fillId="2" borderId="59" xfId="6" applyNumberFormat="1" applyFont="1" applyFill="1" applyBorder="1" applyProtection="1"/>
    <xf numFmtId="3" fontId="26" fillId="2" borderId="68" xfId="6" applyNumberFormat="1" applyFont="1" applyFill="1" applyBorder="1" applyAlignment="1" applyProtection="1">
      <alignment horizontal="center"/>
    </xf>
    <xf numFmtId="3" fontId="26" fillId="2" borderId="59" xfId="6" applyNumberFormat="1" applyFont="1" applyFill="1" applyBorder="1" applyAlignment="1" applyProtection="1">
      <alignment horizontal="center"/>
    </xf>
    <xf numFmtId="3" fontId="26" fillId="2" borderId="58" xfId="6" applyNumberFormat="1" applyFont="1" applyFill="1" applyBorder="1" applyAlignment="1" applyProtection="1">
      <alignment horizontal="right"/>
    </xf>
    <xf numFmtId="3" fontId="26" fillId="2" borderId="68" xfId="6" applyNumberFormat="1" applyFont="1" applyFill="1" applyBorder="1" applyProtection="1"/>
    <xf numFmtId="3" fontId="26" fillId="2" borderId="0" xfId="6" applyNumberFormat="1" applyFont="1" applyFill="1" applyProtection="1"/>
    <xf numFmtId="0" fontId="30" fillId="2" borderId="0" xfId="6" applyFont="1" applyFill="1" applyProtection="1"/>
    <xf numFmtId="0" fontId="30" fillId="2" borderId="0" xfId="4" applyFont="1" applyFill="1"/>
    <xf numFmtId="0" fontId="8" fillId="2" borderId="0" xfId="6" applyFont="1" applyFill="1" applyBorder="1" applyAlignment="1" applyProtection="1">
      <alignment vertical="center" wrapText="1"/>
    </xf>
    <xf numFmtId="0" fontId="30" fillId="2" borderId="0" xfId="6" applyFont="1" applyFill="1" applyAlignment="1" applyProtection="1">
      <alignment vertical="center"/>
    </xf>
    <xf numFmtId="3" fontId="30" fillId="2" borderId="41" xfId="5" applyNumberFormat="1" applyFont="1" applyFill="1" applyBorder="1" applyAlignment="1" applyProtection="1">
      <alignment horizontal="right" vertical="center"/>
    </xf>
    <xf numFmtId="3" fontId="30" fillId="2" borderId="42" xfId="5" applyNumberFormat="1" applyFont="1" applyFill="1" applyBorder="1" applyAlignment="1" applyProtection="1">
      <alignment horizontal="right" vertical="center"/>
    </xf>
    <xf numFmtId="3" fontId="30" fillId="2" borderId="77" xfId="6" applyNumberFormat="1" applyFont="1" applyFill="1" applyBorder="1" applyAlignment="1" applyProtection="1">
      <alignment horizontal="right"/>
    </xf>
    <xf numFmtId="3" fontId="30" fillId="2" borderId="38" xfId="6" applyNumberFormat="1" applyFont="1" applyFill="1" applyBorder="1" applyAlignment="1" applyProtection="1"/>
    <xf numFmtId="3" fontId="30" fillId="2" borderId="45" xfId="6" applyNumberFormat="1" applyFont="1" applyFill="1" applyBorder="1" applyAlignment="1" applyProtection="1"/>
    <xf numFmtId="0" fontId="30" fillId="2" borderId="0" xfId="6" applyFont="1" applyFill="1" applyAlignment="1" applyProtection="1"/>
    <xf numFmtId="3" fontId="9" fillId="2" borderId="70" xfId="5" applyNumberFormat="1" applyFont="1" applyFill="1" applyBorder="1" applyAlignment="1" applyProtection="1">
      <alignment horizontal="right" vertical="center"/>
    </xf>
    <xf numFmtId="3" fontId="9" fillId="2" borderId="26" xfId="5" applyNumberFormat="1" applyFont="1" applyFill="1" applyBorder="1" applyAlignment="1" applyProtection="1">
      <alignment horizontal="right" vertical="center"/>
    </xf>
    <xf numFmtId="3" fontId="6" fillId="3" borderId="3" xfId="6" applyNumberFormat="1" applyFont="1" applyFill="1" applyBorder="1" applyAlignment="1" applyProtection="1">
      <alignment horizontal="right"/>
    </xf>
    <xf numFmtId="3" fontId="6" fillId="3" borderId="1" xfId="6" applyNumberFormat="1" applyFont="1" applyFill="1" applyBorder="1" applyAlignment="1" applyProtection="1">
      <alignment horizontal="right"/>
    </xf>
    <xf numFmtId="3" fontId="6" fillId="3" borderId="48" xfId="6" applyNumberFormat="1" applyFont="1" applyFill="1" applyBorder="1" applyAlignment="1" applyProtection="1">
      <alignment horizontal="right"/>
    </xf>
    <xf numFmtId="3" fontId="30" fillId="2" borderId="0" xfId="6" applyNumberFormat="1" applyFont="1" applyFill="1" applyAlignment="1" applyProtection="1"/>
    <xf numFmtId="3" fontId="9" fillId="2" borderId="72" xfId="5" applyNumberFormat="1" applyFont="1" applyFill="1" applyBorder="1" applyAlignment="1" applyProtection="1">
      <alignment horizontal="right" vertical="center"/>
    </xf>
    <xf numFmtId="3" fontId="9" fillId="2" borderId="36" xfId="5" applyNumberFormat="1" applyFont="1" applyFill="1" applyBorder="1" applyAlignment="1" applyProtection="1">
      <alignment horizontal="right" vertical="center"/>
    </xf>
    <xf numFmtId="3" fontId="6" fillId="3" borderId="51" xfId="6" applyNumberFormat="1" applyFont="1" applyFill="1" applyBorder="1" applyAlignment="1" applyProtection="1">
      <alignment horizontal="right"/>
    </xf>
    <xf numFmtId="3" fontId="6" fillId="3" borderId="28" xfId="6" applyNumberFormat="1" applyFont="1" applyFill="1" applyBorder="1" applyAlignment="1" applyProtection="1">
      <alignment horizontal="right"/>
    </xf>
    <xf numFmtId="3" fontId="6" fillId="3" borderId="75" xfId="6" applyNumberFormat="1" applyFont="1" applyFill="1" applyBorder="1" applyAlignment="1" applyProtection="1">
      <alignment horizontal="right"/>
    </xf>
    <xf numFmtId="3" fontId="30" fillId="2" borderId="6" xfId="6" applyNumberFormat="1" applyFont="1" applyFill="1" applyBorder="1" applyAlignment="1" applyProtection="1"/>
    <xf numFmtId="3" fontId="30" fillId="3" borderId="77" xfId="6" applyNumberFormat="1" applyFont="1" applyFill="1" applyBorder="1" applyAlignment="1" applyProtection="1">
      <alignment horizontal="right"/>
    </xf>
    <xf numFmtId="3" fontId="30" fillId="3" borderId="38" xfId="6" applyNumberFormat="1" applyFont="1" applyFill="1" applyBorder="1" applyAlignment="1" applyProtection="1"/>
    <xf numFmtId="3" fontId="30" fillId="3" borderId="45" xfId="6" applyNumberFormat="1" applyFont="1" applyFill="1" applyBorder="1" applyAlignment="1" applyProtection="1"/>
    <xf numFmtId="3" fontId="9" fillId="2" borderId="30" xfId="5" applyNumberFormat="1" applyFont="1" applyFill="1" applyBorder="1" applyAlignment="1" applyProtection="1">
      <alignment horizontal="right" vertical="center"/>
    </xf>
    <xf numFmtId="3" fontId="9" fillId="2" borderId="35" xfId="5" applyNumberFormat="1" applyFont="1" applyFill="1" applyBorder="1" applyAlignment="1" applyProtection="1">
      <alignment horizontal="right" vertical="center"/>
    </xf>
    <xf numFmtId="3" fontId="6" fillId="3" borderId="66" xfId="6" applyNumberFormat="1" applyFont="1" applyFill="1" applyBorder="1" applyAlignment="1" applyProtection="1">
      <alignment horizontal="right"/>
    </xf>
    <xf numFmtId="3" fontId="6" fillId="3" borderId="33" xfId="6" applyNumberFormat="1" applyFont="1" applyFill="1" applyBorder="1" applyAlignment="1" applyProtection="1">
      <alignment horizontal="right"/>
    </xf>
    <xf numFmtId="3" fontId="6" fillId="3" borderId="57" xfId="6" applyNumberFormat="1" applyFont="1" applyFill="1" applyBorder="1" applyAlignment="1" applyProtection="1">
      <alignment horizontal="right"/>
    </xf>
    <xf numFmtId="3" fontId="30" fillId="2" borderId="11" xfId="6" applyNumberFormat="1" applyFont="1" applyFill="1" applyBorder="1" applyAlignment="1" applyProtection="1"/>
    <xf numFmtId="3" fontId="30" fillId="2" borderId="24" xfId="5" applyNumberFormat="1" applyFont="1" applyFill="1" applyBorder="1" applyAlignment="1" applyProtection="1">
      <alignment horizontal="right" vertical="center"/>
    </xf>
    <xf numFmtId="3" fontId="30" fillId="3" borderId="46" xfId="6" applyNumberFormat="1" applyFont="1" applyFill="1" applyBorder="1" applyAlignment="1" applyProtection="1">
      <alignment horizontal="right"/>
    </xf>
    <xf numFmtId="3" fontId="30" fillId="3" borderId="21" xfId="6" applyNumberFormat="1" applyFont="1" applyFill="1" applyBorder="1" applyAlignment="1" applyProtection="1"/>
    <xf numFmtId="3" fontId="30" fillId="3" borderId="78" xfId="6" applyNumberFormat="1" applyFont="1" applyFill="1" applyBorder="1" applyAlignment="1" applyProtection="1"/>
    <xf numFmtId="3" fontId="30" fillId="3" borderId="38" xfId="6" applyNumberFormat="1" applyFont="1" applyFill="1" applyBorder="1" applyAlignment="1" applyProtection="1">
      <alignment horizontal="right"/>
    </xf>
    <xf numFmtId="3" fontId="30" fillId="2" borderId="47" xfId="5" applyNumberFormat="1" applyFont="1" applyFill="1" applyBorder="1" applyAlignment="1" applyProtection="1">
      <alignment horizontal="right" vertical="center"/>
    </xf>
    <xf numFmtId="3" fontId="30" fillId="3" borderId="21" xfId="6" applyNumberFormat="1" applyFont="1" applyFill="1" applyBorder="1" applyAlignment="1" applyProtection="1">
      <alignment horizontal="right"/>
    </xf>
    <xf numFmtId="3" fontId="30" fillId="3" borderId="78" xfId="6" applyNumberFormat="1" applyFont="1" applyFill="1" applyBorder="1" applyAlignment="1" applyProtection="1">
      <alignment horizontal="right"/>
    </xf>
    <xf numFmtId="3" fontId="6" fillId="3" borderId="28" xfId="6" applyNumberFormat="1" applyFont="1" applyFill="1" applyBorder="1" applyAlignment="1" applyProtection="1"/>
    <xf numFmtId="3" fontId="6" fillId="3" borderId="75" xfId="6" applyNumberFormat="1" applyFont="1" applyFill="1" applyBorder="1" applyAlignment="1" applyProtection="1"/>
    <xf numFmtId="3" fontId="30" fillId="3" borderId="45" xfId="6" applyNumberFormat="1" applyFont="1" applyFill="1" applyBorder="1" applyAlignment="1" applyProtection="1">
      <alignment horizontal="right"/>
    </xf>
    <xf numFmtId="3" fontId="6" fillId="3" borderId="33" xfId="6" applyNumberFormat="1" applyFont="1" applyFill="1" applyBorder="1" applyAlignment="1" applyProtection="1"/>
    <xf numFmtId="3" fontId="6" fillId="3" borderId="57" xfId="6" applyNumberFormat="1" applyFont="1" applyFill="1" applyBorder="1" applyAlignment="1" applyProtection="1"/>
    <xf numFmtId="3" fontId="6" fillId="3" borderId="1" xfId="6" applyNumberFormat="1" applyFont="1" applyFill="1" applyBorder="1" applyAlignment="1" applyProtection="1"/>
    <xf numFmtId="3" fontId="6" fillId="3" borderId="48" xfId="6" applyNumberFormat="1" applyFont="1" applyFill="1" applyBorder="1" applyAlignment="1" applyProtection="1"/>
    <xf numFmtId="0" fontId="11" fillId="2" borderId="58" xfId="5" applyFont="1" applyFill="1" applyBorder="1" applyAlignment="1" applyProtection="1">
      <alignment horizontal="left" vertical="center" wrapText="1"/>
    </xf>
    <xf numFmtId="0" fontId="9" fillId="2" borderId="60" xfId="5" applyFont="1" applyFill="1" applyBorder="1" applyAlignment="1" applyProtection="1">
      <alignment horizontal="left" vertical="center"/>
    </xf>
    <xf numFmtId="0" fontId="32" fillId="3" borderId="19" xfId="6" applyFont="1" applyFill="1" applyBorder="1" applyProtection="1"/>
    <xf numFmtId="3" fontId="9" fillId="3" borderId="19" xfId="5" applyNumberFormat="1" applyFont="1" applyFill="1" applyBorder="1" applyAlignment="1" applyProtection="1">
      <alignment horizontal="right" vertical="center"/>
    </xf>
    <xf numFmtId="3" fontId="6" fillId="3" borderId="43" xfId="6" applyNumberFormat="1" applyFont="1" applyFill="1" applyBorder="1" applyAlignment="1" applyProtection="1">
      <alignment horizontal="right"/>
    </xf>
    <xf numFmtId="3" fontId="6" fillId="3" borderId="18" xfId="6" applyNumberFormat="1" applyFont="1" applyFill="1" applyBorder="1" applyAlignment="1" applyProtection="1">
      <alignment horizontal="right"/>
    </xf>
    <xf numFmtId="3" fontId="6" fillId="3" borderId="76" xfId="6" applyNumberFormat="1" applyFont="1" applyFill="1" applyBorder="1" applyAlignment="1" applyProtection="1">
      <alignment horizontal="right"/>
    </xf>
    <xf numFmtId="0" fontId="6" fillId="2" borderId="43" xfId="6" applyFont="1" applyFill="1" applyBorder="1" applyAlignment="1" applyProtection="1"/>
    <xf numFmtId="0" fontId="7" fillId="2" borderId="59" xfId="6" applyFont="1" applyFill="1" applyBorder="1" applyAlignment="1" applyProtection="1"/>
    <xf numFmtId="0" fontId="7" fillId="2" borderId="60" xfId="6" applyFont="1" applyFill="1" applyBorder="1" applyAlignment="1" applyProtection="1"/>
    <xf numFmtId="0" fontId="7" fillId="2" borderId="64" xfId="6" applyFont="1" applyFill="1" applyBorder="1" applyAlignment="1" applyProtection="1"/>
    <xf numFmtId="3" fontId="7" fillId="2" borderId="63" xfId="6" applyNumberFormat="1" applyFont="1" applyFill="1" applyBorder="1" applyAlignment="1" applyProtection="1"/>
    <xf numFmtId="3" fontId="7" fillId="2" borderId="58" xfId="6" applyNumberFormat="1" applyFont="1" applyFill="1" applyBorder="1" applyAlignment="1" applyProtection="1"/>
    <xf numFmtId="3" fontId="7" fillId="2" borderId="62" xfId="6" applyNumberFormat="1" applyFont="1" applyFill="1" applyBorder="1" applyAlignment="1" applyProtection="1"/>
    <xf numFmtId="3" fontId="7" fillId="2" borderId="68" xfId="6" applyNumberFormat="1" applyFont="1" applyFill="1" applyBorder="1" applyAlignment="1" applyProtection="1"/>
    <xf numFmtId="3" fontId="32" fillId="2" borderId="0" xfId="6" applyNumberFormat="1" applyFont="1" applyFill="1" applyProtection="1"/>
    <xf numFmtId="0" fontId="32" fillId="2" borderId="0" xfId="6" applyFont="1" applyFill="1" applyProtection="1"/>
    <xf numFmtId="0" fontId="2" fillId="2" borderId="0" xfId="6" applyFont="1" applyFill="1" applyProtection="1"/>
    <xf numFmtId="0" fontId="6" fillId="3" borderId="2" xfId="4" applyFont="1" applyFill="1" applyBorder="1" applyAlignment="1">
      <alignment horizontal="left"/>
    </xf>
    <xf numFmtId="0" fontId="6" fillId="2" borderId="1" xfId="4" applyFont="1" applyFill="1" applyBorder="1" applyAlignment="1">
      <alignment vertical="center" wrapText="1"/>
    </xf>
    <xf numFmtId="3" fontId="26" fillId="0" borderId="70" xfId="4" applyNumberFormat="1" applyFont="1" applyFill="1" applyBorder="1" applyAlignment="1">
      <alignment horizontal="right"/>
    </xf>
    <xf numFmtId="3" fontId="26" fillId="0" borderId="26" xfId="4" applyNumberFormat="1" applyFont="1" applyFill="1" applyBorder="1" applyAlignment="1">
      <alignment horizontal="right"/>
    </xf>
    <xf numFmtId="3" fontId="26" fillId="0" borderId="1" xfId="4" applyNumberFormat="1" applyFont="1" applyFill="1" applyBorder="1" applyAlignment="1">
      <alignment horizontal="right"/>
    </xf>
    <xf numFmtId="3" fontId="26" fillId="0" borderId="21" xfId="4" applyNumberFormat="1" applyFont="1" applyFill="1" applyBorder="1" applyAlignment="1">
      <alignment horizontal="right"/>
    </xf>
    <xf numFmtId="3" fontId="26" fillId="0" borderId="48" xfId="4" applyNumberFormat="1" applyFont="1" applyFill="1" applyBorder="1" applyAlignment="1">
      <alignment horizontal="right"/>
    </xf>
    <xf numFmtId="0" fontId="26" fillId="2" borderId="0" xfId="4" applyFont="1" applyFill="1"/>
    <xf numFmtId="3" fontId="26" fillId="0" borderId="72" xfId="4" applyNumberFormat="1" applyFont="1" applyFill="1" applyBorder="1" applyAlignment="1">
      <alignment horizontal="right"/>
    </xf>
    <xf numFmtId="3" fontId="26" fillId="0" borderId="36" xfId="4" applyNumberFormat="1" applyFont="1" applyFill="1" applyBorder="1" applyAlignment="1">
      <alignment horizontal="right"/>
    </xf>
    <xf numFmtId="3" fontId="26" fillId="0" borderId="28" xfId="4" applyNumberFormat="1" applyFont="1" applyFill="1" applyBorder="1" applyAlignment="1">
      <alignment horizontal="right"/>
    </xf>
    <xf numFmtId="3" fontId="26" fillId="0" borderId="75" xfId="4" applyNumberFormat="1" applyFont="1" applyFill="1" applyBorder="1" applyAlignment="1">
      <alignment horizontal="right"/>
    </xf>
    <xf numFmtId="3" fontId="26" fillId="0" borderId="41" xfId="4" applyNumberFormat="1" applyFont="1" applyFill="1" applyBorder="1" applyAlignment="1">
      <alignment horizontal="right"/>
    </xf>
    <xf numFmtId="3" fontId="26" fillId="0" borderId="42" xfId="4" applyNumberFormat="1" applyFont="1" applyFill="1" applyBorder="1" applyAlignment="1">
      <alignment horizontal="right"/>
    </xf>
    <xf numFmtId="3" fontId="26" fillId="0" borderId="38" xfId="4" applyNumberFormat="1" applyFont="1" applyFill="1" applyBorder="1" applyAlignment="1">
      <alignment horizontal="right"/>
    </xf>
    <xf numFmtId="3" fontId="26" fillId="0" borderId="45" xfId="4" applyNumberFormat="1" applyFont="1" applyFill="1" applyBorder="1" applyAlignment="1">
      <alignment horizontal="right"/>
    </xf>
    <xf numFmtId="0" fontId="18" fillId="0" borderId="32" xfId="5" applyFont="1" applyFill="1" applyBorder="1" applyAlignment="1" applyProtection="1">
      <alignment horizontal="left" vertical="center" wrapText="1"/>
    </xf>
    <xf numFmtId="3" fontId="26" fillId="0" borderId="30" xfId="4" applyNumberFormat="1" applyFont="1" applyFill="1" applyBorder="1" applyAlignment="1">
      <alignment horizontal="right"/>
    </xf>
    <xf numFmtId="3" fontId="26" fillId="0" borderId="35" xfId="4" applyNumberFormat="1" applyFont="1" applyFill="1" applyBorder="1" applyAlignment="1">
      <alignment horizontal="right"/>
    </xf>
    <xf numFmtId="3" fontId="26" fillId="0" borderId="33" xfId="4" applyNumberFormat="1" applyFont="1" applyFill="1" applyBorder="1" applyAlignment="1">
      <alignment horizontal="right"/>
    </xf>
    <xf numFmtId="3" fontId="26" fillId="0" borderId="57" xfId="4" applyNumberFormat="1" applyFont="1" applyFill="1" applyBorder="1" applyAlignment="1">
      <alignment horizontal="right"/>
    </xf>
    <xf numFmtId="3" fontId="26" fillId="0" borderId="47" xfId="4" applyNumberFormat="1" applyFont="1" applyFill="1" applyBorder="1" applyAlignment="1">
      <alignment horizontal="right"/>
    </xf>
    <xf numFmtId="3" fontId="26" fillId="0" borderId="24" xfId="4" applyNumberFormat="1" applyFont="1" applyFill="1" applyBorder="1" applyAlignment="1">
      <alignment horizontal="right"/>
    </xf>
    <xf numFmtId="3" fontId="26" fillId="0" borderId="78" xfId="4" applyNumberFormat="1" applyFont="1" applyFill="1" applyBorder="1" applyAlignment="1">
      <alignment horizontal="right"/>
    </xf>
    <xf numFmtId="0" fontId="26" fillId="2" borderId="0" xfId="4" applyFont="1" applyFill="1" applyAlignment="1">
      <alignment wrapText="1"/>
    </xf>
    <xf numFmtId="0" fontId="26" fillId="2" borderId="0" xfId="4" applyFont="1" applyFill="1" applyAlignment="1"/>
    <xf numFmtId="0" fontId="26" fillId="2" borderId="58" xfId="4" applyFont="1" applyFill="1" applyBorder="1"/>
    <xf numFmtId="3" fontId="26" fillId="0" borderId="63" xfId="4" applyNumberFormat="1" applyFont="1" applyFill="1" applyBorder="1" applyAlignment="1">
      <alignment horizontal="right"/>
    </xf>
    <xf numFmtId="3" fontId="26" fillId="0" borderId="62" xfId="4" applyNumberFormat="1" applyFont="1" applyFill="1" applyBorder="1" applyAlignment="1">
      <alignment horizontal="right"/>
    </xf>
    <xf numFmtId="3" fontId="26" fillId="0" borderId="68" xfId="4" applyNumberFormat="1" applyFont="1" applyFill="1" applyBorder="1" applyAlignment="1">
      <alignment horizontal="right"/>
    </xf>
    <xf numFmtId="0" fontId="6" fillId="2" borderId="0" xfId="4" applyFont="1" applyFill="1" applyAlignment="1">
      <alignment horizontal="center"/>
    </xf>
    <xf numFmtId="0" fontId="5" fillId="2" borderId="0" xfId="4" applyFill="1" applyAlignment="1">
      <alignment horizontal="right"/>
    </xf>
    <xf numFmtId="3" fontId="6" fillId="2" borderId="70" xfId="4" applyNumberFormat="1" applyFont="1" applyFill="1" applyBorder="1" applyAlignment="1">
      <alignment horizontal="center"/>
    </xf>
    <xf numFmtId="3" fontId="6" fillId="2" borderId="70" xfId="4" applyNumberFormat="1" applyFont="1" applyFill="1" applyBorder="1" applyAlignment="1">
      <alignment horizontal="right"/>
    </xf>
    <xf numFmtId="3" fontId="6" fillId="2" borderId="1" xfId="4" applyNumberFormat="1" applyFont="1" applyFill="1" applyBorder="1"/>
    <xf numFmtId="3" fontId="6" fillId="2" borderId="48" xfId="4" applyNumberFormat="1" applyFont="1" applyFill="1" applyBorder="1" applyAlignment="1">
      <alignment horizontal="right"/>
    </xf>
    <xf numFmtId="3" fontId="9" fillId="2" borderId="26" xfId="5" applyNumberFormat="1" applyFont="1" applyFill="1" applyBorder="1" applyAlignment="1" applyProtection="1">
      <alignment horizontal="right" vertical="center" wrapText="1"/>
    </xf>
    <xf numFmtId="3" fontId="9" fillId="2" borderId="70" xfId="5" applyNumberFormat="1" applyFont="1" applyFill="1" applyBorder="1" applyAlignment="1" applyProtection="1">
      <alignment horizontal="center" vertical="center" wrapText="1"/>
    </xf>
    <xf numFmtId="3" fontId="9" fillId="2" borderId="70" xfId="5" applyNumberFormat="1" applyFont="1" applyFill="1" applyBorder="1" applyAlignment="1" applyProtection="1">
      <alignment horizontal="right" vertical="center" wrapText="1"/>
    </xf>
    <xf numFmtId="3" fontId="9" fillId="2" borderId="35" xfId="5" applyNumberFormat="1" applyFont="1" applyFill="1" applyBorder="1" applyAlignment="1" applyProtection="1">
      <alignment horizontal="right" vertical="center" wrapText="1"/>
    </xf>
    <xf numFmtId="3" fontId="9" fillId="2" borderId="72" xfId="5" applyNumberFormat="1" applyFont="1" applyFill="1" applyBorder="1" applyAlignment="1" applyProtection="1">
      <alignment horizontal="center" vertical="center" wrapText="1"/>
    </xf>
    <xf numFmtId="3" fontId="9" fillId="2" borderId="72" xfId="5" applyNumberFormat="1" applyFont="1" applyFill="1" applyBorder="1" applyAlignment="1" applyProtection="1">
      <alignment horizontal="right" vertical="center" wrapText="1"/>
    </xf>
    <xf numFmtId="3" fontId="6" fillId="2" borderId="79" xfId="4" applyNumberFormat="1" applyFont="1" applyFill="1" applyBorder="1"/>
    <xf numFmtId="3" fontId="6" fillId="2" borderId="56" xfId="4" applyNumberFormat="1" applyFont="1" applyFill="1" applyBorder="1"/>
    <xf numFmtId="3" fontId="6" fillId="2" borderId="63" xfId="4" applyNumberFormat="1" applyFont="1" applyFill="1" applyBorder="1" applyAlignment="1">
      <alignment horizontal="center"/>
    </xf>
    <xf numFmtId="3" fontId="6" fillId="2" borderId="62" xfId="4" applyNumberFormat="1" applyFont="1" applyFill="1" applyBorder="1"/>
    <xf numFmtId="3" fontId="6" fillId="2" borderId="68" xfId="4" applyNumberFormat="1" applyFont="1" applyFill="1" applyBorder="1"/>
    <xf numFmtId="0" fontId="34" fillId="2" borderId="0" xfId="3" applyFont="1" applyFill="1" applyAlignment="1" applyProtection="1"/>
    <xf numFmtId="0" fontId="35" fillId="2" borderId="0" xfId="6" applyFont="1" applyFill="1" applyProtection="1"/>
    <xf numFmtId="0" fontId="26" fillId="3" borderId="2" xfId="4" applyFont="1" applyFill="1" applyBorder="1" applyAlignment="1"/>
    <xf numFmtId="0" fontId="26" fillId="2" borderId="1" xfId="4" applyFont="1" applyFill="1" applyBorder="1" applyAlignment="1">
      <alignment vertical="center" wrapText="1"/>
    </xf>
    <xf numFmtId="0" fontId="26" fillId="2" borderId="1" xfId="4" applyFont="1" applyFill="1" applyBorder="1" applyAlignment="1">
      <alignment vertical="center"/>
    </xf>
    <xf numFmtId="0" fontId="26" fillId="2" borderId="0" xfId="4" applyFont="1" applyFill="1" applyAlignment="1">
      <alignment horizontal="center" vertical="top"/>
    </xf>
    <xf numFmtId="0" fontId="26" fillId="2" borderId="0" xfId="6" applyFont="1" applyFill="1" applyAlignment="1" applyProtection="1">
      <alignment horizontal="left" vertical="center"/>
    </xf>
    <xf numFmtId="0" fontId="26" fillId="2" borderId="0" xfId="6" applyFont="1" applyFill="1" applyBorder="1" applyAlignment="1" applyProtection="1"/>
    <xf numFmtId="0" fontId="35" fillId="2" borderId="0" xfId="6" applyFont="1" applyFill="1" applyAlignment="1" applyProtection="1">
      <alignment horizontal="right"/>
    </xf>
    <xf numFmtId="171" fontId="26" fillId="2" borderId="58" xfId="6" applyNumberFormat="1" applyFont="1" applyFill="1" applyBorder="1" applyAlignment="1" applyProtection="1">
      <alignment horizontal="center" vertical="center" wrapText="1"/>
    </xf>
    <xf numFmtId="2" fontId="26" fillId="2" borderId="62" xfId="6" applyNumberFormat="1" applyFont="1" applyFill="1" applyBorder="1" applyAlignment="1" applyProtection="1">
      <alignment horizontal="center" vertical="center" wrapText="1"/>
    </xf>
    <xf numFmtId="2" fontId="26" fillId="2" borderId="59" xfId="6" applyNumberFormat="1" applyFont="1" applyFill="1" applyBorder="1" applyAlignment="1" applyProtection="1">
      <alignment horizontal="center" vertical="center" wrapText="1"/>
    </xf>
    <xf numFmtId="3" fontId="26" fillId="2" borderId="63" xfId="6" applyNumberFormat="1" applyFont="1" applyFill="1" applyBorder="1" applyAlignment="1" applyProtection="1">
      <alignment horizontal="right" vertical="center" wrapText="1"/>
    </xf>
    <xf numFmtId="0" fontId="26" fillId="2" borderId="0" xfId="6" applyFont="1" applyFill="1" applyAlignment="1" applyProtection="1">
      <alignment horizontal="center"/>
    </xf>
    <xf numFmtId="3" fontId="26" fillId="2" borderId="72" xfId="6" applyNumberFormat="1" applyFont="1" applyFill="1" applyBorder="1" applyAlignment="1" applyProtection="1">
      <alignment horizontal="right" vertical="center" wrapText="1"/>
    </xf>
    <xf numFmtId="3" fontId="26" fillId="2" borderId="23" xfId="6" applyNumberFormat="1" applyFont="1" applyFill="1" applyBorder="1" applyAlignment="1" applyProtection="1"/>
    <xf numFmtId="3" fontId="26" fillId="2" borderId="21" xfId="6" applyNumberFormat="1" applyFont="1" applyFill="1" applyBorder="1" applyAlignment="1" applyProtection="1"/>
    <xf numFmtId="3" fontId="26" fillId="2" borderId="78" xfId="6" applyNumberFormat="1" applyFont="1" applyFill="1" applyBorder="1" applyAlignment="1" applyProtection="1"/>
    <xf numFmtId="3" fontId="26" fillId="2" borderId="24" xfId="6" applyNumberFormat="1" applyFont="1" applyFill="1" applyBorder="1" applyAlignment="1" applyProtection="1">
      <alignment horizontal="right" vertical="center" wrapText="1"/>
    </xf>
    <xf numFmtId="3" fontId="26" fillId="2" borderId="24" xfId="6" applyNumberFormat="1" applyFont="1" applyFill="1" applyBorder="1" applyAlignment="1" applyProtection="1">
      <alignment horizontal="right"/>
    </xf>
    <xf numFmtId="3" fontId="26" fillId="2" borderId="20" xfId="6" applyNumberFormat="1" applyFont="1" applyFill="1" applyBorder="1" applyAlignment="1" applyProtection="1"/>
    <xf numFmtId="3" fontId="26" fillId="2" borderId="13" xfId="6" applyNumberFormat="1" applyFont="1" applyFill="1" applyBorder="1" applyAlignment="1" applyProtection="1"/>
    <xf numFmtId="3" fontId="26" fillId="2" borderId="80" xfId="6" applyNumberFormat="1" applyFont="1" applyFill="1" applyBorder="1" applyAlignment="1" applyProtection="1"/>
    <xf numFmtId="3" fontId="26" fillId="2" borderId="36" xfId="6" applyNumberFormat="1" applyFont="1" applyFill="1" applyBorder="1" applyAlignment="1" applyProtection="1">
      <alignment horizontal="right"/>
    </xf>
    <xf numFmtId="3" fontId="29" fillId="2" borderId="40" xfId="6" applyNumberFormat="1" applyFont="1" applyFill="1" applyBorder="1" applyAlignment="1" applyProtection="1"/>
    <xf numFmtId="3" fontId="29" fillId="2" borderId="38" xfId="6" applyNumberFormat="1" applyFont="1" applyFill="1" applyBorder="1" applyAlignment="1" applyProtection="1"/>
    <xf numFmtId="3" fontId="29" fillId="2" borderId="45" xfId="6" applyNumberFormat="1" applyFont="1" applyFill="1" applyBorder="1" applyAlignment="1" applyProtection="1"/>
    <xf numFmtId="3" fontId="29" fillId="2" borderId="42" xfId="6" applyNumberFormat="1" applyFont="1" applyFill="1" applyBorder="1" applyAlignment="1" applyProtection="1">
      <alignment horizontal="right"/>
    </xf>
    <xf numFmtId="3" fontId="26" fillId="2" borderId="26" xfId="6" applyNumberFormat="1" applyFont="1" applyFill="1" applyBorder="1" applyAlignment="1" applyProtection="1">
      <alignment horizontal="right"/>
    </xf>
    <xf numFmtId="3" fontId="26" fillId="2" borderId="43" xfId="6" applyNumberFormat="1" applyFont="1" applyFill="1" applyBorder="1" applyAlignment="1" applyProtection="1"/>
    <xf numFmtId="3" fontId="26" fillId="2" borderId="18" xfId="6" applyNumberFormat="1" applyFont="1" applyFill="1" applyBorder="1" applyAlignment="1" applyProtection="1"/>
    <xf numFmtId="3" fontId="26" fillId="2" borderId="76" xfId="6" applyNumberFormat="1" applyFont="1" applyFill="1" applyBorder="1" applyAlignment="1" applyProtection="1"/>
    <xf numFmtId="3" fontId="26" fillId="2" borderId="44" xfId="6" applyNumberFormat="1" applyFont="1" applyFill="1" applyBorder="1" applyAlignment="1" applyProtection="1"/>
    <xf numFmtId="3" fontId="26" fillId="2" borderId="28" xfId="6" applyNumberFormat="1" applyFont="1" applyFill="1" applyBorder="1" applyAlignment="1" applyProtection="1"/>
    <xf numFmtId="3" fontId="26" fillId="2" borderId="75" xfId="6" applyNumberFormat="1" applyFont="1" applyFill="1" applyBorder="1" applyAlignment="1" applyProtection="1"/>
    <xf numFmtId="3" fontId="26" fillId="2" borderId="32" xfId="6" applyNumberFormat="1" applyFont="1" applyFill="1" applyBorder="1" applyAlignment="1" applyProtection="1"/>
    <xf numFmtId="3" fontId="26" fillId="2" borderId="33" xfId="6" applyNumberFormat="1" applyFont="1" applyFill="1" applyBorder="1" applyAlignment="1" applyProtection="1"/>
    <xf numFmtId="3" fontId="26" fillId="2" borderId="57" xfId="6" applyNumberFormat="1" applyFont="1" applyFill="1" applyBorder="1" applyAlignment="1" applyProtection="1"/>
    <xf numFmtId="3" fontId="26" fillId="2" borderId="25" xfId="6" applyNumberFormat="1" applyFont="1" applyFill="1" applyBorder="1" applyAlignment="1" applyProtection="1"/>
    <xf numFmtId="3" fontId="26" fillId="2" borderId="1" xfId="6" applyNumberFormat="1" applyFont="1" applyFill="1" applyBorder="1" applyAlignment="1" applyProtection="1"/>
    <xf numFmtId="3" fontId="26" fillId="2" borderId="48" xfId="6" applyNumberFormat="1" applyFont="1" applyFill="1" applyBorder="1" applyAlignment="1" applyProtection="1"/>
    <xf numFmtId="3" fontId="26" fillId="3" borderId="23" xfId="6" applyNumberFormat="1" applyFont="1" applyFill="1" applyBorder="1" applyAlignment="1" applyProtection="1"/>
    <xf numFmtId="3" fontId="26" fillId="3" borderId="21" xfId="6" applyNumberFormat="1" applyFont="1" applyFill="1" applyBorder="1" applyAlignment="1" applyProtection="1"/>
    <xf numFmtId="3" fontId="26" fillId="3" borderId="78" xfId="6" applyNumberFormat="1" applyFont="1" applyFill="1" applyBorder="1" applyAlignment="1" applyProtection="1"/>
    <xf numFmtId="3" fontId="26" fillId="3" borderId="25" xfId="6" applyNumberFormat="1" applyFont="1" applyFill="1" applyBorder="1" applyAlignment="1" applyProtection="1"/>
    <xf numFmtId="3" fontId="26" fillId="3" borderId="1" xfId="6" applyNumberFormat="1" applyFont="1" applyFill="1" applyBorder="1" applyAlignment="1" applyProtection="1"/>
    <xf numFmtId="3" fontId="26" fillId="3" borderId="48" xfId="6" applyNumberFormat="1" applyFont="1" applyFill="1" applyBorder="1" applyAlignment="1" applyProtection="1"/>
    <xf numFmtId="0" fontId="18" fillId="2" borderId="25" xfId="5" applyFont="1" applyFill="1" applyBorder="1" applyAlignment="1" applyProtection="1">
      <alignment horizontal="left" vertical="center"/>
    </xf>
    <xf numFmtId="0" fontId="18" fillId="2" borderId="32" xfId="5" applyFont="1" applyFill="1" applyBorder="1" applyAlignment="1" applyProtection="1">
      <alignment horizontal="left" vertical="center"/>
    </xf>
    <xf numFmtId="3" fontId="26" fillId="3" borderId="43" xfId="6" applyNumberFormat="1" applyFont="1" applyFill="1" applyBorder="1" applyAlignment="1" applyProtection="1"/>
    <xf numFmtId="3" fontId="26" fillId="3" borderId="18" xfId="6" applyNumberFormat="1" applyFont="1" applyFill="1" applyBorder="1" applyAlignment="1" applyProtection="1"/>
    <xf numFmtId="3" fontId="26" fillId="3" borderId="76" xfId="6" applyNumberFormat="1" applyFont="1" applyFill="1" applyBorder="1" applyAlignment="1" applyProtection="1"/>
    <xf numFmtId="3" fontId="29" fillId="3" borderId="40" xfId="6" applyNumberFormat="1" applyFont="1" applyFill="1" applyBorder="1" applyAlignment="1" applyProtection="1"/>
    <xf numFmtId="3" fontId="29" fillId="3" borderId="38" xfId="6" applyNumberFormat="1" applyFont="1" applyFill="1" applyBorder="1" applyAlignment="1" applyProtection="1"/>
    <xf numFmtId="3" fontId="29" fillId="3" borderId="45" xfId="6" applyNumberFormat="1" applyFont="1" applyFill="1" applyBorder="1" applyAlignment="1" applyProtection="1"/>
    <xf numFmtId="3" fontId="26" fillId="0" borderId="58" xfId="6" applyNumberFormat="1" applyFont="1" applyFill="1" applyBorder="1" applyAlignment="1" applyProtection="1">
      <alignment horizontal="right"/>
    </xf>
    <xf numFmtId="3" fontId="26" fillId="2" borderId="62" xfId="6" applyNumberFormat="1" applyFont="1" applyFill="1" applyBorder="1" applyAlignment="1" applyProtection="1">
      <alignment horizontal="right"/>
    </xf>
    <xf numFmtId="3" fontId="26" fillId="2" borderId="59" xfId="6" applyNumberFormat="1" applyFont="1" applyFill="1" applyBorder="1" applyAlignment="1" applyProtection="1">
      <alignment horizontal="right"/>
    </xf>
    <xf numFmtId="3" fontId="26" fillId="2" borderId="63" xfId="6" applyNumberFormat="1" applyFont="1" applyFill="1" applyBorder="1" applyAlignment="1" applyProtection="1">
      <alignment horizontal="right"/>
    </xf>
    <xf numFmtId="3" fontId="27" fillId="2" borderId="58" xfId="6" applyNumberFormat="1" applyFont="1" applyFill="1" applyBorder="1" applyAlignment="1" applyProtection="1">
      <alignment horizontal="right"/>
    </xf>
    <xf numFmtId="3" fontId="27" fillId="2" borderId="62" xfId="6" applyNumberFormat="1" applyFont="1" applyFill="1" applyBorder="1" applyAlignment="1" applyProtection="1">
      <alignment horizontal="right"/>
    </xf>
    <xf numFmtId="3" fontId="27" fillId="2" borderId="59" xfId="6" applyNumberFormat="1" applyFont="1" applyFill="1" applyBorder="1" applyAlignment="1" applyProtection="1">
      <alignment horizontal="right"/>
    </xf>
    <xf numFmtId="3" fontId="27" fillId="2" borderId="63" xfId="6" applyNumberFormat="1" applyFont="1" applyFill="1" applyBorder="1" applyAlignment="1" applyProtection="1">
      <alignment horizontal="right"/>
    </xf>
    <xf numFmtId="0" fontId="26" fillId="2" borderId="0" xfId="6" applyFont="1" applyFill="1" applyAlignment="1" applyProtection="1">
      <alignment horizontal="center" vertical="center"/>
    </xf>
    <xf numFmtId="0" fontId="6" fillId="3" borderId="2" xfId="4" applyFont="1" applyFill="1" applyBorder="1" applyAlignment="1"/>
    <xf numFmtId="0" fontId="6" fillId="2" borderId="0" xfId="6" applyFont="1" applyFill="1" applyAlignment="1" applyProtection="1">
      <alignment horizontal="left" indent="1"/>
    </xf>
    <xf numFmtId="0" fontId="6" fillId="2" borderId="0" xfId="6" applyFont="1" applyFill="1" applyAlignment="1" applyProtection="1">
      <alignment horizontal="right"/>
    </xf>
    <xf numFmtId="0" fontId="7" fillId="2" borderId="0" xfId="6" applyFont="1" applyFill="1" applyAlignment="1" applyProtection="1">
      <alignment horizontal="left" indent="1"/>
    </xf>
    <xf numFmtId="3" fontId="7" fillId="2" borderId="63" xfId="6" applyNumberFormat="1" applyFont="1" applyFill="1" applyBorder="1" applyAlignment="1" applyProtection="1">
      <alignment horizontal="right" vertical="center" wrapText="1"/>
    </xf>
    <xf numFmtId="3" fontId="7" fillId="2" borderId="16" xfId="6" applyNumberFormat="1" applyFont="1" applyFill="1" applyBorder="1" applyAlignment="1" applyProtection="1">
      <alignment horizontal="right" vertical="center" wrapText="1"/>
    </xf>
    <xf numFmtId="3" fontId="7" fillId="2" borderId="58" xfId="6" applyNumberFormat="1" applyFont="1" applyFill="1" applyBorder="1" applyAlignment="1" applyProtection="1">
      <alignment vertical="center" wrapText="1"/>
    </xf>
    <xf numFmtId="3" fontId="7" fillId="2" borderId="62" xfId="6" applyNumberFormat="1" applyFont="1" applyFill="1" applyBorder="1" applyAlignment="1" applyProtection="1">
      <alignment vertical="center" wrapText="1"/>
    </xf>
    <xf numFmtId="3" fontId="7" fillId="2" borderId="68" xfId="6" applyNumberFormat="1" applyFont="1" applyFill="1" applyBorder="1" applyAlignment="1" applyProtection="1">
      <alignment vertical="center" wrapText="1"/>
    </xf>
    <xf numFmtId="0" fontId="7" fillId="2" borderId="0" xfId="6" applyFont="1" applyFill="1" applyAlignment="1" applyProtection="1"/>
    <xf numFmtId="0" fontId="6" fillId="2" borderId="42" xfId="6" applyFont="1" applyFill="1" applyBorder="1" applyAlignment="1" applyProtection="1">
      <alignment horizontal="right"/>
    </xf>
    <xf numFmtId="0" fontId="6" fillId="2" borderId="26" xfId="6" applyFont="1" applyFill="1" applyBorder="1" applyAlignment="1" applyProtection="1">
      <alignment horizontal="right"/>
    </xf>
    <xf numFmtId="3" fontId="30" fillId="2" borderId="40" xfId="6" applyNumberFormat="1" applyFont="1" applyFill="1" applyBorder="1" applyAlignment="1" applyProtection="1"/>
    <xf numFmtId="0" fontId="19" fillId="2" borderId="0" xfId="6" applyFont="1" applyFill="1" applyAlignment="1" applyProtection="1"/>
    <xf numFmtId="3" fontId="6" fillId="2" borderId="26" xfId="6" applyNumberFormat="1" applyFont="1" applyFill="1" applyBorder="1" applyAlignment="1" applyProtection="1">
      <alignment horizontal="right"/>
    </xf>
    <xf numFmtId="3" fontId="6" fillId="2" borderId="23" xfId="6" applyNumberFormat="1" applyFont="1" applyFill="1" applyBorder="1" applyAlignment="1" applyProtection="1"/>
    <xf numFmtId="3" fontId="6" fillId="2" borderId="21" xfId="6" applyNumberFormat="1" applyFont="1" applyFill="1" applyBorder="1" applyAlignment="1" applyProtection="1"/>
    <xf numFmtId="3" fontId="6" fillId="2" borderId="78" xfId="6" applyNumberFormat="1" applyFont="1" applyFill="1" applyBorder="1" applyAlignment="1" applyProtection="1"/>
    <xf numFmtId="3" fontId="6" fillId="2" borderId="36" xfId="6" applyNumberFormat="1" applyFont="1" applyFill="1" applyBorder="1" applyAlignment="1" applyProtection="1">
      <alignment horizontal="right"/>
    </xf>
    <xf numFmtId="3" fontId="6" fillId="2" borderId="20" xfId="6" applyNumberFormat="1" applyFont="1" applyFill="1" applyBorder="1" applyAlignment="1" applyProtection="1"/>
    <xf numFmtId="3" fontId="6" fillId="2" borderId="13" xfId="6" applyNumberFormat="1" applyFont="1" applyFill="1" applyBorder="1" applyAlignment="1" applyProtection="1"/>
    <xf numFmtId="3" fontId="6" fillId="2" borderId="80" xfId="6" applyNumberFormat="1" applyFont="1" applyFill="1" applyBorder="1" applyAlignment="1" applyProtection="1"/>
    <xf numFmtId="3" fontId="30" fillId="2" borderId="42" xfId="6" applyNumberFormat="1" applyFont="1" applyFill="1" applyBorder="1" applyAlignment="1" applyProtection="1">
      <alignment horizontal="right"/>
    </xf>
    <xf numFmtId="3" fontId="6" fillId="2" borderId="35" xfId="6" applyNumberFormat="1" applyFont="1" applyFill="1" applyBorder="1" applyAlignment="1" applyProtection="1">
      <alignment horizontal="right"/>
    </xf>
    <xf numFmtId="3" fontId="6" fillId="2" borderId="43" xfId="6" applyNumberFormat="1" applyFont="1" applyFill="1" applyBorder="1" applyAlignment="1" applyProtection="1"/>
    <xf numFmtId="3" fontId="6" fillId="2" borderId="18" xfId="6" applyNumberFormat="1" applyFont="1" applyFill="1" applyBorder="1" applyAlignment="1" applyProtection="1"/>
    <xf numFmtId="3" fontId="6" fillId="2" borderId="76" xfId="6" applyNumberFormat="1" applyFont="1" applyFill="1" applyBorder="1" applyAlignment="1" applyProtection="1"/>
    <xf numFmtId="3" fontId="6" fillId="2" borderId="44" xfId="6" applyNumberFormat="1" applyFont="1" applyFill="1" applyBorder="1" applyAlignment="1" applyProtection="1"/>
    <xf numFmtId="3" fontId="6" fillId="2" borderId="28" xfId="6" applyNumberFormat="1" applyFont="1" applyFill="1" applyBorder="1" applyAlignment="1" applyProtection="1"/>
    <xf numFmtId="3" fontId="6" fillId="2" borderId="75" xfId="6" applyNumberFormat="1" applyFont="1" applyFill="1" applyBorder="1" applyAlignment="1" applyProtection="1"/>
    <xf numFmtId="3" fontId="6" fillId="2" borderId="32" xfId="6" applyNumberFormat="1" applyFont="1" applyFill="1" applyBorder="1" applyAlignment="1" applyProtection="1"/>
    <xf numFmtId="3" fontId="6" fillId="2" borderId="33" xfId="6" applyNumberFormat="1" applyFont="1" applyFill="1" applyBorder="1" applyAlignment="1" applyProtection="1"/>
    <xf numFmtId="3" fontId="6" fillId="2" borderId="57" xfId="6" applyNumberFormat="1" applyFont="1" applyFill="1" applyBorder="1" applyAlignment="1" applyProtection="1"/>
    <xf numFmtId="3" fontId="6" fillId="2" borderId="25" xfId="6" applyNumberFormat="1" applyFont="1" applyFill="1" applyBorder="1" applyAlignment="1" applyProtection="1"/>
    <xf numFmtId="3" fontId="6" fillId="2" borderId="1" xfId="6" applyNumberFormat="1" applyFont="1" applyFill="1" applyBorder="1" applyAlignment="1" applyProtection="1"/>
    <xf numFmtId="3" fontId="6" fillId="2" borderId="48" xfId="6" applyNumberFormat="1" applyFont="1" applyFill="1" applyBorder="1" applyAlignment="1" applyProtection="1"/>
    <xf numFmtId="0" fontId="6" fillId="2" borderId="58" xfId="6" applyFont="1" applyFill="1" applyBorder="1" applyAlignment="1" applyProtection="1"/>
    <xf numFmtId="3" fontId="7" fillId="2" borderId="63" xfId="6" applyNumberFormat="1" applyFont="1" applyFill="1" applyBorder="1" applyAlignment="1" applyProtection="1">
      <alignment horizontal="right"/>
    </xf>
    <xf numFmtId="3" fontId="7" fillId="2" borderId="79" xfId="6" applyNumberFormat="1" applyFont="1" applyFill="1" applyBorder="1" applyAlignment="1" applyProtection="1">
      <alignment horizontal="right"/>
    </xf>
    <xf numFmtId="3" fontId="6" fillId="2" borderId="0" xfId="6" applyNumberFormat="1" applyFont="1" applyFill="1" applyAlignment="1" applyProtection="1"/>
    <xf numFmtId="0" fontId="32" fillId="2" borderId="0" xfId="6" applyFont="1" applyFill="1" applyAlignment="1" applyProtection="1">
      <alignment horizontal="left" indent="1"/>
    </xf>
    <xf numFmtId="0" fontId="32" fillId="2" borderId="0" xfId="6" applyFont="1" applyFill="1" applyAlignment="1" applyProtection="1">
      <alignment horizontal="right"/>
    </xf>
    <xf numFmtId="0" fontId="6" fillId="2" borderId="35" xfId="6" applyFont="1" applyFill="1" applyBorder="1" applyAlignment="1" applyProtection="1">
      <alignment horizontal="right"/>
    </xf>
    <xf numFmtId="3" fontId="36" fillId="2" borderId="0" xfId="6" applyNumberFormat="1" applyFont="1" applyFill="1" applyProtection="1"/>
    <xf numFmtId="3" fontId="20" fillId="2" borderId="0" xfId="6" applyNumberFormat="1" applyFill="1" applyProtection="1"/>
    <xf numFmtId="0" fontId="19" fillId="2" borderId="0" xfId="6" applyFont="1" applyFill="1" applyAlignment="1" applyProtection="1">
      <alignment horizontal="right"/>
    </xf>
    <xf numFmtId="3" fontId="6" fillId="3" borderId="26" xfId="6" applyNumberFormat="1" applyFont="1" applyFill="1" applyBorder="1" applyAlignment="1" applyProtection="1">
      <alignment horizontal="right"/>
    </xf>
    <xf numFmtId="3" fontId="6" fillId="3" borderId="23" xfId="6" applyNumberFormat="1" applyFont="1" applyFill="1" applyBorder="1" applyAlignment="1" applyProtection="1"/>
    <xf numFmtId="3" fontId="6" fillId="3" borderId="21" xfId="6" applyNumberFormat="1" applyFont="1" applyFill="1" applyBorder="1" applyAlignment="1" applyProtection="1"/>
    <xf numFmtId="3" fontId="6" fillId="3" borderId="78" xfId="6" applyNumberFormat="1" applyFont="1" applyFill="1" applyBorder="1" applyAlignment="1" applyProtection="1"/>
    <xf numFmtId="0" fontId="6" fillId="3" borderId="0" xfId="6" applyFont="1" applyFill="1" applyAlignment="1" applyProtection="1"/>
    <xf numFmtId="3" fontId="6" fillId="3" borderId="25" xfId="6" applyNumberFormat="1" applyFont="1" applyFill="1" applyBorder="1" applyAlignment="1" applyProtection="1"/>
    <xf numFmtId="3" fontId="6" fillId="3" borderId="35" xfId="6" applyNumberFormat="1" applyFont="1" applyFill="1" applyBorder="1" applyAlignment="1" applyProtection="1">
      <alignment horizontal="right"/>
    </xf>
    <xf numFmtId="3" fontId="6" fillId="3" borderId="43" xfId="6" applyNumberFormat="1" applyFont="1" applyFill="1" applyBorder="1" applyAlignment="1" applyProtection="1"/>
    <xf numFmtId="3" fontId="6" fillId="3" borderId="18" xfId="6" applyNumberFormat="1" applyFont="1" applyFill="1" applyBorder="1" applyAlignment="1" applyProtection="1"/>
    <xf numFmtId="3" fontId="6" fillId="3" borderId="76" xfId="6" applyNumberFormat="1" applyFont="1" applyFill="1" applyBorder="1" applyAlignment="1" applyProtection="1"/>
    <xf numFmtId="3" fontId="30" fillId="3" borderId="42" xfId="6" applyNumberFormat="1" applyFont="1" applyFill="1" applyBorder="1" applyAlignment="1" applyProtection="1">
      <alignment horizontal="right"/>
    </xf>
    <xf numFmtId="3" fontId="30" fillId="3" borderId="40" xfId="6" applyNumberFormat="1" applyFont="1" applyFill="1" applyBorder="1" applyAlignment="1" applyProtection="1"/>
    <xf numFmtId="1" fontId="30" fillId="2" borderId="42" xfId="6" applyNumberFormat="1" applyFont="1" applyFill="1" applyBorder="1" applyAlignment="1" applyProtection="1">
      <alignment horizontal="right"/>
    </xf>
    <xf numFmtId="3" fontId="19" fillId="2" borderId="0" xfId="6" applyNumberFormat="1" applyFont="1" applyFill="1" applyProtection="1"/>
    <xf numFmtId="0" fontId="6" fillId="2" borderId="0" xfId="6" applyFont="1" applyFill="1"/>
    <xf numFmtId="0" fontId="6" fillId="2" borderId="0" xfId="6" applyFont="1" applyFill="1" applyBorder="1"/>
    <xf numFmtId="0" fontId="6" fillId="2" borderId="0" xfId="6" applyFont="1" applyFill="1" applyAlignment="1">
      <alignment vertical="center"/>
    </xf>
    <xf numFmtId="0" fontId="20" fillId="2" borderId="0" xfId="6" applyFill="1" applyAlignment="1">
      <alignment horizontal="right"/>
    </xf>
    <xf numFmtId="171" fontId="6" fillId="2" borderId="40" xfId="6" applyNumberFormat="1" applyFont="1" applyFill="1" applyBorder="1" applyAlignment="1" applyProtection="1">
      <alignment horizontal="right" vertical="center" wrapText="1"/>
    </xf>
    <xf numFmtId="3" fontId="6" fillId="2" borderId="38" xfId="6" applyNumberFormat="1" applyFont="1" applyFill="1" applyBorder="1" applyAlignment="1" applyProtection="1">
      <alignment wrapText="1"/>
      <protection locked="0"/>
    </xf>
    <xf numFmtId="171" fontId="6" fillId="2" borderId="38" xfId="6" applyNumberFormat="1" applyFont="1" applyFill="1" applyBorder="1" applyAlignment="1" applyProtection="1">
      <alignment horizontal="right" vertical="center" wrapText="1"/>
    </xf>
    <xf numFmtId="3" fontId="6" fillId="2" borderId="45" xfId="6" applyNumberFormat="1" applyFont="1" applyFill="1" applyBorder="1" applyAlignment="1" applyProtection="1">
      <alignment horizontal="right" wrapText="1"/>
      <protection locked="0"/>
    </xf>
    <xf numFmtId="3" fontId="6" fillId="3" borderId="52" xfId="6" applyNumberFormat="1" applyFont="1" applyFill="1" applyBorder="1" applyAlignment="1">
      <alignment horizontal="right"/>
    </xf>
    <xf numFmtId="3" fontId="6" fillId="3" borderId="42" xfId="6" applyNumberFormat="1" applyFont="1" applyFill="1" applyBorder="1" applyAlignment="1" applyProtection="1">
      <alignment horizontal="right"/>
      <protection locked="0"/>
    </xf>
    <xf numFmtId="3" fontId="6" fillId="3" borderId="42" xfId="6" applyNumberFormat="1" applyFont="1" applyFill="1" applyBorder="1" applyAlignment="1"/>
    <xf numFmtId="0" fontId="19" fillId="2" borderId="0" xfId="6" applyFont="1" applyFill="1" applyBorder="1" applyAlignment="1">
      <alignment horizontal="right"/>
    </xf>
    <xf numFmtId="3" fontId="6" fillId="3" borderId="25" xfId="6" applyNumberFormat="1" applyFont="1" applyFill="1" applyBorder="1" applyAlignment="1">
      <alignment wrapText="1"/>
    </xf>
    <xf numFmtId="3" fontId="6" fillId="3" borderId="1" xfId="6" applyNumberFormat="1" applyFont="1" applyFill="1" applyBorder="1" applyAlignment="1">
      <alignment wrapText="1"/>
    </xf>
    <xf numFmtId="3" fontId="6" fillId="3" borderId="48" xfId="6" applyNumberFormat="1" applyFont="1" applyFill="1" applyBorder="1" applyAlignment="1">
      <alignment wrapText="1"/>
    </xf>
    <xf numFmtId="3" fontId="6" fillId="3" borderId="4" xfId="6" applyNumberFormat="1" applyFont="1" applyFill="1" applyBorder="1" applyAlignment="1">
      <alignment horizontal="right"/>
    </xf>
    <xf numFmtId="3" fontId="6" fillId="3" borderId="26" xfId="6" applyNumberFormat="1" applyFont="1" applyFill="1" applyBorder="1" applyAlignment="1">
      <alignment horizontal="right"/>
    </xf>
    <xf numFmtId="3" fontId="6" fillId="3" borderId="26" xfId="6" applyNumberFormat="1" applyFont="1" applyFill="1" applyBorder="1" applyAlignment="1"/>
    <xf numFmtId="4" fontId="6" fillId="3" borderId="25" xfId="6" applyNumberFormat="1" applyFont="1" applyFill="1" applyBorder="1" applyAlignment="1">
      <alignment horizontal="right"/>
    </xf>
    <xf numFmtId="3" fontId="6" fillId="3" borderId="1" xfId="6" applyNumberFormat="1" applyFont="1" applyFill="1" applyBorder="1" applyAlignment="1">
      <alignment horizontal="right" wrapText="1"/>
    </xf>
    <xf numFmtId="4" fontId="6" fillId="3" borderId="1" xfId="6" applyNumberFormat="1" applyFont="1" applyFill="1" applyBorder="1" applyAlignment="1">
      <alignment horizontal="right" wrapText="1"/>
    </xf>
    <xf numFmtId="3" fontId="6" fillId="3" borderId="48" xfId="6" applyNumberFormat="1" applyFont="1" applyFill="1" applyBorder="1" applyAlignment="1">
      <alignment horizontal="right" wrapText="1"/>
    </xf>
    <xf numFmtId="4" fontId="6" fillId="3" borderId="26" xfId="6" applyNumberFormat="1" applyFont="1" applyFill="1" applyBorder="1" applyAlignment="1">
      <alignment horizontal="right"/>
    </xf>
    <xf numFmtId="0" fontId="19" fillId="2" borderId="0" xfId="6" applyFont="1" applyFill="1" applyBorder="1" applyAlignment="1">
      <alignment horizontal="left"/>
    </xf>
    <xf numFmtId="3" fontId="6" fillId="3" borderId="4" xfId="6" applyNumberFormat="1" applyFont="1" applyFill="1" applyBorder="1" applyAlignment="1"/>
    <xf numFmtId="172" fontId="6" fillId="3" borderId="32" xfId="6" applyNumberFormat="1" applyFont="1" applyFill="1" applyBorder="1" applyAlignment="1"/>
    <xf numFmtId="3" fontId="6" fillId="3" borderId="33" xfId="6" applyNumberFormat="1" applyFont="1" applyFill="1" applyBorder="1" applyAlignment="1">
      <alignment wrapText="1"/>
    </xf>
    <xf numFmtId="172" fontId="6" fillId="3" borderId="33" xfId="6" applyNumberFormat="1" applyFont="1" applyFill="1" applyBorder="1" applyAlignment="1">
      <alignment wrapText="1"/>
    </xf>
    <xf numFmtId="3" fontId="6" fillId="3" borderId="57" xfId="6" applyNumberFormat="1" applyFont="1" applyFill="1" applyBorder="1" applyAlignment="1">
      <alignment wrapText="1"/>
    </xf>
    <xf numFmtId="3" fontId="6" fillId="3" borderId="50" xfId="6" applyNumberFormat="1" applyFont="1" applyFill="1" applyBorder="1" applyAlignment="1"/>
    <xf numFmtId="3" fontId="6" fillId="3" borderId="30" xfId="6" applyNumberFormat="1" applyFont="1" applyFill="1" applyBorder="1" applyAlignment="1"/>
    <xf numFmtId="4" fontId="6" fillId="3" borderId="35" xfId="6" applyNumberFormat="1" applyFont="1" applyFill="1" applyBorder="1" applyAlignment="1">
      <alignment horizontal="right"/>
    </xf>
    <xf numFmtId="0" fontId="20" fillId="2" borderId="0" xfId="6" applyFill="1"/>
    <xf numFmtId="3" fontId="6" fillId="3" borderId="23" xfId="6" applyNumberFormat="1" applyFont="1" applyFill="1" applyBorder="1" applyAlignment="1">
      <alignment wrapText="1"/>
    </xf>
    <xf numFmtId="3" fontId="6" fillId="3" borderId="21" xfId="6" applyNumberFormat="1" applyFont="1" applyFill="1" applyBorder="1" applyAlignment="1">
      <alignment wrapText="1"/>
    </xf>
    <xf numFmtId="3" fontId="6" fillId="3" borderId="78" xfId="6" applyNumberFormat="1" applyFont="1" applyFill="1" applyBorder="1" applyAlignment="1">
      <alignment wrapText="1"/>
    </xf>
    <xf numFmtId="0" fontId="37" fillId="2" borderId="0" xfId="6" applyFont="1" applyFill="1" applyAlignment="1">
      <alignment horizontal="right"/>
    </xf>
    <xf numFmtId="3" fontId="6" fillId="3" borderId="32" xfId="6" applyNumberFormat="1" applyFont="1" applyFill="1" applyBorder="1" applyAlignment="1">
      <alignment wrapText="1"/>
    </xf>
    <xf numFmtId="0" fontId="37" fillId="2" borderId="0" xfId="6" applyFont="1" applyFill="1"/>
    <xf numFmtId="3" fontId="6" fillId="3" borderId="40" xfId="6" applyNumberFormat="1" applyFont="1" applyFill="1" applyBorder="1" applyAlignment="1">
      <alignment wrapText="1"/>
    </xf>
    <xf numFmtId="3" fontId="6" fillId="3" borderId="38" xfId="6" applyNumberFormat="1" applyFont="1" applyFill="1" applyBorder="1" applyAlignment="1">
      <alignment wrapText="1"/>
    </xf>
    <xf numFmtId="3" fontId="6" fillId="3" borderId="45" xfId="6" applyNumberFormat="1" applyFont="1" applyFill="1" applyBorder="1" applyAlignment="1">
      <alignment wrapText="1"/>
    </xf>
    <xf numFmtId="3" fontId="20" fillId="2" borderId="0" xfId="6" applyNumberFormat="1" applyFill="1"/>
    <xf numFmtId="3" fontId="26" fillId="0" borderId="79" xfId="6" applyNumberFormat="1" applyFont="1" applyFill="1" applyBorder="1" applyAlignment="1" applyProtection="1">
      <alignment horizontal="right"/>
    </xf>
    <xf numFmtId="3" fontId="27" fillId="2" borderId="79" xfId="6" applyNumberFormat="1" applyFont="1" applyFill="1" applyBorder="1" applyAlignment="1" applyProtection="1">
      <alignment horizontal="right"/>
    </xf>
    <xf numFmtId="3" fontId="26" fillId="0" borderId="25" xfId="6" applyNumberFormat="1" applyFont="1" applyFill="1" applyBorder="1" applyAlignment="1" applyProtection="1">
      <alignment horizontal="right"/>
    </xf>
    <xf numFmtId="3" fontId="26" fillId="0" borderId="44" xfId="6" applyNumberFormat="1" applyFont="1" applyFill="1" applyBorder="1" applyAlignment="1" applyProtection="1">
      <alignment horizontal="right"/>
    </xf>
    <xf numFmtId="3" fontId="29" fillId="0" borderId="40" xfId="6" applyNumberFormat="1" applyFont="1" applyFill="1" applyBorder="1" applyAlignment="1" applyProtection="1">
      <alignment horizontal="right"/>
    </xf>
    <xf numFmtId="170" fontId="26" fillId="2" borderId="79" xfId="6" applyNumberFormat="1" applyFont="1" applyFill="1" applyBorder="1" applyAlignment="1" applyProtection="1">
      <alignment horizontal="center" vertical="center" wrapText="1"/>
    </xf>
    <xf numFmtId="0" fontId="26" fillId="3" borderId="4" xfId="4" applyFont="1" applyFill="1" applyBorder="1" applyAlignment="1">
      <alignment horizontal="left" vertical="center"/>
    </xf>
    <xf numFmtId="0" fontId="26" fillId="3" borderId="4" xfId="4" applyFont="1" applyFill="1" applyBorder="1" applyAlignment="1">
      <alignment horizontal="left" vertical="center" wrapText="1"/>
    </xf>
    <xf numFmtId="3" fontId="6" fillId="5" borderId="27" xfId="4" applyNumberFormat="1" applyFont="1" applyFill="1" applyBorder="1" applyAlignment="1">
      <alignment vertical="center"/>
    </xf>
    <xf numFmtId="3" fontId="9" fillId="0" borderId="1" xfId="4" applyNumberFormat="1" applyFont="1" applyBorder="1" applyAlignment="1">
      <alignment vertical="center"/>
    </xf>
    <xf numFmtId="3" fontId="10" fillId="0" borderId="0" xfId="6" applyNumberFormat="1" applyFont="1" applyFill="1" applyBorder="1" applyProtection="1"/>
    <xf numFmtId="10" fontId="6" fillId="2" borderId="0" xfId="6" applyNumberFormat="1" applyFont="1" applyFill="1" applyBorder="1" applyProtection="1"/>
    <xf numFmtId="3" fontId="6" fillId="0" borderId="0" xfId="6" applyNumberFormat="1" applyFont="1" applyFill="1" applyBorder="1" applyProtection="1"/>
    <xf numFmtId="3" fontId="9" fillId="2" borderId="21" xfId="4" applyNumberFormat="1" applyFont="1" applyFill="1" applyBorder="1" applyAlignment="1">
      <alignment horizontal="right"/>
    </xf>
    <xf numFmtId="3" fontId="9" fillId="2" borderId="1" xfId="4" applyNumberFormat="1" applyFont="1" applyFill="1" applyBorder="1" applyAlignment="1">
      <alignment horizontal="right"/>
    </xf>
    <xf numFmtId="3" fontId="11" fillId="2" borderId="33" xfId="4" applyNumberFormat="1" applyFont="1" applyFill="1" applyBorder="1" applyAlignment="1">
      <alignment horizontal="right"/>
    </xf>
    <xf numFmtId="3" fontId="9" fillId="2" borderId="38" xfId="4" applyNumberFormat="1" applyFont="1" applyFill="1" applyBorder="1" applyAlignment="1">
      <alignment horizontal="right"/>
    </xf>
    <xf numFmtId="3" fontId="9" fillId="3" borderId="21" xfId="4" applyNumberFormat="1" applyFont="1" applyFill="1" applyBorder="1" applyAlignment="1">
      <alignment horizontal="center"/>
    </xf>
    <xf numFmtId="3" fontId="9" fillId="3" borderId="13" xfId="4" applyNumberFormat="1" applyFont="1" applyFill="1" applyBorder="1" applyAlignment="1">
      <alignment horizontal="center"/>
    </xf>
    <xf numFmtId="3" fontId="11" fillId="3" borderId="28" xfId="4" applyNumberFormat="1" applyFont="1" applyFill="1" applyBorder="1" applyAlignment="1">
      <alignment horizontal="right"/>
    </xf>
    <xf numFmtId="3" fontId="9" fillId="3" borderId="38" xfId="4" applyNumberFormat="1" applyFont="1" applyFill="1" applyBorder="1" applyAlignment="1"/>
    <xf numFmtId="3" fontId="9" fillId="3" borderId="33" xfId="4" applyNumberFormat="1" applyFont="1" applyFill="1" applyBorder="1" applyAlignment="1">
      <alignment horizontal="right"/>
    </xf>
    <xf numFmtId="3" fontId="9" fillId="2" borderId="1" xfId="4" applyNumberFormat="1" applyFont="1" applyFill="1" applyBorder="1"/>
    <xf numFmtId="166" fontId="9" fillId="2" borderId="33" xfId="2" applyNumberFormat="1" applyFont="1" applyFill="1" applyBorder="1"/>
    <xf numFmtId="1" fontId="6" fillId="0" borderId="1" xfId="4" applyNumberFormat="1" applyFont="1" applyFill="1" applyBorder="1" applyAlignment="1">
      <alignment vertical="center"/>
    </xf>
    <xf numFmtId="1" fontId="6" fillId="0" borderId="2" xfId="4" applyNumberFormat="1" applyFont="1" applyFill="1" applyBorder="1" applyAlignment="1">
      <alignment vertical="center"/>
    </xf>
    <xf numFmtId="1" fontId="6" fillId="0" borderId="24" xfId="4" applyNumberFormat="1" applyFont="1" applyFill="1" applyBorder="1" applyAlignment="1">
      <alignment vertical="center"/>
    </xf>
    <xf numFmtId="1" fontId="6" fillId="0" borderId="26" xfId="4" applyNumberFormat="1" applyFont="1" applyFill="1" applyBorder="1" applyAlignment="1">
      <alignment vertical="center"/>
    </xf>
    <xf numFmtId="1" fontId="9" fillId="0" borderId="1" xfId="4" applyNumberFormat="1" applyFont="1" applyFill="1" applyBorder="1" applyAlignment="1">
      <alignment vertical="center"/>
    </xf>
    <xf numFmtId="1" fontId="9" fillId="0" borderId="2" xfId="4" applyNumberFormat="1" applyFont="1" applyFill="1" applyBorder="1" applyAlignment="1">
      <alignment vertical="center"/>
    </xf>
    <xf numFmtId="1" fontId="9" fillId="0" borderId="26" xfId="4" applyNumberFormat="1" applyFont="1" applyFill="1" applyBorder="1" applyAlignment="1">
      <alignment horizontal="center" vertical="center"/>
    </xf>
    <xf numFmtId="3" fontId="7" fillId="0" borderId="58" xfId="6" applyNumberFormat="1" applyFont="1" applyFill="1" applyBorder="1" applyAlignment="1" applyProtection="1"/>
    <xf numFmtId="3" fontId="26" fillId="2" borderId="0" xfId="4" applyNumberFormat="1" applyFont="1" applyFill="1"/>
    <xf numFmtId="0" fontId="26" fillId="3" borderId="0" xfId="4" applyFont="1" applyFill="1"/>
    <xf numFmtId="3" fontId="6" fillId="3" borderId="0" xfId="4" applyNumberFormat="1" applyFont="1" applyFill="1"/>
    <xf numFmtId="3" fontId="6" fillId="3" borderId="23" xfId="4" applyNumberFormat="1" applyFont="1" applyFill="1" applyBorder="1" applyAlignment="1">
      <alignment horizontal="right"/>
    </xf>
    <xf numFmtId="3" fontId="6" fillId="3" borderId="21" xfId="4" applyNumberFormat="1" applyFont="1" applyFill="1" applyBorder="1" applyAlignment="1">
      <alignment horizontal="right"/>
    </xf>
    <xf numFmtId="3" fontId="6" fillId="3" borderId="22" xfId="4" applyNumberFormat="1" applyFont="1" applyFill="1" applyBorder="1" applyAlignment="1">
      <alignment horizontal="right"/>
    </xf>
    <xf numFmtId="3" fontId="6" fillId="3" borderId="42" xfId="4" applyNumberFormat="1" applyFont="1" applyFill="1" applyBorder="1" applyAlignment="1">
      <alignment horizontal="right"/>
    </xf>
    <xf numFmtId="3" fontId="6" fillId="3" borderId="25" xfId="4" applyNumberFormat="1" applyFont="1" applyFill="1" applyBorder="1" applyAlignment="1">
      <alignment horizontal="right"/>
    </xf>
    <xf numFmtId="3" fontId="6" fillId="3" borderId="1" xfId="4" applyNumberFormat="1" applyFont="1" applyFill="1" applyBorder="1" applyAlignment="1">
      <alignment horizontal="right"/>
    </xf>
    <xf numFmtId="3" fontId="6" fillId="3" borderId="2" xfId="4" applyNumberFormat="1" applyFont="1" applyFill="1" applyBorder="1" applyAlignment="1">
      <alignment horizontal="right"/>
    </xf>
    <xf numFmtId="3" fontId="6" fillId="3" borderId="26" xfId="4" applyNumberFormat="1" applyFont="1" applyFill="1" applyBorder="1" applyAlignment="1">
      <alignment horizontal="right"/>
    </xf>
    <xf numFmtId="3" fontId="6" fillId="3" borderId="46" xfId="4" applyNumberFormat="1" applyFont="1" applyFill="1" applyBorder="1" applyAlignment="1">
      <alignment horizontal="right"/>
    </xf>
    <xf numFmtId="3" fontId="6" fillId="3" borderId="49" xfId="4" applyNumberFormat="1" applyFont="1" applyFill="1" applyBorder="1" applyAlignment="1">
      <alignment horizontal="right"/>
    </xf>
    <xf numFmtId="3" fontId="6" fillId="3" borderId="13" xfId="4" applyNumberFormat="1" applyFont="1" applyFill="1" applyBorder="1" applyAlignment="1">
      <alignment horizontal="right"/>
    </xf>
    <xf numFmtId="3" fontId="6" fillId="3" borderId="51" xfId="4" applyNumberFormat="1" applyFont="1" applyFill="1" applyBorder="1" applyAlignment="1">
      <alignment horizontal="right"/>
    </xf>
    <xf numFmtId="3" fontId="6" fillId="3" borderId="28" xfId="4" applyNumberFormat="1" applyFont="1" applyFill="1" applyBorder="1" applyAlignment="1">
      <alignment horizontal="right"/>
    </xf>
    <xf numFmtId="3" fontId="6" fillId="3" borderId="30" xfId="4" applyNumberFormat="1" applyFont="1" applyFill="1" applyBorder="1" applyAlignment="1">
      <alignment horizontal="right"/>
    </xf>
    <xf numFmtId="3" fontId="6" fillId="3" borderId="40" xfId="4" applyNumberFormat="1" applyFont="1" applyFill="1" applyBorder="1" applyAlignment="1">
      <alignment horizontal="right"/>
    </xf>
    <xf numFmtId="3" fontId="6" fillId="3" borderId="38" xfId="4" applyNumberFormat="1" applyFont="1" applyFill="1" applyBorder="1" applyAlignment="1">
      <alignment horizontal="right"/>
    </xf>
    <xf numFmtId="3" fontId="6" fillId="3" borderId="41" xfId="4" applyNumberFormat="1" applyFont="1" applyFill="1" applyBorder="1" applyAlignment="1">
      <alignment horizontal="right"/>
    </xf>
    <xf numFmtId="0" fontId="6" fillId="2" borderId="0" xfId="4" applyFont="1" applyFill="1" applyAlignment="1">
      <alignment horizontal="left" vertical="top"/>
    </xf>
    <xf numFmtId="0" fontId="6" fillId="2" borderId="0" xfId="4" applyFont="1" applyFill="1" applyAlignment="1">
      <alignment horizontal="left" vertical="top" wrapText="1"/>
    </xf>
    <xf numFmtId="0" fontId="6" fillId="3" borderId="39" xfId="4" applyFont="1" applyFill="1" applyBorder="1" applyAlignment="1">
      <alignment horizontal="left"/>
    </xf>
    <xf numFmtId="0" fontId="6" fillId="3" borderId="52" xfId="4" applyFont="1" applyFill="1" applyBorder="1" applyAlignment="1">
      <alignment horizontal="left"/>
    </xf>
    <xf numFmtId="0" fontId="6" fillId="3" borderId="53" xfId="4" applyFont="1" applyFill="1" applyBorder="1" applyAlignment="1">
      <alignment horizontal="left"/>
    </xf>
    <xf numFmtId="3" fontId="6" fillId="3" borderId="40" xfId="4" applyNumberFormat="1" applyFont="1" applyFill="1" applyBorder="1" applyAlignment="1">
      <alignment horizontal="center"/>
    </xf>
    <xf numFmtId="3" fontId="6" fillId="3" borderId="39" xfId="4" applyNumberFormat="1" applyFont="1" applyFill="1" applyBorder="1" applyAlignment="1">
      <alignment horizontal="center"/>
    </xf>
    <xf numFmtId="0" fontId="6" fillId="2" borderId="34" xfId="4" applyFont="1" applyFill="1" applyBorder="1" applyAlignment="1">
      <alignment horizontal="left"/>
    </xf>
    <xf numFmtId="0" fontId="6" fillId="3" borderId="50" xfId="4" applyFont="1" applyFill="1" applyBorder="1" applyAlignment="1">
      <alignment horizontal="left"/>
    </xf>
    <xf numFmtId="0" fontId="6" fillId="2" borderId="31" xfId="4" applyFont="1" applyFill="1" applyBorder="1" applyAlignment="1">
      <alignment horizontal="left"/>
    </xf>
    <xf numFmtId="3" fontId="6" fillId="2" borderId="30" xfId="4" applyNumberFormat="1" applyFont="1" applyFill="1" applyBorder="1" applyAlignment="1">
      <alignment horizontal="center"/>
    </xf>
    <xf numFmtId="3" fontId="6" fillId="2" borderId="31" xfId="4" applyNumberFormat="1" applyFont="1" applyFill="1" applyBorder="1" applyAlignment="1">
      <alignment horizontal="center"/>
    </xf>
    <xf numFmtId="0" fontId="6" fillId="2" borderId="39" xfId="4" applyFont="1" applyFill="1" applyBorder="1" applyAlignment="1">
      <alignment horizontal="left" wrapText="1"/>
    </xf>
    <xf numFmtId="0" fontId="6" fillId="2" borderId="52" xfId="4" applyFont="1" applyFill="1" applyBorder="1" applyAlignment="1">
      <alignment horizontal="left" wrapText="1"/>
    </xf>
    <xf numFmtId="0" fontId="6" fillId="2" borderId="53" xfId="4" applyFont="1" applyFill="1" applyBorder="1" applyAlignment="1">
      <alignment horizontal="left" wrapText="1"/>
    </xf>
    <xf numFmtId="3" fontId="6" fillId="3" borderId="45" xfId="4" applyNumberFormat="1" applyFont="1" applyFill="1" applyBorder="1" applyAlignment="1">
      <alignment horizontal="center"/>
    </xf>
    <xf numFmtId="0" fontId="6" fillId="3" borderId="2" xfId="4" applyFont="1" applyFill="1" applyBorder="1" applyAlignment="1">
      <alignment horizontal="left" wrapText="1"/>
    </xf>
    <xf numFmtId="0" fontId="6" fillId="3" borderId="4" xfId="4" applyFont="1" applyFill="1" applyBorder="1" applyAlignment="1">
      <alignment horizontal="left" wrapText="1"/>
    </xf>
    <xf numFmtId="0" fontId="6" fillId="2" borderId="27" xfId="4" applyFont="1" applyFill="1" applyBorder="1" applyAlignment="1">
      <alignment horizontal="left" wrapText="1"/>
    </xf>
    <xf numFmtId="3" fontId="6" fillId="3" borderId="25" xfId="4" applyNumberFormat="1" applyFont="1" applyFill="1" applyBorder="1" applyAlignment="1">
      <alignment horizontal="center"/>
    </xf>
    <xf numFmtId="3" fontId="6" fillId="3" borderId="48" xfId="4" applyNumberFormat="1" applyFont="1" applyFill="1" applyBorder="1" applyAlignment="1">
      <alignment horizontal="center"/>
    </xf>
    <xf numFmtId="0" fontId="7" fillId="2" borderId="34" xfId="4" applyFont="1" applyFill="1" applyBorder="1" applyAlignment="1">
      <alignment horizontal="left"/>
    </xf>
    <xf numFmtId="0" fontId="7" fillId="2" borderId="50" xfId="4" applyFont="1" applyFill="1" applyBorder="1" applyAlignment="1">
      <alignment horizontal="left"/>
    </xf>
    <xf numFmtId="0" fontId="7" fillId="2" borderId="31" xfId="4" applyFont="1" applyFill="1" applyBorder="1" applyAlignment="1">
      <alignment horizontal="left"/>
    </xf>
    <xf numFmtId="3" fontId="13" fillId="3" borderId="30" xfId="4" applyNumberFormat="1" applyFont="1" applyFill="1" applyBorder="1" applyAlignment="1">
      <alignment horizontal="center"/>
    </xf>
    <xf numFmtId="3" fontId="13" fillId="3" borderId="31" xfId="4" applyNumberFormat="1" applyFont="1" applyFill="1" applyBorder="1" applyAlignment="1">
      <alignment horizontal="center"/>
    </xf>
    <xf numFmtId="3" fontId="13" fillId="2" borderId="30" xfId="4" applyNumberFormat="1" applyFont="1" applyFill="1" applyBorder="1" applyAlignment="1">
      <alignment horizontal="center"/>
    </xf>
    <xf numFmtId="3" fontId="13" fillId="2" borderId="31" xfId="4" applyNumberFormat="1" applyFont="1" applyFill="1" applyBorder="1" applyAlignment="1">
      <alignment horizontal="center"/>
    </xf>
    <xf numFmtId="0" fontId="6" fillId="2" borderId="37" xfId="4" applyFont="1" applyFill="1" applyBorder="1" applyAlignment="1">
      <alignment horizontal="center"/>
    </xf>
    <xf numFmtId="0" fontId="6" fillId="2" borderId="43" xfId="4" applyFont="1" applyFill="1" applyBorder="1" applyAlignment="1">
      <alignment horizontal="center"/>
    </xf>
    <xf numFmtId="3" fontId="6" fillId="2" borderId="40" xfId="4" applyNumberFormat="1" applyFont="1" applyFill="1" applyBorder="1" applyAlignment="1">
      <alignment horizontal="center"/>
    </xf>
    <xf numFmtId="3" fontId="6" fillId="2" borderId="39" xfId="4" applyNumberFormat="1" applyFont="1" applyFill="1" applyBorder="1" applyAlignment="1">
      <alignment horizontal="center"/>
    </xf>
    <xf numFmtId="3" fontId="13" fillId="2" borderId="44" xfId="4" applyNumberFormat="1" applyFont="1" applyFill="1" applyBorder="1" applyAlignment="1">
      <alignment horizontal="center"/>
    </xf>
    <xf numFmtId="3" fontId="13" fillId="2" borderId="29" xfId="4" applyNumberFormat="1" applyFont="1" applyFill="1" applyBorder="1" applyAlignment="1">
      <alignment horizontal="center"/>
    </xf>
    <xf numFmtId="0" fontId="6" fillId="2" borderId="10" xfId="4" applyFont="1" applyFill="1" applyBorder="1" applyAlignment="1">
      <alignment horizontal="center" vertical="center" wrapText="1"/>
    </xf>
    <xf numFmtId="0" fontId="6" fillId="2" borderId="14" xfId="4" applyFont="1" applyFill="1" applyBorder="1" applyAlignment="1">
      <alignment horizontal="center" vertical="center" wrapText="1"/>
    </xf>
    <xf numFmtId="0" fontId="6" fillId="2" borderId="19" xfId="4" applyFont="1" applyFill="1" applyBorder="1" applyAlignment="1">
      <alignment horizontal="center" vertical="center" wrapText="1"/>
    </xf>
    <xf numFmtId="0" fontId="7" fillId="4" borderId="10" xfId="4" applyFont="1" applyFill="1" applyBorder="1" applyAlignment="1">
      <alignment horizontal="center" vertical="center"/>
    </xf>
    <xf numFmtId="0" fontId="7" fillId="4" borderId="14" xfId="4" applyFont="1" applyFill="1" applyBorder="1" applyAlignment="1">
      <alignment horizontal="center" vertical="center"/>
    </xf>
    <xf numFmtId="0" fontId="7" fillId="4" borderId="19" xfId="4" applyFont="1" applyFill="1" applyBorder="1" applyAlignment="1">
      <alignment horizontal="center" vertical="center"/>
    </xf>
    <xf numFmtId="0" fontId="6" fillId="2" borderId="20" xfId="4" applyFont="1" applyFill="1" applyBorder="1" applyAlignment="1">
      <alignment horizontal="center"/>
    </xf>
    <xf numFmtId="3" fontId="6" fillId="2" borderId="23" xfId="4" applyNumberFormat="1" applyFont="1" applyFill="1" applyBorder="1" applyAlignment="1">
      <alignment horizontal="center"/>
    </xf>
    <xf numFmtId="3" fontId="6" fillId="2" borderId="22" xfId="4" applyNumberFormat="1" applyFont="1" applyFill="1" applyBorder="1" applyAlignment="1">
      <alignment horizontal="center"/>
    </xf>
    <xf numFmtId="0" fontId="6" fillId="3" borderId="2" xfId="4" applyFont="1" applyFill="1" applyBorder="1" applyAlignment="1">
      <alignment horizontal="left"/>
    </xf>
    <xf numFmtId="0" fontId="6" fillId="3" borderId="4" xfId="4" applyFont="1" applyFill="1" applyBorder="1" applyAlignment="1">
      <alignment horizontal="left"/>
    </xf>
    <xf numFmtId="0" fontId="6" fillId="2" borderId="27" xfId="4" applyFont="1" applyFill="1" applyBorder="1" applyAlignment="1">
      <alignment horizontal="left"/>
    </xf>
    <xf numFmtId="3" fontId="6" fillId="2" borderId="25" xfId="4" applyNumberFormat="1" applyFont="1" applyFill="1" applyBorder="1" applyAlignment="1">
      <alignment horizontal="center"/>
    </xf>
    <xf numFmtId="3" fontId="6" fillId="2" borderId="2" xfId="4" applyNumberFormat="1" applyFont="1" applyFill="1" applyBorder="1" applyAlignment="1">
      <alignment horizontal="center"/>
    </xf>
    <xf numFmtId="0" fontId="14" fillId="3" borderId="6" xfId="4" applyFont="1" applyFill="1" applyBorder="1" applyAlignment="1">
      <alignment horizontal="center" vertical="center" wrapText="1"/>
    </xf>
    <xf numFmtId="0" fontId="14" fillId="3" borderId="11" xfId="4" applyFont="1" applyFill="1" applyBorder="1" applyAlignment="1">
      <alignment horizontal="center" vertical="center" wrapText="1"/>
    </xf>
    <xf numFmtId="0" fontId="14" fillId="3" borderId="15" xfId="4" applyFont="1" applyFill="1" applyBorder="1" applyAlignment="1">
      <alignment horizontal="center" vertical="center" wrapText="1"/>
    </xf>
    <xf numFmtId="0" fontId="14" fillId="3" borderId="8" xfId="4" applyFont="1" applyFill="1" applyBorder="1" applyAlignment="1">
      <alignment horizontal="center" vertical="center" wrapText="1"/>
    </xf>
    <xf numFmtId="0" fontId="14" fillId="3" borderId="12" xfId="4" applyFont="1" applyFill="1" applyBorder="1" applyAlignment="1">
      <alignment horizontal="center" vertical="center" wrapText="1"/>
    </xf>
    <xf numFmtId="0" fontId="14" fillId="3" borderId="17" xfId="4" applyFont="1" applyFill="1" applyBorder="1" applyAlignment="1">
      <alignment horizontal="center" vertical="center" wrapText="1"/>
    </xf>
    <xf numFmtId="0" fontId="14" fillId="3" borderId="9" xfId="4" applyFont="1" applyFill="1" applyBorder="1" applyAlignment="1">
      <alignment horizontal="center" vertical="center" wrapText="1"/>
    </xf>
    <xf numFmtId="0" fontId="14" fillId="3" borderId="13" xfId="4" applyFont="1" applyFill="1" applyBorder="1" applyAlignment="1">
      <alignment horizontal="center" vertical="center" wrapText="1"/>
    </xf>
    <xf numFmtId="0" fontId="14" fillId="3" borderId="18" xfId="4" applyFont="1" applyFill="1" applyBorder="1" applyAlignment="1">
      <alignment horizontal="center" vertical="center" wrapText="1"/>
    </xf>
    <xf numFmtId="0" fontId="9" fillId="2" borderId="10" xfId="4" applyFont="1" applyFill="1" applyBorder="1" applyAlignment="1">
      <alignment horizontal="center" vertical="center" wrapText="1"/>
    </xf>
    <xf numFmtId="0" fontId="9" fillId="2" borderId="14" xfId="4" applyFont="1" applyFill="1" applyBorder="1" applyAlignment="1">
      <alignment horizontal="center" vertical="center" wrapText="1"/>
    </xf>
    <xf numFmtId="0" fontId="9" fillId="2" borderId="19" xfId="4" applyFont="1" applyFill="1" applyBorder="1" applyAlignment="1">
      <alignment horizontal="center" vertical="center" wrapText="1"/>
    </xf>
    <xf numFmtId="3" fontId="9" fillId="2" borderId="30" xfId="4" applyNumberFormat="1" applyFont="1" applyFill="1" applyBorder="1" applyAlignment="1">
      <alignment horizontal="center"/>
    </xf>
    <xf numFmtId="3" fontId="9" fillId="2" borderId="31" xfId="4" applyNumberFormat="1" applyFont="1" applyFill="1" applyBorder="1" applyAlignment="1">
      <alignment horizontal="center"/>
    </xf>
    <xf numFmtId="0" fontId="6" fillId="3" borderId="5" xfId="4" applyFont="1" applyFill="1" applyBorder="1" applyAlignment="1">
      <alignment horizontal="center" vertical="center"/>
    </xf>
    <xf numFmtId="0" fontId="7" fillId="2" borderId="6" xfId="4" applyFont="1" applyFill="1" applyBorder="1" applyAlignment="1">
      <alignment horizontal="center" vertical="center"/>
    </xf>
    <xf numFmtId="0" fontId="7" fillId="2" borderId="7" xfId="4" applyFont="1" applyFill="1" applyBorder="1" applyAlignment="1">
      <alignment horizontal="center" vertical="center"/>
    </xf>
    <xf numFmtId="0" fontId="7" fillId="2" borderId="54" xfId="4" applyFont="1" applyFill="1" applyBorder="1" applyAlignment="1">
      <alignment horizontal="center" vertical="center"/>
    </xf>
    <xf numFmtId="0" fontId="7" fillId="2" borderId="11" xfId="4" applyFont="1" applyFill="1" applyBorder="1" applyAlignment="1">
      <alignment horizontal="center" vertical="center"/>
    </xf>
    <xf numFmtId="0" fontId="7" fillId="2" borderId="0" xfId="4" applyFont="1" applyFill="1" applyBorder="1" applyAlignment="1">
      <alignment horizontal="center" vertical="center"/>
    </xf>
    <xf numFmtId="0" fontId="7" fillId="2" borderId="55" xfId="4" applyFont="1" applyFill="1" applyBorder="1" applyAlignment="1">
      <alignment horizontal="center" vertical="center"/>
    </xf>
    <xf numFmtId="0" fontId="7" fillId="2" borderId="6" xfId="4" applyFont="1" applyFill="1" applyBorder="1" applyAlignment="1">
      <alignment horizontal="center" vertical="center" wrapText="1"/>
    </xf>
    <xf numFmtId="0" fontId="7" fillId="2" borderId="54" xfId="4" applyFont="1" applyFill="1" applyBorder="1" applyAlignment="1">
      <alignment horizontal="center" vertical="center" wrapText="1"/>
    </xf>
    <xf numFmtId="0" fontId="7" fillId="2" borderId="11" xfId="4" applyFont="1" applyFill="1" applyBorder="1" applyAlignment="1">
      <alignment horizontal="center" vertical="center" wrapText="1"/>
    </xf>
    <xf numFmtId="0" fontId="7" fillId="2" borderId="55" xfId="4" applyFont="1" applyFill="1" applyBorder="1" applyAlignment="1">
      <alignment horizontal="center" vertical="center" wrapText="1"/>
    </xf>
    <xf numFmtId="0" fontId="7" fillId="2" borderId="15" xfId="4" applyFont="1" applyFill="1" applyBorder="1" applyAlignment="1">
      <alignment horizontal="center" vertical="center" wrapText="1"/>
    </xf>
    <xf numFmtId="0" fontId="7" fillId="2" borderId="56" xfId="4" applyFont="1" applyFill="1" applyBorder="1" applyAlignment="1">
      <alignment horizontal="center" vertical="center" wrapText="1"/>
    </xf>
    <xf numFmtId="0" fontId="6" fillId="2" borderId="21" xfId="4" applyFont="1" applyFill="1" applyBorder="1" applyAlignment="1">
      <alignment horizontal="left" wrapText="1"/>
    </xf>
    <xf numFmtId="0" fontId="6" fillId="2" borderId="22" xfId="4" applyFont="1" applyFill="1" applyBorder="1" applyAlignment="1">
      <alignment horizontal="left" wrapText="1"/>
    </xf>
    <xf numFmtId="3" fontId="9" fillId="3" borderId="40" xfId="4" applyNumberFormat="1" applyFont="1" applyFill="1" applyBorder="1" applyAlignment="1">
      <alignment horizontal="center"/>
    </xf>
    <xf numFmtId="3" fontId="9" fillId="3" borderId="45" xfId="4" applyNumberFormat="1" applyFont="1" applyFill="1" applyBorder="1" applyAlignment="1">
      <alignment horizontal="center"/>
    </xf>
    <xf numFmtId="3" fontId="9" fillId="3" borderId="25" xfId="4" applyNumberFormat="1" applyFont="1" applyFill="1" applyBorder="1" applyAlignment="1">
      <alignment horizontal="center"/>
    </xf>
    <xf numFmtId="3" fontId="9" fillId="3" borderId="48" xfId="4" applyNumberFormat="1" applyFont="1" applyFill="1" applyBorder="1" applyAlignment="1">
      <alignment horizontal="center"/>
    </xf>
    <xf numFmtId="0" fontId="7" fillId="2" borderId="34" xfId="4" applyFont="1" applyFill="1" applyBorder="1" applyAlignment="1">
      <alignment horizontal="left" wrapText="1"/>
    </xf>
    <xf numFmtId="0" fontId="7" fillId="2" borderId="50" xfId="4" applyFont="1" applyFill="1" applyBorder="1" applyAlignment="1">
      <alignment horizontal="left" wrapText="1"/>
    </xf>
    <xf numFmtId="0" fontId="7" fillId="2" borderId="31" xfId="4" applyFont="1" applyFill="1" applyBorder="1" applyAlignment="1">
      <alignment horizontal="left" wrapText="1"/>
    </xf>
    <xf numFmtId="3" fontId="11" fillId="2" borderId="30" xfId="4" applyNumberFormat="1" applyFont="1" applyFill="1" applyBorder="1" applyAlignment="1">
      <alignment horizontal="center"/>
    </xf>
    <xf numFmtId="3" fontId="11" fillId="2" borderId="31" xfId="4" applyNumberFormat="1" applyFont="1" applyFill="1" applyBorder="1" applyAlignment="1">
      <alignment horizontal="center"/>
    </xf>
    <xf numFmtId="0" fontId="7" fillId="2" borderId="28" xfId="4" applyFont="1" applyFill="1" applyBorder="1" applyAlignment="1">
      <alignment horizontal="left"/>
    </xf>
    <xf numFmtId="0" fontId="7" fillId="2" borderId="29" xfId="4" applyFont="1" applyFill="1" applyBorder="1" applyAlignment="1">
      <alignment horizontal="left"/>
    </xf>
    <xf numFmtId="0" fontId="6" fillId="3" borderId="38" xfId="4" applyFont="1" applyFill="1" applyBorder="1" applyAlignment="1">
      <alignment horizontal="left"/>
    </xf>
    <xf numFmtId="3" fontId="9" fillId="2" borderId="40" xfId="4" applyNumberFormat="1" applyFont="1" applyFill="1" applyBorder="1" applyAlignment="1">
      <alignment horizontal="center"/>
    </xf>
    <xf numFmtId="3" fontId="9" fillId="2" borderId="39" xfId="4" applyNumberFormat="1" applyFont="1" applyFill="1" applyBorder="1" applyAlignment="1">
      <alignment horizontal="center"/>
    </xf>
    <xf numFmtId="0" fontId="7" fillId="2" borderId="33" xfId="4" applyFont="1" applyFill="1" applyBorder="1" applyAlignment="1">
      <alignment horizontal="left"/>
    </xf>
    <xf numFmtId="3" fontId="11" fillId="2" borderId="44" xfId="4" applyNumberFormat="1" applyFont="1" applyFill="1" applyBorder="1" applyAlignment="1">
      <alignment horizontal="center"/>
    </xf>
    <xf numFmtId="3" fontId="11" fillId="2" borderId="29" xfId="4" applyNumberFormat="1" applyFont="1" applyFill="1" applyBorder="1" applyAlignment="1">
      <alignment horizontal="center"/>
    </xf>
    <xf numFmtId="3" fontId="9" fillId="3" borderId="39" xfId="4" applyNumberFormat="1" applyFont="1" applyFill="1" applyBorder="1" applyAlignment="1">
      <alignment horizontal="center"/>
    </xf>
    <xf numFmtId="0" fontId="6" fillId="2" borderId="21" xfId="4" applyFont="1" applyFill="1" applyBorder="1" applyAlignment="1">
      <alignment horizontal="left"/>
    </xf>
    <xf numFmtId="0" fontId="6" fillId="2" borderId="22" xfId="4" applyFont="1" applyFill="1" applyBorder="1" applyAlignment="1">
      <alignment horizontal="left"/>
    </xf>
    <xf numFmtId="3" fontId="9" fillId="2" borderId="23" xfId="4" applyNumberFormat="1" applyFont="1" applyFill="1" applyBorder="1" applyAlignment="1">
      <alignment horizontal="center"/>
    </xf>
    <xf numFmtId="3" fontId="9" fillId="2" borderId="22" xfId="4" applyNumberFormat="1" applyFont="1" applyFill="1" applyBorder="1" applyAlignment="1">
      <alignment horizontal="center"/>
    </xf>
    <xf numFmtId="0" fontId="6" fillId="2" borderId="1" xfId="4" applyFont="1" applyFill="1" applyBorder="1" applyAlignment="1">
      <alignment horizontal="left"/>
    </xf>
    <xf numFmtId="3" fontId="9" fillId="2" borderId="25" xfId="4" applyNumberFormat="1" applyFont="1" applyFill="1" applyBorder="1" applyAlignment="1">
      <alignment horizontal="center"/>
    </xf>
    <xf numFmtId="3" fontId="9" fillId="2" borderId="2" xfId="4" applyNumberFormat="1" applyFont="1" applyFill="1" applyBorder="1" applyAlignment="1">
      <alignment horizontal="center"/>
    </xf>
    <xf numFmtId="0" fontId="12" fillId="2" borderId="8" xfId="4" applyFont="1" applyFill="1" applyBorder="1" applyAlignment="1">
      <alignment horizontal="center" vertical="center" wrapText="1"/>
    </xf>
    <xf numFmtId="0" fontId="12" fillId="2" borderId="12" xfId="4" applyFont="1" applyFill="1" applyBorder="1" applyAlignment="1">
      <alignment horizontal="center" vertical="center" wrapText="1"/>
    </xf>
    <xf numFmtId="0" fontId="12" fillId="2" borderId="17" xfId="4" applyFont="1" applyFill="1" applyBorder="1" applyAlignment="1">
      <alignment horizontal="center" vertical="center" wrapText="1"/>
    </xf>
    <xf numFmtId="0" fontId="12" fillId="2" borderId="9" xfId="4" applyFont="1" applyFill="1" applyBorder="1" applyAlignment="1">
      <alignment horizontal="center" vertical="center" wrapText="1"/>
    </xf>
    <xf numFmtId="0" fontId="12" fillId="2" borderId="13" xfId="4" applyFont="1" applyFill="1" applyBorder="1" applyAlignment="1">
      <alignment horizontal="center" vertical="center" wrapText="1"/>
    </xf>
    <xf numFmtId="0" fontId="12" fillId="2" borderId="18" xfId="4" applyFont="1" applyFill="1" applyBorder="1" applyAlignment="1">
      <alignment horizontal="center" vertical="center" wrapText="1"/>
    </xf>
    <xf numFmtId="0" fontId="9" fillId="2" borderId="10" xfId="4" applyFont="1" applyFill="1" applyBorder="1" applyAlignment="1">
      <alignment horizontal="center" vertical="center"/>
    </xf>
    <xf numFmtId="0" fontId="9" fillId="2" borderId="14" xfId="4" applyFont="1" applyFill="1" applyBorder="1" applyAlignment="1">
      <alignment horizontal="center" vertical="center"/>
    </xf>
    <xf numFmtId="0" fontId="9" fillId="2" borderId="19" xfId="4" applyFont="1" applyFill="1" applyBorder="1" applyAlignment="1">
      <alignment horizontal="center" vertical="center"/>
    </xf>
    <xf numFmtId="0" fontId="11" fillId="2" borderId="6" xfId="4" applyFont="1" applyFill="1" applyBorder="1" applyAlignment="1">
      <alignment horizontal="center" vertical="center"/>
    </xf>
    <xf numFmtId="0" fontId="11" fillId="2" borderId="7" xfId="4" applyFont="1" applyFill="1" applyBorder="1" applyAlignment="1">
      <alignment horizontal="center" vertical="center"/>
    </xf>
    <xf numFmtId="0" fontId="11" fillId="2" borderId="11" xfId="4" applyFont="1" applyFill="1" applyBorder="1" applyAlignment="1">
      <alignment horizontal="center" vertical="center"/>
    </xf>
    <xf numFmtId="0" fontId="11" fillId="2" borderId="0" xfId="4" applyFont="1" applyFill="1" applyBorder="1" applyAlignment="1">
      <alignment horizontal="center" vertical="center"/>
    </xf>
    <xf numFmtId="0" fontId="11" fillId="2" borderId="15" xfId="4" applyFont="1" applyFill="1" applyBorder="1" applyAlignment="1">
      <alignment horizontal="center" vertical="center"/>
    </xf>
    <xf numFmtId="0" fontId="11" fillId="2" borderId="16" xfId="4" applyFont="1" applyFill="1" applyBorder="1" applyAlignment="1">
      <alignment horizontal="center" vertical="center"/>
    </xf>
    <xf numFmtId="0" fontId="11" fillId="2" borderId="6" xfId="4" applyFont="1" applyFill="1" applyBorder="1" applyAlignment="1">
      <alignment horizontal="center" vertical="center" wrapText="1"/>
    </xf>
    <xf numFmtId="0" fontId="11" fillId="2" borderId="7" xfId="4" applyFont="1" applyFill="1" applyBorder="1" applyAlignment="1">
      <alignment horizontal="center" vertical="center" wrapText="1"/>
    </xf>
    <xf numFmtId="0" fontId="11" fillId="2" borderId="11"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15" xfId="4" applyFont="1" applyFill="1" applyBorder="1" applyAlignment="1">
      <alignment horizontal="center" vertical="center" wrapText="1"/>
    </xf>
    <xf numFmtId="0" fontId="11" fillId="2" borderId="16" xfId="4" applyFont="1" applyFill="1" applyBorder="1" applyAlignment="1">
      <alignment horizontal="center" vertical="center" wrapText="1"/>
    </xf>
    <xf numFmtId="0" fontId="12" fillId="2" borderId="6" xfId="4" applyFont="1" applyFill="1" applyBorder="1" applyAlignment="1">
      <alignment horizontal="center" vertical="center" wrapText="1"/>
    </xf>
    <xf numFmtId="0" fontId="12" fillId="2" borderId="11" xfId="4" applyFont="1" applyFill="1" applyBorder="1" applyAlignment="1">
      <alignment horizontal="center" vertical="center" wrapText="1"/>
    </xf>
    <xf numFmtId="0" fontId="12" fillId="2" borderId="15" xfId="4" applyFont="1" applyFill="1" applyBorder="1" applyAlignment="1">
      <alignment horizontal="center" vertical="center" wrapText="1"/>
    </xf>
    <xf numFmtId="0" fontId="8" fillId="0" borderId="0" xfId="4" applyFont="1" applyFill="1" applyBorder="1" applyAlignment="1">
      <alignment horizontal="center" vertical="center" wrapText="1"/>
    </xf>
    <xf numFmtId="0" fontId="6" fillId="3" borderId="0" xfId="4" applyFont="1" applyFill="1" applyAlignment="1">
      <alignment horizontal="center"/>
    </xf>
    <xf numFmtId="14" fontId="6" fillId="3" borderId="5" xfId="4" applyNumberFormat="1" applyFont="1" applyFill="1" applyBorder="1" applyAlignment="1">
      <alignment horizontal="center" vertical="center"/>
    </xf>
    <xf numFmtId="0" fontId="6" fillId="2" borderId="0" xfId="4" applyFont="1" applyFill="1" applyAlignment="1">
      <alignment horizontal="left"/>
    </xf>
    <xf numFmtId="0" fontId="9" fillId="2" borderId="0" xfId="4" applyFont="1" applyFill="1" applyAlignment="1">
      <alignment horizontal="left" vertical="center"/>
    </xf>
    <xf numFmtId="0" fontId="6" fillId="2" borderId="1" xfId="4" applyFont="1" applyFill="1" applyBorder="1" applyAlignment="1">
      <alignment horizontal="left" vertical="center" wrapText="1"/>
    </xf>
    <xf numFmtId="0" fontId="6" fillId="3" borderId="3" xfId="4" applyFont="1" applyFill="1" applyBorder="1" applyAlignment="1">
      <alignment horizontal="left"/>
    </xf>
    <xf numFmtId="0" fontId="6" fillId="2" borderId="1" xfId="4" applyFont="1" applyFill="1" applyBorder="1" applyAlignment="1">
      <alignment horizontal="left" vertical="center"/>
    </xf>
    <xf numFmtId="0" fontId="6" fillId="3" borderId="4" xfId="4" applyFont="1" applyFill="1" applyBorder="1" applyAlignment="1">
      <alignment horizontal="left" vertical="center"/>
    </xf>
    <xf numFmtId="0" fontId="6" fillId="3" borderId="3" xfId="4" applyFont="1" applyFill="1" applyBorder="1" applyAlignment="1">
      <alignment horizontal="left" vertical="center"/>
    </xf>
    <xf numFmtId="0" fontId="6" fillId="3" borderId="4" xfId="4" applyFont="1" applyFill="1" applyBorder="1" applyAlignment="1">
      <alignment horizontal="left" vertical="center" wrapText="1"/>
    </xf>
    <xf numFmtId="0" fontId="6" fillId="3" borderId="3" xfId="4" applyFont="1" applyFill="1" applyBorder="1" applyAlignment="1">
      <alignment horizontal="left" vertical="center" wrapText="1"/>
    </xf>
    <xf numFmtId="0" fontId="7" fillId="0" borderId="59" xfId="4" applyFont="1" applyBorder="1" applyAlignment="1">
      <alignment horizontal="left" vertical="center"/>
    </xf>
    <xf numFmtId="0" fontId="7" fillId="0" borderId="60" xfId="4" applyFont="1" applyBorder="1" applyAlignment="1">
      <alignment horizontal="left" vertical="center"/>
    </xf>
    <xf numFmtId="0" fontId="7" fillId="0" borderId="61" xfId="4" applyFont="1" applyBorder="1" applyAlignment="1">
      <alignment horizontal="left" vertical="center"/>
    </xf>
    <xf numFmtId="0" fontId="7" fillId="2" borderId="59" xfId="4" applyFont="1" applyFill="1" applyBorder="1" applyAlignment="1">
      <alignment horizontal="left" vertical="center"/>
    </xf>
    <xf numFmtId="0" fontId="7" fillId="2" borderId="60" xfId="4" applyFont="1" applyFill="1" applyBorder="1" applyAlignment="1">
      <alignment horizontal="left" vertical="center"/>
    </xf>
    <xf numFmtId="0" fontId="7" fillId="2" borderId="61" xfId="4" applyFont="1" applyFill="1" applyBorder="1" applyAlignment="1">
      <alignment horizontal="left" vertical="center"/>
    </xf>
    <xf numFmtId="0" fontId="6" fillId="0" borderId="58" xfId="4" applyFont="1" applyBorder="1" applyAlignment="1">
      <alignment horizontal="left" vertical="center"/>
    </xf>
    <xf numFmtId="0" fontId="6" fillId="0" borderId="62" xfId="4" applyFont="1" applyBorder="1" applyAlignment="1">
      <alignment horizontal="left" vertical="center"/>
    </xf>
    <xf numFmtId="0" fontId="6" fillId="0" borderId="59" xfId="4" applyFont="1" applyBorder="1" applyAlignment="1">
      <alignment horizontal="left" vertical="center"/>
    </xf>
    <xf numFmtId="0" fontId="7" fillId="0" borderId="58" xfId="4" applyFont="1" applyBorder="1" applyAlignment="1">
      <alignment horizontal="left" vertical="center"/>
    </xf>
    <xf numFmtId="0" fontId="7" fillId="0" borderId="62" xfId="4" applyFont="1" applyBorder="1" applyAlignment="1">
      <alignment horizontal="left" vertical="center"/>
    </xf>
    <xf numFmtId="0" fontId="7" fillId="2" borderId="58" xfId="4" applyFont="1" applyFill="1" applyBorder="1" applyAlignment="1">
      <alignment horizontal="left" vertical="center"/>
    </xf>
    <xf numFmtId="0" fontId="7" fillId="2" borderId="62" xfId="4" applyFont="1" applyFill="1" applyBorder="1" applyAlignment="1">
      <alignment horizontal="left" vertical="center"/>
    </xf>
    <xf numFmtId="0" fontId="6" fillId="0" borderId="1" xfId="4" applyFont="1" applyBorder="1" applyAlignment="1">
      <alignment horizontal="left" vertical="center"/>
    </xf>
    <xf numFmtId="0" fontId="6" fillId="0" borderId="34" xfId="4" applyFont="1" applyBorder="1" applyAlignment="1">
      <alignment horizontal="left" vertical="center"/>
    </xf>
    <xf numFmtId="0" fontId="6" fillId="0" borderId="50" xfId="4" applyFont="1" applyBorder="1" applyAlignment="1">
      <alignment horizontal="left" vertical="center"/>
    </xf>
    <xf numFmtId="0" fontId="6" fillId="0" borderId="66" xfId="4" applyFont="1" applyBorder="1" applyAlignment="1">
      <alignment horizontal="left" vertical="center"/>
    </xf>
    <xf numFmtId="0" fontId="6" fillId="2" borderId="34" xfId="4" applyFont="1" applyFill="1" applyBorder="1" applyAlignment="1">
      <alignment horizontal="left" vertical="center"/>
    </xf>
    <xf numFmtId="0" fontId="6" fillId="2" borderId="50" xfId="4" applyFont="1" applyFill="1" applyBorder="1" applyAlignment="1">
      <alignment horizontal="left" vertical="center"/>
    </xf>
    <xf numFmtId="0" fontId="6" fillId="2" borderId="66" xfId="4" applyFont="1" applyFill="1" applyBorder="1" applyAlignment="1">
      <alignment horizontal="left" vertical="center"/>
    </xf>
    <xf numFmtId="0" fontId="6" fillId="0" borderId="2" xfId="4" applyFont="1" applyBorder="1" applyAlignment="1">
      <alignment horizontal="left" vertical="center"/>
    </xf>
    <xf numFmtId="0" fontId="6" fillId="0" borderId="4" xfId="4" applyFont="1" applyBorder="1" applyAlignment="1">
      <alignment horizontal="left" vertical="center"/>
    </xf>
    <xf numFmtId="0" fontId="6" fillId="0" borderId="3" xfId="4" applyFont="1" applyBorder="1" applyAlignment="1">
      <alignment horizontal="left" vertical="center"/>
    </xf>
    <xf numFmtId="0" fontId="18" fillId="2" borderId="0" xfId="5" applyFont="1" applyFill="1" applyBorder="1" applyAlignment="1" applyProtection="1">
      <alignment horizontal="center" vertical="top"/>
      <protection locked="0"/>
    </xf>
    <xf numFmtId="0" fontId="6" fillId="3" borderId="2" xfId="4" applyFont="1" applyFill="1" applyBorder="1" applyAlignment="1">
      <alignment horizontal="left" vertical="center"/>
    </xf>
    <xf numFmtId="0" fontId="16" fillId="0" borderId="1" xfId="5" applyFont="1" applyBorder="1" applyAlignment="1" applyProtection="1">
      <alignment horizontal="left" vertical="center"/>
      <protection locked="0"/>
    </xf>
    <xf numFmtId="0" fontId="16" fillId="2" borderId="1" xfId="5" applyFont="1" applyFill="1" applyBorder="1" applyAlignment="1" applyProtection="1">
      <alignment horizontal="left" vertical="center"/>
      <protection locked="0"/>
    </xf>
    <xf numFmtId="0" fontId="7" fillId="0" borderId="2" xfId="4" applyFont="1" applyBorder="1" applyAlignment="1">
      <alignment horizontal="left" vertical="center"/>
    </xf>
    <xf numFmtId="0" fontId="7" fillId="0" borderId="4" xfId="4" applyFont="1" applyBorder="1" applyAlignment="1">
      <alignment horizontal="left" vertical="center"/>
    </xf>
    <xf numFmtId="0" fontId="7" fillId="0" borderId="3" xfId="4" applyFont="1" applyBorder="1" applyAlignment="1">
      <alignment horizontal="left" vertical="center"/>
    </xf>
    <xf numFmtId="0" fontId="7" fillId="2" borderId="2" xfId="4" applyFont="1" applyFill="1" applyBorder="1" applyAlignment="1">
      <alignment horizontal="left" vertical="center"/>
    </xf>
    <xf numFmtId="0" fontId="7" fillId="2" borderId="4" xfId="4" applyFont="1" applyFill="1" applyBorder="1" applyAlignment="1">
      <alignment horizontal="left" vertical="center"/>
    </xf>
    <xf numFmtId="0" fontId="7" fillId="2" borderId="3" xfId="4" applyFont="1" applyFill="1" applyBorder="1" applyAlignment="1">
      <alignment horizontal="left" vertical="center"/>
    </xf>
    <xf numFmtId="0" fontId="16" fillId="0" borderId="38" xfId="5" applyFont="1" applyBorder="1" applyAlignment="1" applyProtection="1">
      <alignment horizontal="left" vertical="center"/>
      <protection locked="0"/>
    </xf>
    <xf numFmtId="0" fontId="16" fillId="2" borderId="38" xfId="5" applyFont="1" applyFill="1" applyBorder="1" applyAlignment="1" applyProtection="1">
      <alignment horizontal="left" vertical="center"/>
      <protection locked="0"/>
    </xf>
    <xf numFmtId="0" fontId="7" fillId="0" borderId="8" xfId="4" applyFont="1" applyBorder="1" applyAlignment="1">
      <alignment horizontal="left" vertical="center"/>
    </xf>
    <xf numFmtId="0" fontId="7" fillId="0" borderId="7" xfId="4" applyFont="1" applyBorder="1" applyAlignment="1">
      <alignment horizontal="left" vertical="center"/>
    </xf>
    <xf numFmtId="0" fontId="7" fillId="0" borderId="67" xfId="4" applyFont="1" applyBorder="1" applyAlignment="1">
      <alignment horizontal="left" vertical="center"/>
    </xf>
    <xf numFmtId="0" fontId="7" fillId="2" borderId="8" xfId="4" applyFont="1" applyFill="1" applyBorder="1" applyAlignment="1">
      <alignment horizontal="left" vertical="center"/>
    </xf>
    <xf numFmtId="0" fontId="7" fillId="2" borderId="7" xfId="4" applyFont="1" applyFill="1" applyBorder="1" applyAlignment="1">
      <alignment horizontal="left" vertical="center"/>
    </xf>
    <xf numFmtId="0" fontId="7" fillId="2" borderId="67" xfId="4" applyFont="1" applyFill="1" applyBorder="1" applyAlignment="1">
      <alignment horizontal="left" vertical="center"/>
    </xf>
    <xf numFmtId="0" fontId="9" fillId="0" borderId="2" xfId="4" applyFont="1" applyBorder="1" applyAlignment="1">
      <alignment horizontal="left" vertical="center"/>
    </xf>
    <xf numFmtId="0" fontId="9" fillId="0" borderId="4" xfId="4" applyFont="1" applyBorder="1" applyAlignment="1">
      <alignment horizontal="left" vertical="center"/>
    </xf>
    <xf numFmtId="0" fontId="9" fillId="0" borderId="3" xfId="4" applyFont="1" applyBorder="1" applyAlignment="1">
      <alignment horizontal="left" vertical="center"/>
    </xf>
    <xf numFmtId="0" fontId="17" fillId="0" borderId="2" xfId="5" applyFont="1" applyBorder="1" applyAlignment="1" applyProtection="1">
      <alignment horizontal="left" vertical="center"/>
      <protection locked="0"/>
    </xf>
    <xf numFmtId="0" fontId="17" fillId="0" borderId="4" xfId="5" applyFont="1" applyBorder="1" applyAlignment="1" applyProtection="1">
      <alignment horizontal="left" vertical="center"/>
      <protection locked="0"/>
    </xf>
    <xf numFmtId="0" fontId="17" fillId="0" borderId="3" xfId="5" applyFont="1" applyBorder="1" applyAlignment="1" applyProtection="1">
      <alignment horizontal="left" vertical="center"/>
      <protection locked="0"/>
    </xf>
    <xf numFmtId="0" fontId="17" fillId="2" borderId="2" xfId="5" applyFont="1" applyFill="1" applyBorder="1" applyAlignment="1" applyProtection="1">
      <alignment horizontal="left" vertical="center"/>
      <protection locked="0"/>
    </xf>
    <xf numFmtId="0" fontId="17" fillId="2" borderId="4" xfId="5" applyFont="1" applyFill="1" applyBorder="1" applyAlignment="1" applyProtection="1">
      <alignment horizontal="left" vertical="center"/>
      <protection locked="0"/>
    </xf>
    <xf numFmtId="0" fontId="17" fillId="2" borderId="3" xfId="5" applyFont="1" applyFill="1" applyBorder="1" applyAlignment="1" applyProtection="1">
      <alignment horizontal="left" vertical="center"/>
      <protection locked="0"/>
    </xf>
    <xf numFmtId="0" fontId="6" fillId="0" borderId="45" xfId="4" applyFont="1" applyBorder="1" applyAlignment="1">
      <alignment horizontal="center" vertical="center" wrapText="1"/>
    </xf>
    <xf numFmtId="0" fontId="6" fillId="0" borderId="48" xfId="4" applyFont="1" applyBorder="1" applyAlignment="1">
      <alignment horizontal="center" vertical="center" wrapText="1"/>
    </xf>
    <xf numFmtId="0" fontId="6" fillId="0" borderId="57" xfId="4" applyFont="1" applyBorder="1" applyAlignment="1">
      <alignment horizontal="center" vertical="center" wrapText="1"/>
    </xf>
    <xf numFmtId="0" fontId="14" fillId="5" borderId="59" xfId="4" applyFont="1" applyFill="1" applyBorder="1" applyAlignment="1">
      <alignment horizontal="right" vertical="center"/>
    </xf>
    <xf numFmtId="0" fontId="14" fillId="5" borderId="60" xfId="4" applyFont="1" applyFill="1" applyBorder="1" applyAlignment="1">
      <alignment horizontal="right" vertical="center"/>
    </xf>
    <xf numFmtId="0" fontId="14" fillId="5" borderId="61" xfId="4" applyFont="1" applyFill="1" applyBorder="1" applyAlignment="1">
      <alignment horizontal="right" vertical="center"/>
    </xf>
    <xf numFmtId="0" fontId="16" fillId="0" borderId="21" xfId="5" applyFont="1" applyBorder="1" applyAlignment="1" applyProtection="1">
      <alignment horizontal="left" vertical="center"/>
      <protection locked="0"/>
    </xf>
    <xf numFmtId="0" fontId="16" fillId="2" borderId="21" xfId="5" applyFont="1" applyFill="1" applyBorder="1" applyAlignment="1" applyProtection="1">
      <alignment horizontal="left" vertical="center"/>
      <protection locked="0"/>
    </xf>
    <xf numFmtId="0" fontId="6" fillId="0" borderId="38" xfId="4" applyFont="1" applyBorder="1" applyAlignment="1">
      <alignment horizontal="center" vertical="center" wrapText="1"/>
    </xf>
    <xf numFmtId="0" fontId="6" fillId="0" borderId="1" xfId="4" applyFont="1" applyBorder="1" applyAlignment="1">
      <alignment horizontal="center" vertical="center" wrapText="1"/>
    </xf>
    <xf numFmtId="0" fontId="6" fillId="0" borderId="33" xfId="4" applyFont="1" applyBorder="1" applyAlignment="1">
      <alignment horizontal="center" vertical="center" wrapText="1"/>
    </xf>
    <xf numFmtId="0" fontId="6" fillId="0" borderId="39" xfId="4" applyFont="1" applyBorder="1" applyAlignment="1">
      <alignment horizontal="center" vertical="center" wrapText="1"/>
    </xf>
    <xf numFmtId="0" fontId="6" fillId="0" borderId="2" xfId="4" applyFont="1" applyBorder="1" applyAlignment="1">
      <alignment horizontal="center" vertical="center" wrapText="1"/>
    </xf>
    <xf numFmtId="0" fontId="6" fillId="0" borderId="34" xfId="4" applyFont="1" applyBorder="1" applyAlignment="1">
      <alignment horizontal="center" vertical="center" wrapText="1"/>
    </xf>
    <xf numFmtId="0" fontId="7" fillId="0" borderId="40" xfId="4" applyFont="1" applyBorder="1" applyAlignment="1">
      <alignment horizontal="center" vertical="center" wrapText="1"/>
    </xf>
    <xf numFmtId="0" fontId="7" fillId="0" borderId="25" xfId="4" applyFont="1" applyBorder="1" applyAlignment="1">
      <alignment horizontal="center" vertical="center" wrapText="1"/>
    </xf>
    <xf numFmtId="0" fontId="7" fillId="0" borderId="32" xfId="4" applyFont="1" applyBorder="1" applyAlignment="1">
      <alignment horizontal="center" vertical="center" wrapText="1"/>
    </xf>
    <xf numFmtId="0" fontId="7" fillId="5" borderId="38" xfId="4" applyFont="1" applyFill="1" applyBorder="1" applyAlignment="1">
      <alignment horizontal="center" vertical="center"/>
    </xf>
    <xf numFmtId="0" fontId="7" fillId="5" borderId="1" xfId="4" applyFont="1" applyFill="1" applyBorder="1" applyAlignment="1">
      <alignment horizontal="center" vertical="center"/>
    </xf>
    <xf numFmtId="0" fontId="7" fillId="5" borderId="33" xfId="4" applyFont="1" applyFill="1" applyBorder="1" applyAlignment="1">
      <alignment horizontal="center" vertical="center"/>
    </xf>
    <xf numFmtId="0" fontId="6" fillId="0" borderId="38" xfId="4" applyFont="1" applyBorder="1" applyAlignment="1">
      <alignment horizontal="center" vertical="center"/>
    </xf>
    <xf numFmtId="0" fontId="6" fillId="0" borderId="1" xfId="4" applyFont="1" applyBorder="1" applyAlignment="1">
      <alignment horizontal="center" vertical="center"/>
    </xf>
    <xf numFmtId="0" fontId="6" fillId="0" borderId="33" xfId="4" applyFont="1" applyBorder="1" applyAlignment="1">
      <alignment horizontal="center" vertical="center"/>
    </xf>
    <xf numFmtId="0" fontId="7" fillId="0" borderId="42" xfId="4" applyFont="1" applyBorder="1" applyAlignment="1">
      <alignment horizontal="center" vertical="center" wrapText="1"/>
    </xf>
    <xf numFmtId="0" fontId="7" fillId="0" borderId="26" xfId="4" applyFont="1" applyBorder="1" applyAlignment="1">
      <alignment horizontal="center" vertical="center" wrapText="1"/>
    </xf>
    <xf numFmtId="0" fontId="7" fillId="0" borderId="35" xfId="4" applyFont="1" applyBorder="1" applyAlignment="1">
      <alignment horizontal="center" vertical="center" wrapText="1"/>
    </xf>
    <xf numFmtId="0" fontId="7" fillId="5" borderId="42" xfId="4" applyFont="1" applyFill="1" applyBorder="1" applyAlignment="1">
      <alignment horizontal="center" vertical="center"/>
    </xf>
    <xf numFmtId="0" fontId="7" fillId="5" borderId="26" xfId="4" applyFont="1" applyFill="1" applyBorder="1" applyAlignment="1">
      <alignment horizontal="center" vertical="center"/>
    </xf>
    <xf numFmtId="0" fontId="7" fillId="5" borderId="35" xfId="4" applyFont="1" applyFill="1" applyBorder="1" applyAlignment="1">
      <alignment horizontal="center" vertical="center"/>
    </xf>
    <xf numFmtId="0" fontId="6" fillId="0" borderId="53" xfId="4" applyFont="1" applyBorder="1" applyAlignment="1">
      <alignment horizontal="center" vertical="center" wrapText="1"/>
    </xf>
    <xf numFmtId="0" fontId="6" fillId="0" borderId="27" xfId="4" applyFont="1" applyBorder="1" applyAlignment="1">
      <alignment horizontal="center" vertical="center" wrapText="1"/>
    </xf>
    <xf numFmtId="0" fontId="6" fillId="0" borderId="31" xfId="4" applyFont="1" applyBorder="1" applyAlignment="1">
      <alignment horizontal="center" vertical="center" wrapText="1"/>
    </xf>
    <xf numFmtId="0" fontId="6" fillId="0" borderId="40" xfId="4" applyFont="1" applyBorder="1" applyAlignment="1">
      <alignment horizontal="center" vertical="center"/>
    </xf>
    <xf numFmtId="0" fontId="6" fillId="0" borderId="25" xfId="4" applyFont="1" applyBorder="1" applyAlignment="1">
      <alignment horizontal="center" vertical="center"/>
    </xf>
    <xf numFmtId="0" fontId="6" fillId="0" borderId="32" xfId="4" applyFont="1" applyBorder="1" applyAlignment="1">
      <alignment horizontal="center" vertical="center"/>
    </xf>
    <xf numFmtId="0" fontId="8" fillId="0" borderId="0" xfId="4" applyFont="1" applyFill="1" applyBorder="1" applyAlignment="1">
      <alignment horizontal="left" vertical="center" wrapText="1"/>
    </xf>
    <xf numFmtId="0" fontId="6" fillId="3" borderId="2" xfId="4" applyFont="1" applyFill="1" applyBorder="1" applyAlignment="1">
      <alignment horizontal="left" vertical="center" wrapText="1"/>
    </xf>
    <xf numFmtId="0" fontId="18" fillId="0" borderId="70" xfId="5" applyFont="1" applyFill="1" applyBorder="1" applyAlignment="1" applyProtection="1">
      <alignment horizontal="left" vertical="center" wrapText="1"/>
      <protection locked="0"/>
    </xf>
    <xf numFmtId="0" fontId="18" fillId="0" borderId="4" xfId="5" applyFont="1" applyFill="1" applyBorder="1" applyAlignment="1" applyProtection="1">
      <alignment horizontal="left" vertical="center" wrapText="1"/>
      <protection locked="0"/>
    </xf>
    <xf numFmtId="0" fontId="18" fillId="0" borderId="3" xfId="5" applyFont="1" applyFill="1" applyBorder="1" applyAlignment="1" applyProtection="1">
      <alignment horizontal="left" vertical="center" wrapText="1"/>
      <protection locked="0"/>
    </xf>
    <xf numFmtId="0" fontId="6" fillId="3" borderId="30" xfId="4" applyFont="1" applyFill="1" applyBorder="1" applyAlignment="1">
      <alignment horizontal="left" vertical="center" wrapText="1"/>
    </xf>
    <xf numFmtId="0" fontId="6" fillId="2" borderId="50" xfId="4" applyFont="1" applyFill="1" applyBorder="1" applyAlignment="1">
      <alignment horizontal="left" vertical="center" wrapText="1"/>
    </xf>
    <xf numFmtId="0" fontId="6" fillId="2" borderId="66" xfId="4" applyFont="1" applyFill="1" applyBorder="1" applyAlignment="1">
      <alignment horizontal="left" vertical="center" wrapText="1"/>
    </xf>
    <xf numFmtId="0" fontId="14" fillId="0" borderId="38" xfId="4" applyFont="1" applyBorder="1" applyAlignment="1">
      <alignment horizontal="center" vertical="center" wrapText="1"/>
    </xf>
    <xf numFmtId="0" fontId="14" fillId="0" borderId="1" xfId="4" applyFont="1" applyBorder="1" applyAlignment="1">
      <alignment horizontal="center" vertical="center" wrapText="1"/>
    </xf>
    <xf numFmtId="0" fontId="14" fillId="0" borderId="33" xfId="4" applyFont="1" applyBorder="1" applyAlignment="1">
      <alignment horizontal="center" vertical="center" wrapText="1"/>
    </xf>
    <xf numFmtId="0" fontId="14" fillId="5" borderId="45" xfId="4" applyFont="1" applyFill="1" applyBorder="1" applyAlignment="1">
      <alignment horizontal="center" vertical="center"/>
    </xf>
    <xf numFmtId="0" fontId="14" fillId="5" borderId="48" xfId="4" applyFont="1" applyFill="1" applyBorder="1" applyAlignment="1">
      <alignment horizontal="center" vertical="center"/>
    </xf>
    <xf numFmtId="0" fontId="14" fillId="5" borderId="57" xfId="4" applyFont="1" applyFill="1" applyBorder="1" applyAlignment="1">
      <alignment horizontal="center" vertical="center"/>
    </xf>
    <xf numFmtId="0" fontId="14" fillId="5" borderId="6" xfId="4" applyFont="1" applyFill="1" applyBorder="1" applyAlignment="1">
      <alignment horizontal="center" vertical="center"/>
    </xf>
    <xf numFmtId="0" fontId="14" fillId="5" borderId="7" xfId="4" applyFont="1" applyFill="1" applyBorder="1" applyAlignment="1">
      <alignment horizontal="center" vertical="center"/>
    </xf>
    <xf numFmtId="0" fontId="14" fillId="5" borderId="67" xfId="4" applyFont="1" applyFill="1" applyBorder="1" applyAlignment="1">
      <alignment horizontal="center" vertical="center"/>
    </xf>
    <xf numFmtId="0" fontId="6" fillId="0" borderId="6" xfId="4" applyFont="1" applyBorder="1" applyAlignment="1">
      <alignment horizontal="center" vertical="center"/>
    </xf>
    <xf numFmtId="0" fontId="6" fillId="0" borderId="7" xfId="4" applyFont="1" applyBorder="1" applyAlignment="1">
      <alignment horizontal="center" vertical="center"/>
    </xf>
    <xf numFmtId="0" fontId="6" fillId="0" borderId="67" xfId="4" applyFont="1" applyBorder="1" applyAlignment="1">
      <alignment horizontal="center" vertical="center"/>
    </xf>
    <xf numFmtId="0" fontId="6" fillId="0" borderId="11" xfId="4" applyFont="1" applyBorder="1" applyAlignment="1">
      <alignment horizontal="center" vertical="center"/>
    </xf>
    <xf numFmtId="0" fontId="6" fillId="0" borderId="0" xfId="4" applyFont="1" applyBorder="1" applyAlignment="1">
      <alignment horizontal="center" vertical="center"/>
    </xf>
    <xf numFmtId="0" fontId="6" fillId="0" borderId="49" xfId="4" applyFont="1" applyBorder="1" applyAlignment="1">
      <alignment horizontal="center" vertical="center"/>
    </xf>
    <xf numFmtId="0" fontId="6" fillId="0" borderId="15" xfId="4" applyFont="1" applyBorder="1" applyAlignment="1">
      <alignment horizontal="center" vertical="center"/>
    </xf>
    <xf numFmtId="0" fontId="6" fillId="0" borderId="16" xfId="4" applyFont="1" applyBorder="1" applyAlignment="1">
      <alignment horizontal="center" vertical="center"/>
    </xf>
    <xf numFmtId="0" fontId="6" fillId="0" borderId="69" xfId="4" applyFont="1" applyBorder="1" applyAlignment="1">
      <alignment horizontal="center" vertical="center"/>
    </xf>
    <xf numFmtId="0" fontId="14" fillId="5" borderId="53" xfId="4" applyFont="1" applyFill="1" applyBorder="1" applyAlignment="1">
      <alignment horizontal="center" vertical="center"/>
    </xf>
    <xf numFmtId="0" fontId="14" fillId="5" borderId="27" xfId="4" applyFont="1" applyFill="1" applyBorder="1" applyAlignment="1">
      <alignment horizontal="center" vertical="center"/>
    </xf>
    <xf numFmtId="0" fontId="14" fillId="5" borderId="31" xfId="4" applyFont="1" applyFill="1" applyBorder="1" applyAlignment="1">
      <alignment horizontal="center" vertical="center"/>
    </xf>
    <xf numFmtId="0" fontId="12" fillId="0" borderId="39" xfId="4" applyFont="1" applyBorder="1" applyAlignment="1">
      <alignment horizontal="center" vertical="center" wrapText="1"/>
    </xf>
    <xf numFmtId="0" fontId="12" fillId="0" borderId="2" xfId="4" applyFont="1" applyBorder="1" applyAlignment="1">
      <alignment horizontal="center" vertical="center" wrapText="1"/>
    </xf>
    <xf numFmtId="0" fontId="12" fillId="0" borderId="34" xfId="4" applyFont="1" applyBorder="1" applyAlignment="1">
      <alignment horizontal="center" vertical="center" wrapText="1"/>
    </xf>
    <xf numFmtId="0" fontId="14" fillId="0" borderId="42" xfId="4" applyFont="1" applyBorder="1" applyAlignment="1">
      <alignment horizontal="center" vertical="center" wrapText="1"/>
    </xf>
    <xf numFmtId="0" fontId="14" fillId="0" borderId="26" xfId="4" applyFont="1" applyBorder="1" applyAlignment="1">
      <alignment horizontal="center" vertical="center" wrapText="1"/>
    </xf>
    <xf numFmtId="0" fontId="14" fillId="0" borderId="35" xfId="4" applyFont="1" applyBorder="1" applyAlignment="1">
      <alignment horizontal="center" vertical="center" wrapText="1"/>
    </xf>
    <xf numFmtId="0" fontId="8" fillId="3" borderId="0" xfId="4" applyFont="1" applyFill="1" applyBorder="1" applyAlignment="1">
      <alignment horizontal="left" vertical="center" wrapText="1"/>
    </xf>
    <xf numFmtId="0" fontId="9" fillId="2" borderId="33" xfId="5" applyFont="1" applyFill="1" applyBorder="1" applyAlignment="1" applyProtection="1">
      <alignment horizontal="left" vertical="center"/>
    </xf>
    <xf numFmtId="0" fontId="9" fillId="2" borderId="17" xfId="5" applyFont="1" applyFill="1" applyBorder="1" applyAlignment="1" applyProtection="1">
      <alignment horizontal="left" vertical="top"/>
    </xf>
    <xf numFmtId="0" fontId="9" fillId="2" borderId="56" xfId="5" applyFont="1" applyFill="1" applyBorder="1" applyAlignment="1" applyProtection="1">
      <alignment horizontal="left" vertical="top"/>
    </xf>
    <xf numFmtId="0" fontId="9" fillId="2" borderId="1" xfId="5" applyFont="1" applyFill="1" applyBorder="1" applyAlignment="1" applyProtection="1">
      <alignment horizontal="left" vertical="center"/>
    </xf>
    <xf numFmtId="0" fontId="9" fillId="2" borderId="22" xfId="5" applyFont="1" applyFill="1" applyBorder="1" applyAlignment="1" applyProtection="1">
      <alignment horizontal="left" vertical="top"/>
    </xf>
    <xf numFmtId="0" fontId="9" fillId="2" borderId="65" xfId="5" applyFont="1" applyFill="1" applyBorder="1" applyAlignment="1" applyProtection="1">
      <alignment horizontal="left" vertical="top"/>
    </xf>
    <xf numFmtId="0" fontId="6" fillId="2" borderId="28" xfId="6" applyFont="1" applyFill="1" applyBorder="1" applyAlignment="1" applyProtection="1">
      <alignment horizontal="center" vertical="center" wrapText="1"/>
    </xf>
    <xf numFmtId="0" fontId="6" fillId="2" borderId="18" xfId="6" applyFont="1" applyFill="1" applyBorder="1" applyAlignment="1" applyProtection="1">
      <alignment horizontal="center" vertical="center" wrapText="1"/>
    </xf>
    <xf numFmtId="0" fontId="6" fillId="2" borderId="75" xfId="6" applyFont="1" applyFill="1" applyBorder="1" applyAlignment="1" applyProtection="1">
      <alignment horizontal="center" vertical="center" wrapText="1"/>
    </xf>
    <xf numFmtId="0" fontId="6" fillId="2" borderId="76" xfId="6" applyFont="1" applyFill="1" applyBorder="1" applyAlignment="1" applyProtection="1">
      <alignment horizontal="center" vertical="center" wrapText="1"/>
    </xf>
    <xf numFmtId="0" fontId="6" fillId="5" borderId="59" xfId="6" applyFont="1" applyFill="1" applyBorder="1" applyAlignment="1" applyProtection="1">
      <alignment horizontal="center" vertical="center" wrapText="1"/>
    </xf>
    <xf numFmtId="0" fontId="6" fillId="5" borderId="60" xfId="6" applyFont="1" applyFill="1" applyBorder="1" applyAlignment="1" applyProtection="1">
      <alignment horizontal="center" vertical="center" wrapText="1"/>
    </xf>
    <xf numFmtId="0" fontId="6" fillId="5" borderId="61" xfId="6" applyFont="1" applyFill="1" applyBorder="1" applyAlignment="1" applyProtection="1">
      <alignment horizontal="center" vertical="center" wrapText="1"/>
    </xf>
    <xf numFmtId="0" fontId="6" fillId="5" borderId="64" xfId="6" applyFont="1" applyFill="1" applyBorder="1" applyAlignment="1" applyProtection="1">
      <alignment horizontal="center" vertical="center" wrapText="1"/>
    </xf>
    <xf numFmtId="0" fontId="9" fillId="2" borderId="38" xfId="5" applyFont="1" applyFill="1" applyBorder="1" applyAlignment="1" applyProtection="1">
      <alignment horizontal="left" vertical="center"/>
    </xf>
    <xf numFmtId="0" fontId="9" fillId="2" borderId="39" xfId="5" applyFont="1" applyFill="1" applyBorder="1" applyAlignment="1" applyProtection="1">
      <alignment horizontal="left" vertical="center" wrapText="1"/>
    </xf>
    <xf numFmtId="0" fontId="9" fillId="2" borderId="53" xfId="5" applyFont="1" applyFill="1" applyBorder="1" applyAlignment="1" applyProtection="1">
      <alignment horizontal="left" vertical="center" wrapText="1"/>
    </xf>
    <xf numFmtId="0" fontId="6" fillId="2" borderId="44" xfId="6" applyFont="1" applyFill="1" applyBorder="1" applyAlignment="1" applyProtection="1">
      <alignment horizontal="center" vertical="center" wrapText="1"/>
    </xf>
    <xf numFmtId="0" fontId="6" fillId="2" borderId="43" xfId="6" applyFont="1" applyFill="1" applyBorder="1" applyAlignment="1" applyProtection="1">
      <alignment horizontal="center" vertical="center" wrapText="1"/>
    </xf>
    <xf numFmtId="0" fontId="6" fillId="2" borderId="72" xfId="6" applyFont="1" applyFill="1" applyBorder="1" applyAlignment="1" applyProtection="1">
      <alignment horizontal="center" vertical="center" wrapText="1"/>
    </xf>
    <xf numFmtId="0" fontId="6" fillId="2" borderId="73" xfId="6" applyFont="1" applyFill="1" applyBorder="1" applyAlignment="1" applyProtection="1">
      <alignment horizontal="center" vertical="center" wrapText="1"/>
    </xf>
    <xf numFmtId="0" fontId="6" fillId="2" borderId="51" xfId="6" applyFont="1" applyFill="1" applyBorder="1" applyAlignment="1" applyProtection="1">
      <alignment horizontal="center" vertical="center" wrapText="1"/>
    </xf>
    <xf numFmtId="0" fontId="6" fillId="2" borderId="47"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46" xfId="6" applyFont="1" applyFill="1" applyBorder="1" applyAlignment="1" applyProtection="1">
      <alignment horizontal="center" vertical="center" wrapText="1"/>
    </xf>
    <xf numFmtId="0" fontId="6" fillId="2" borderId="1"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xf>
    <xf numFmtId="0" fontId="6" fillId="2" borderId="38" xfId="6" applyFont="1" applyFill="1" applyBorder="1" applyAlignment="1" applyProtection="1">
      <alignment horizontal="center" vertical="center"/>
    </xf>
    <xf numFmtId="0" fontId="6" fillId="2" borderId="45" xfId="6" applyFont="1" applyFill="1" applyBorder="1" applyAlignment="1" applyProtection="1">
      <alignment horizontal="center" vertical="center"/>
    </xf>
    <xf numFmtId="0" fontId="9" fillId="0" borderId="25" xfId="4" applyFont="1" applyFill="1" applyBorder="1" applyAlignment="1">
      <alignment horizontal="center" vertical="center" wrapText="1"/>
    </xf>
    <xf numFmtId="0" fontId="6" fillId="0" borderId="2" xfId="4" applyFont="1" applyFill="1" applyBorder="1" applyAlignment="1">
      <alignment horizontal="center" vertical="center" wrapText="1"/>
    </xf>
    <xf numFmtId="0" fontId="6" fillId="0" borderId="4" xfId="4" applyFont="1" applyFill="1" applyBorder="1" applyAlignment="1">
      <alignment horizontal="center" vertical="center" wrapText="1"/>
    </xf>
    <xf numFmtId="0" fontId="6" fillId="0" borderId="3" xfId="4" applyFont="1" applyFill="1" applyBorder="1" applyAlignment="1">
      <alignment horizontal="center" vertical="center" wrapText="1"/>
    </xf>
    <xf numFmtId="0" fontId="6" fillId="0" borderId="1" xfId="4" applyFont="1" applyFill="1" applyBorder="1" applyAlignment="1">
      <alignment horizontal="center" vertical="center" wrapText="1"/>
    </xf>
    <xf numFmtId="0" fontId="6" fillId="0" borderId="2" xfId="4" applyFont="1" applyFill="1" applyBorder="1" applyAlignment="1">
      <alignment horizontal="center" vertical="center"/>
    </xf>
    <xf numFmtId="0" fontId="6" fillId="0" borderId="4" xfId="4" applyFont="1" applyFill="1" applyBorder="1" applyAlignment="1">
      <alignment horizontal="center" vertical="center"/>
    </xf>
    <xf numFmtId="0" fontId="6" fillId="0" borderId="27" xfId="4" applyFont="1" applyFill="1" applyBorder="1" applyAlignment="1">
      <alignment horizontal="center" vertical="center"/>
    </xf>
    <xf numFmtId="0" fontId="6" fillId="0" borderId="25" xfId="4" applyFont="1" applyFill="1" applyBorder="1" applyAlignment="1">
      <alignment horizontal="center" vertical="center" wrapText="1"/>
    </xf>
    <xf numFmtId="0" fontId="6" fillId="2" borderId="48" xfId="6" applyFont="1" applyFill="1" applyBorder="1" applyAlignment="1" applyProtection="1">
      <alignment horizontal="center" vertical="center" wrapText="1"/>
    </xf>
    <xf numFmtId="0" fontId="8" fillId="2" borderId="0" xfId="6" applyFont="1" applyFill="1" applyBorder="1" applyAlignment="1" applyProtection="1">
      <alignment horizontal="left" vertical="center" wrapText="1"/>
    </xf>
    <xf numFmtId="0" fontId="6" fillId="2" borderId="0" xfId="6" applyFont="1" applyFill="1" applyAlignment="1" applyProtection="1">
      <alignment horizontal="left"/>
    </xf>
    <xf numFmtId="0" fontId="9" fillId="2" borderId="0" xfId="6" applyFont="1" applyFill="1" applyAlignment="1" applyProtection="1">
      <alignment horizontal="left" vertical="center"/>
    </xf>
    <xf numFmtId="0" fontId="6" fillId="2" borderId="37" xfId="6" applyFont="1" applyFill="1" applyBorder="1" applyAlignment="1" applyProtection="1">
      <alignment horizontal="left" vertical="center"/>
    </xf>
    <xf numFmtId="0" fontId="6" fillId="2" borderId="20" xfId="6" applyFont="1" applyFill="1" applyBorder="1" applyAlignment="1" applyProtection="1">
      <alignment horizontal="left" vertical="center"/>
    </xf>
    <xf numFmtId="0" fontId="6" fillId="2" borderId="43" xfId="6" applyFont="1" applyFill="1" applyBorder="1" applyAlignment="1" applyProtection="1">
      <alignment horizontal="left" vertical="center"/>
    </xf>
    <xf numFmtId="0" fontId="7" fillId="2" borderId="8" xfId="6" applyFont="1" applyFill="1" applyBorder="1" applyAlignment="1" applyProtection="1">
      <alignment horizontal="center" vertical="center" wrapText="1"/>
    </xf>
    <xf numFmtId="0" fontId="7" fillId="2" borderId="7" xfId="6" applyFont="1" applyFill="1" applyBorder="1" applyAlignment="1" applyProtection="1">
      <alignment horizontal="center" vertical="center" wrapText="1"/>
    </xf>
    <xf numFmtId="0" fontId="7" fillId="2" borderId="67" xfId="6" applyFont="1" applyFill="1" applyBorder="1" applyAlignment="1" applyProtection="1">
      <alignment horizontal="center" vertical="center" wrapText="1"/>
    </xf>
    <xf numFmtId="0" fontId="7" fillId="2" borderId="22" xfId="6" applyFont="1" applyFill="1" applyBorder="1" applyAlignment="1" applyProtection="1">
      <alignment horizontal="center" vertical="center" wrapText="1"/>
    </xf>
    <xf numFmtId="0" fontId="7" fillId="2" borderId="5" xfId="6" applyFont="1" applyFill="1" applyBorder="1" applyAlignment="1" applyProtection="1">
      <alignment horizontal="center" vertical="center" wrapText="1"/>
    </xf>
    <xf numFmtId="0" fontId="7" fillId="2" borderId="46" xfId="6" applyFont="1" applyFill="1" applyBorder="1" applyAlignment="1" applyProtection="1">
      <alignment horizontal="center" vertical="center" wrapText="1"/>
    </xf>
    <xf numFmtId="0" fontId="6" fillId="0" borderId="8" xfId="4" applyFont="1" applyFill="1" applyBorder="1" applyAlignment="1">
      <alignment horizontal="center" vertical="center" wrapText="1"/>
    </xf>
    <xf numFmtId="0" fontId="6" fillId="0" borderId="12" xfId="4" applyFont="1" applyFill="1" applyBorder="1" applyAlignment="1">
      <alignment horizontal="center" vertical="center" wrapText="1"/>
    </xf>
    <xf numFmtId="0" fontId="6" fillId="0" borderId="17" xfId="4" applyFont="1" applyFill="1" applyBorder="1" applyAlignment="1">
      <alignment horizontal="center" vertical="center" wrapText="1"/>
    </xf>
    <xf numFmtId="0" fontId="6" fillId="0" borderId="22" xfId="4" applyFont="1" applyFill="1" applyBorder="1" applyAlignment="1">
      <alignment horizontal="center" vertical="center" wrapText="1"/>
    </xf>
    <xf numFmtId="0" fontId="6" fillId="0" borderId="40" xfId="4" applyFont="1" applyFill="1" applyBorder="1" applyAlignment="1">
      <alignment horizontal="center" vertical="center" wrapText="1"/>
    </xf>
    <xf numFmtId="0" fontId="6" fillId="0" borderId="38" xfId="4" applyFont="1" applyFill="1" applyBorder="1" applyAlignment="1">
      <alignment horizontal="center" vertical="center" wrapText="1"/>
    </xf>
    <xf numFmtId="0" fontId="6" fillId="0" borderId="45" xfId="4" applyFont="1" applyFill="1" applyBorder="1" applyAlignment="1">
      <alignment horizontal="center" vertical="center" wrapText="1"/>
    </xf>
    <xf numFmtId="0" fontId="7" fillId="2" borderId="12" xfId="6" applyFont="1" applyFill="1" applyBorder="1" applyAlignment="1" applyProtection="1">
      <alignment horizontal="center" vertical="center" wrapText="1"/>
    </xf>
    <xf numFmtId="0" fontId="7" fillId="2" borderId="0" xfId="6" applyFont="1" applyFill="1" applyBorder="1" applyAlignment="1" applyProtection="1">
      <alignment horizontal="center" vertical="center" wrapText="1"/>
    </xf>
    <xf numFmtId="0" fontId="7" fillId="2" borderId="49" xfId="6" applyFont="1" applyFill="1" applyBorder="1" applyAlignment="1" applyProtection="1">
      <alignment horizontal="center" vertical="center" wrapText="1"/>
    </xf>
    <xf numFmtId="0" fontId="7" fillId="2" borderId="17" xfId="6" applyFont="1" applyFill="1" applyBorder="1" applyAlignment="1" applyProtection="1">
      <alignment horizontal="center" vertical="center" wrapText="1"/>
    </xf>
    <xf numFmtId="0" fontId="7" fillId="2" borderId="16" xfId="6" applyFont="1" applyFill="1" applyBorder="1" applyAlignment="1" applyProtection="1">
      <alignment horizontal="center" vertical="center" wrapText="1"/>
    </xf>
    <xf numFmtId="0" fontId="7" fillId="2" borderId="69" xfId="6" applyFont="1" applyFill="1" applyBorder="1" applyAlignment="1" applyProtection="1">
      <alignment horizontal="center" vertical="center" wrapText="1"/>
    </xf>
    <xf numFmtId="0" fontId="7" fillId="2" borderId="29" xfId="6" applyFont="1" applyFill="1" applyBorder="1" applyAlignment="1" applyProtection="1">
      <alignment horizontal="center" vertical="center" wrapText="1"/>
    </xf>
    <xf numFmtId="0" fontId="7" fillId="2" borderId="74" xfId="6" applyFont="1" applyFill="1" applyBorder="1" applyAlignment="1" applyProtection="1">
      <alignment horizontal="center" vertical="center" wrapText="1"/>
    </xf>
    <xf numFmtId="0" fontId="7" fillId="2" borderId="56" xfId="6" applyFont="1" applyFill="1" applyBorder="1" applyAlignment="1" applyProtection="1">
      <alignment horizontal="center" vertical="center" wrapText="1"/>
    </xf>
    <xf numFmtId="0" fontId="9" fillId="3" borderId="33" xfId="5" applyFont="1" applyFill="1" applyBorder="1" applyAlignment="1" applyProtection="1">
      <alignment horizontal="left" vertical="center"/>
    </xf>
    <xf numFmtId="0" fontId="9" fillId="3" borderId="34" xfId="5" applyFont="1" applyFill="1" applyBorder="1" applyAlignment="1" applyProtection="1">
      <alignment horizontal="left" vertical="top"/>
    </xf>
    <xf numFmtId="0" fontId="9" fillId="3" borderId="31" xfId="5" applyFont="1" applyFill="1" applyBorder="1" applyAlignment="1" applyProtection="1">
      <alignment horizontal="left" vertical="top"/>
    </xf>
    <xf numFmtId="0" fontId="9" fillId="2" borderId="21" xfId="5" applyFont="1" applyFill="1" applyBorder="1" applyAlignment="1" applyProtection="1">
      <alignment horizontal="left" vertical="center"/>
    </xf>
    <xf numFmtId="0" fontId="9" fillId="2" borderId="22" xfId="5" applyFont="1" applyFill="1" applyBorder="1" applyAlignment="1" applyProtection="1">
      <alignment horizontal="left" vertical="center" wrapText="1"/>
    </xf>
    <xf numFmtId="0" fontId="9" fillId="2" borderId="65" xfId="5" applyFont="1" applyFill="1" applyBorder="1" applyAlignment="1" applyProtection="1">
      <alignment horizontal="left" vertical="center" wrapText="1"/>
    </xf>
    <xf numFmtId="0" fontId="6" fillId="0" borderId="1" xfId="6" applyFont="1" applyFill="1" applyBorder="1" applyAlignment="1" applyProtection="1">
      <alignment horizontal="center" vertical="center" wrapText="1"/>
    </xf>
    <xf numFmtId="0" fontId="9" fillId="0" borderId="1" xfId="6" applyFont="1" applyFill="1" applyBorder="1" applyAlignment="1" applyProtection="1">
      <alignment horizontal="center" vertical="center" wrapText="1"/>
    </xf>
    <xf numFmtId="0" fontId="6" fillId="0" borderId="3" xfId="6" applyFont="1" applyFill="1" applyBorder="1" applyAlignment="1" applyProtection="1">
      <alignment horizontal="center" vertical="center" wrapText="1"/>
    </xf>
    <xf numFmtId="0" fontId="6" fillId="0" borderId="2" xfId="6" applyFont="1" applyFill="1" applyBorder="1" applyAlignment="1" applyProtection="1">
      <alignment horizontal="center" vertical="center" wrapText="1"/>
    </xf>
    <xf numFmtId="0" fontId="9" fillId="0" borderId="72" xfId="6" applyFont="1" applyFill="1" applyBorder="1" applyAlignment="1" applyProtection="1">
      <alignment horizontal="center" vertical="center" wrapText="1"/>
    </xf>
    <xf numFmtId="0" fontId="9" fillId="0" borderId="51" xfId="6" applyFont="1" applyFill="1" applyBorder="1" applyAlignment="1" applyProtection="1">
      <alignment horizontal="center" vertical="center" wrapText="1"/>
    </xf>
    <xf numFmtId="0" fontId="9" fillId="0" borderId="47" xfId="6" applyFont="1" applyFill="1" applyBorder="1" applyAlignment="1" applyProtection="1">
      <alignment horizontal="center" vertical="center" wrapText="1"/>
    </xf>
    <xf numFmtId="0" fontId="9" fillId="0" borderId="46" xfId="6" applyFont="1" applyFill="1" applyBorder="1" applyAlignment="1" applyProtection="1">
      <alignment horizontal="center" vertical="center" wrapText="1"/>
    </xf>
    <xf numFmtId="0" fontId="6" fillId="0" borderId="4" xfId="6" applyFont="1" applyFill="1" applyBorder="1" applyAlignment="1" applyProtection="1">
      <alignment horizontal="center" vertical="center" wrapText="1"/>
    </xf>
    <xf numFmtId="0" fontId="6" fillId="0" borderId="29" xfId="6" applyFont="1" applyFill="1" applyBorder="1" applyAlignment="1" applyProtection="1">
      <alignment horizontal="center" vertical="center" wrapText="1"/>
    </xf>
    <xf numFmtId="0" fontId="6" fillId="0" borderId="51" xfId="6" applyFont="1" applyFill="1" applyBorder="1" applyAlignment="1" applyProtection="1">
      <alignment horizontal="center" vertical="center" wrapText="1"/>
    </xf>
    <xf numFmtId="0" fontId="6" fillId="0" borderId="22" xfId="6" applyFont="1" applyFill="1" applyBorder="1" applyAlignment="1" applyProtection="1">
      <alignment horizontal="center" vertical="center" wrapText="1"/>
    </xf>
    <xf numFmtId="0" fontId="6" fillId="0" borderId="46" xfId="6" applyFont="1" applyFill="1" applyBorder="1" applyAlignment="1" applyProtection="1">
      <alignment horizontal="center" vertical="center" wrapText="1"/>
    </xf>
    <xf numFmtId="0" fontId="6" fillId="0" borderId="2" xfId="6" applyFont="1" applyFill="1" applyBorder="1" applyAlignment="1" applyProtection="1">
      <alignment horizontal="center" vertical="center"/>
    </xf>
    <xf numFmtId="0" fontId="6" fillId="0" borderId="4" xfId="6" applyFont="1" applyFill="1" applyBorder="1" applyAlignment="1" applyProtection="1">
      <alignment horizontal="center" vertical="center"/>
    </xf>
    <xf numFmtId="0" fontId="6" fillId="0" borderId="27" xfId="6" applyFont="1" applyFill="1" applyBorder="1" applyAlignment="1" applyProtection="1">
      <alignment horizontal="center" vertical="center"/>
    </xf>
    <xf numFmtId="0" fontId="6" fillId="0" borderId="72" xfId="6" applyFont="1" applyFill="1" applyBorder="1" applyAlignment="1" applyProtection="1">
      <alignment horizontal="center" vertical="center" wrapText="1"/>
    </xf>
    <xf numFmtId="0" fontId="6" fillId="0" borderId="47" xfId="6" applyFont="1" applyFill="1" applyBorder="1" applyAlignment="1" applyProtection="1">
      <alignment horizontal="center" vertical="center" wrapText="1"/>
    </xf>
    <xf numFmtId="0" fontId="9" fillId="0" borderId="2" xfId="6" applyFont="1" applyFill="1" applyBorder="1" applyAlignment="1" applyProtection="1">
      <alignment horizontal="center" vertical="center" wrapText="1"/>
    </xf>
    <xf numFmtId="0" fontId="9" fillId="0" borderId="3" xfId="6" applyFont="1" applyFill="1" applyBorder="1" applyAlignment="1" applyProtection="1">
      <alignment horizontal="center" vertical="center" wrapText="1"/>
    </xf>
    <xf numFmtId="0" fontId="6" fillId="0" borderId="27" xfId="6" applyFont="1" applyFill="1" applyBorder="1" applyAlignment="1" applyProtection="1">
      <alignment horizontal="center" vertical="center" wrapText="1"/>
    </xf>
    <xf numFmtId="0" fontId="9" fillId="0" borderId="2" xfId="4" applyFont="1" applyFill="1" applyBorder="1" applyAlignment="1">
      <alignment horizontal="center" vertical="center" wrapText="1"/>
    </xf>
    <xf numFmtId="0" fontId="9" fillId="0" borderId="3" xfId="4" applyFont="1" applyFill="1" applyBorder="1" applyAlignment="1">
      <alignment horizontal="center" vertical="center" wrapText="1"/>
    </xf>
    <xf numFmtId="0" fontId="6" fillId="0" borderId="48" xfId="6" applyFont="1" applyFill="1" applyBorder="1" applyAlignment="1" applyProtection="1">
      <alignment horizontal="center" vertical="center" wrapText="1"/>
    </xf>
    <xf numFmtId="9" fontId="6" fillId="0" borderId="2" xfId="7" applyFont="1" applyFill="1" applyBorder="1" applyAlignment="1" applyProtection="1">
      <alignment horizontal="center" vertical="center" wrapText="1"/>
    </xf>
    <xf numFmtId="9" fontId="6" fillId="0" borderId="3" xfId="7" applyFont="1" applyFill="1" applyBorder="1" applyAlignment="1" applyProtection="1">
      <alignment horizontal="center" vertical="center" wrapText="1"/>
    </xf>
    <xf numFmtId="14" fontId="7" fillId="2" borderId="5" xfId="6" applyNumberFormat="1" applyFont="1" applyFill="1" applyBorder="1" applyAlignment="1" applyProtection="1">
      <alignment horizontal="center" vertical="center"/>
    </xf>
    <xf numFmtId="0" fontId="7" fillId="2" borderId="5" xfId="6" applyFont="1" applyFill="1" applyBorder="1" applyAlignment="1" applyProtection="1">
      <alignment horizontal="center" vertical="center"/>
    </xf>
    <xf numFmtId="0" fontId="6" fillId="0" borderId="53" xfId="6" applyFont="1" applyFill="1" applyBorder="1" applyAlignment="1" applyProtection="1">
      <alignment horizontal="center" vertical="center" wrapText="1"/>
    </xf>
    <xf numFmtId="0" fontId="6" fillId="0" borderId="31" xfId="6" applyFont="1" applyFill="1" applyBorder="1" applyAlignment="1" applyProtection="1">
      <alignment horizontal="center" vertical="center" wrapText="1"/>
    </xf>
    <xf numFmtId="0" fontId="6" fillId="0" borderId="41" xfId="6" applyFont="1" applyFill="1" applyBorder="1" applyAlignment="1" applyProtection="1">
      <alignment horizontal="center" vertical="center" wrapText="1"/>
    </xf>
    <xf numFmtId="0" fontId="6" fillId="0" borderId="52" xfId="6" applyFont="1" applyFill="1" applyBorder="1" applyAlignment="1" applyProtection="1">
      <alignment horizontal="center" vertical="center" wrapText="1"/>
    </xf>
    <xf numFmtId="0" fontId="6" fillId="2" borderId="77" xfId="6" applyFont="1" applyFill="1" applyBorder="1" applyAlignment="1" applyProtection="1">
      <alignment horizontal="center" vertical="center" wrapText="1"/>
    </xf>
    <xf numFmtId="0" fontId="6" fillId="2" borderId="38" xfId="6" applyFont="1" applyFill="1" applyBorder="1" applyAlignment="1" applyProtection="1">
      <alignment horizontal="center" vertical="center" wrapText="1"/>
    </xf>
    <xf numFmtId="0" fontId="6" fillId="2" borderId="45" xfId="6" applyFont="1" applyFill="1" applyBorder="1" applyAlignment="1" applyProtection="1">
      <alignment horizontal="center" vertical="center" wrapText="1"/>
    </xf>
    <xf numFmtId="0" fontId="6" fillId="2" borderId="2" xfId="6" applyFont="1" applyFill="1" applyBorder="1" applyAlignment="1" applyProtection="1">
      <alignment horizontal="left" vertical="center" wrapText="1"/>
    </xf>
    <xf numFmtId="0" fontId="6" fillId="2" borderId="4" xfId="6" applyFont="1" applyFill="1" applyBorder="1" applyAlignment="1" applyProtection="1">
      <alignment horizontal="left" vertical="center" wrapText="1"/>
    </xf>
    <xf numFmtId="0" fontId="6" fillId="2" borderId="3" xfId="6" applyFont="1" applyFill="1" applyBorder="1" applyAlignment="1" applyProtection="1">
      <alignment horizontal="left" vertical="center" wrapText="1"/>
    </xf>
    <xf numFmtId="0" fontId="7" fillId="2" borderId="2" xfId="6" applyFont="1" applyFill="1" applyBorder="1" applyAlignment="1" applyProtection="1">
      <alignment horizontal="left"/>
    </xf>
    <xf numFmtId="0" fontId="7" fillId="2" borderId="3" xfId="6" applyFont="1" applyFill="1" applyBorder="1" applyAlignment="1" applyProtection="1">
      <alignment horizontal="left"/>
    </xf>
    <xf numFmtId="0" fontId="6" fillId="2" borderId="2" xfId="6" applyFont="1" applyFill="1" applyBorder="1" applyAlignment="1" applyProtection="1">
      <alignment horizontal="center"/>
    </xf>
    <xf numFmtId="0" fontId="6" fillId="2" borderId="3" xfId="6" applyFont="1" applyFill="1" applyBorder="1" applyAlignment="1" applyProtection="1">
      <alignment horizontal="center"/>
    </xf>
    <xf numFmtId="0" fontId="6" fillId="5" borderId="17" xfId="6" applyFont="1" applyFill="1" applyBorder="1" applyAlignment="1" applyProtection="1">
      <alignment horizontal="center" vertical="center" wrapText="1"/>
    </xf>
    <xf numFmtId="0" fontId="6" fillId="5" borderId="16" xfId="6" applyFont="1" applyFill="1" applyBorder="1" applyAlignment="1" applyProtection="1">
      <alignment horizontal="center" vertical="center" wrapText="1"/>
    </xf>
    <xf numFmtId="0" fontId="6" fillId="5" borderId="69"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0" borderId="25" xfId="6" applyFont="1" applyFill="1" applyBorder="1" applyAlignment="1" applyProtection="1">
      <alignment horizontal="center" vertical="center" wrapText="1"/>
    </xf>
    <xf numFmtId="0" fontId="6" fillId="0" borderId="45" xfId="6" applyFont="1" applyFill="1" applyBorder="1" applyAlignment="1" applyProtection="1">
      <alignment horizontal="center" vertical="center" wrapText="1"/>
    </xf>
    <xf numFmtId="0" fontId="6" fillId="0" borderId="57" xfId="6" applyFont="1" applyFill="1" applyBorder="1" applyAlignment="1" applyProtection="1">
      <alignment horizontal="center" vertical="center" wrapText="1"/>
    </xf>
    <xf numFmtId="0" fontId="18" fillId="2" borderId="2" xfId="5" applyFont="1" applyFill="1" applyBorder="1" applyAlignment="1" applyProtection="1">
      <alignment horizontal="left" vertical="center"/>
    </xf>
    <xf numFmtId="0" fontId="18" fillId="2" borderId="4" xfId="5" applyFont="1" applyFill="1" applyBorder="1" applyAlignment="1" applyProtection="1">
      <alignment horizontal="left" vertical="center"/>
    </xf>
    <xf numFmtId="0" fontId="18" fillId="2" borderId="27" xfId="5" applyFont="1" applyFill="1" applyBorder="1" applyAlignment="1" applyProtection="1">
      <alignment horizontal="left" vertical="center"/>
    </xf>
    <xf numFmtId="0" fontId="18" fillId="2" borderId="34" xfId="5" applyFont="1" applyFill="1" applyBorder="1" applyAlignment="1" applyProtection="1">
      <alignment horizontal="left" vertical="center"/>
    </xf>
    <xf numFmtId="0" fontId="18" fillId="2" borderId="50" xfId="5" applyFont="1" applyFill="1" applyBorder="1" applyAlignment="1" applyProtection="1">
      <alignment horizontal="left" vertical="center"/>
    </xf>
    <xf numFmtId="0" fontId="18" fillId="2" borderId="31" xfId="5" applyFont="1" applyFill="1" applyBorder="1" applyAlignment="1" applyProtection="1">
      <alignment horizontal="left" vertical="center"/>
    </xf>
    <xf numFmtId="0" fontId="16" fillId="2" borderId="22" xfId="5" applyFont="1" applyFill="1" applyBorder="1" applyAlignment="1" applyProtection="1">
      <alignment horizontal="left" vertical="center"/>
    </xf>
    <xf numFmtId="0" fontId="16" fillId="2" borderId="5" xfId="5" applyFont="1" applyFill="1" applyBorder="1" applyAlignment="1" applyProtection="1">
      <alignment horizontal="left" vertical="center"/>
    </xf>
    <xf numFmtId="0" fontId="16" fillId="2" borderId="65" xfId="5" applyFont="1" applyFill="1" applyBorder="1" applyAlignment="1" applyProtection="1">
      <alignment horizontal="left" vertical="center"/>
    </xf>
    <xf numFmtId="0" fontId="18" fillId="2" borderId="29" xfId="5" applyFont="1" applyFill="1" applyBorder="1" applyAlignment="1" applyProtection="1">
      <alignment horizontal="left" vertical="center"/>
    </xf>
    <xf numFmtId="0" fontId="18" fillId="2" borderId="73" xfId="5" applyFont="1" applyFill="1" applyBorder="1" applyAlignment="1" applyProtection="1">
      <alignment horizontal="left" vertical="center"/>
    </xf>
    <xf numFmtId="0" fontId="18" fillId="2" borderId="74" xfId="5" applyFont="1" applyFill="1" applyBorder="1" applyAlignment="1" applyProtection="1">
      <alignment horizontal="left" vertical="center"/>
    </xf>
    <xf numFmtId="0" fontId="16" fillId="2" borderId="39" xfId="5" applyFont="1" applyFill="1" applyBorder="1" applyAlignment="1" applyProtection="1">
      <alignment horizontal="left" vertical="center"/>
    </xf>
    <xf numFmtId="0" fontId="16" fillId="2" borderId="52" xfId="5" applyFont="1" applyFill="1" applyBorder="1" applyAlignment="1" applyProtection="1">
      <alignment horizontal="left" vertical="center"/>
    </xf>
    <xf numFmtId="0" fontId="16" fillId="2" borderId="53" xfId="5" applyFont="1" applyFill="1" applyBorder="1" applyAlignment="1" applyProtection="1">
      <alignment horizontal="left" vertical="center"/>
    </xf>
    <xf numFmtId="0" fontId="26" fillId="2" borderId="48" xfId="6" applyFont="1" applyFill="1" applyBorder="1" applyAlignment="1" applyProtection="1">
      <alignment horizontal="center" vertical="center" wrapText="1"/>
    </xf>
    <xf numFmtId="0" fontId="26" fillId="2" borderId="57" xfId="6" applyFont="1" applyFill="1" applyBorder="1" applyAlignment="1" applyProtection="1">
      <alignment horizontal="center" vertical="center" wrapText="1"/>
    </xf>
    <xf numFmtId="0" fontId="26" fillId="2" borderId="51" xfId="6" applyFont="1" applyFill="1" applyBorder="1" applyAlignment="1" applyProtection="1">
      <alignment horizontal="center" vertical="center" wrapText="1"/>
    </xf>
    <xf numFmtId="0" fontId="26" fillId="2" borderId="69" xfId="6" applyFont="1" applyFill="1" applyBorder="1" applyAlignment="1" applyProtection="1">
      <alignment horizontal="center" vertical="center" wrapText="1"/>
    </xf>
    <xf numFmtId="0" fontId="26" fillId="2" borderId="74" xfId="6" applyFont="1" applyFill="1" applyBorder="1" applyAlignment="1" applyProtection="1">
      <alignment horizontal="center" vertical="center" wrapText="1"/>
    </xf>
    <xf numFmtId="0" fontId="26" fillId="2" borderId="56" xfId="6" applyFont="1" applyFill="1" applyBorder="1" applyAlignment="1" applyProtection="1">
      <alignment horizontal="center" vertical="center" wrapText="1"/>
    </xf>
    <xf numFmtId="0" fontId="27" fillId="2" borderId="7" xfId="6" applyFont="1" applyFill="1" applyBorder="1" applyAlignment="1" applyProtection="1">
      <alignment horizontal="center" vertical="center" wrapText="1"/>
    </xf>
    <xf numFmtId="0" fontId="27" fillId="2" borderId="54" xfId="6" applyFont="1" applyFill="1" applyBorder="1" applyAlignment="1" applyProtection="1">
      <alignment horizontal="center" vertical="center" wrapText="1"/>
    </xf>
    <xf numFmtId="0" fontId="27" fillId="2" borderId="5" xfId="6" applyFont="1" applyFill="1" applyBorder="1" applyAlignment="1" applyProtection="1">
      <alignment horizontal="center" vertical="center" wrapText="1"/>
    </xf>
    <xf numFmtId="0" fontId="27" fillId="2" borderId="65" xfId="6" applyFont="1" applyFill="1" applyBorder="1" applyAlignment="1" applyProtection="1">
      <alignment horizontal="center" vertical="center" wrapText="1"/>
    </xf>
    <xf numFmtId="0" fontId="27" fillId="2" borderId="12" xfId="6" applyFont="1" applyFill="1" applyBorder="1" applyAlignment="1" applyProtection="1">
      <alignment horizontal="center" vertical="center" wrapText="1"/>
    </xf>
    <xf numFmtId="0" fontId="27" fillId="2" borderId="0" xfId="6" applyFont="1" applyFill="1" applyBorder="1" applyAlignment="1" applyProtection="1">
      <alignment horizontal="center" vertical="center" wrapText="1"/>
    </xf>
    <xf numFmtId="0" fontId="27" fillId="2" borderId="17" xfId="6" applyFont="1" applyFill="1" applyBorder="1" applyAlignment="1" applyProtection="1">
      <alignment horizontal="center" vertical="center" wrapText="1"/>
    </xf>
    <xf numFmtId="0" fontId="27" fillId="2" borderId="16" xfId="6" applyFont="1" applyFill="1" applyBorder="1" applyAlignment="1" applyProtection="1">
      <alignment horizontal="center" vertical="center" wrapText="1"/>
    </xf>
    <xf numFmtId="0" fontId="26" fillId="2" borderId="25" xfId="6" applyFont="1" applyFill="1" applyBorder="1" applyAlignment="1" applyProtection="1">
      <alignment horizontal="center" vertical="center" wrapText="1"/>
    </xf>
    <xf numFmtId="0" fontId="26" fillId="2" borderId="32" xfId="6" applyFont="1" applyFill="1" applyBorder="1" applyAlignment="1" applyProtection="1">
      <alignment horizontal="center" vertical="center" wrapText="1"/>
    </xf>
    <xf numFmtId="0" fontId="26" fillId="2" borderId="1" xfId="6" applyFont="1" applyFill="1" applyBorder="1" applyAlignment="1" applyProtection="1">
      <alignment horizontal="center" vertical="center" wrapText="1"/>
    </xf>
    <xf numFmtId="0" fontId="26" fillId="2" borderId="33" xfId="6" applyFont="1" applyFill="1" applyBorder="1" applyAlignment="1" applyProtection="1">
      <alignment horizontal="center" vertical="center" wrapText="1"/>
    </xf>
    <xf numFmtId="0" fontId="27" fillId="2" borderId="0" xfId="6" applyFont="1" applyFill="1" applyBorder="1" applyAlignment="1" applyProtection="1">
      <alignment horizontal="left" vertical="center" wrapText="1"/>
    </xf>
    <xf numFmtId="0" fontId="26" fillId="2" borderId="0" xfId="6" applyFont="1" applyFill="1" applyAlignment="1" applyProtection="1">
      <alignment horizontal="left"/>
    </xf>
    <xf numFmtId="0" fontId="26" fillId="2" borderId="37" xfId="6" applyFont="1" applyFill="1" applyBorder="1" applyAlignment="1" applyProtection="1">
      <alignment horizontal="left" vertical="center"/>
    </xf>
    <xf numFmtId="0" fontId="26" fillId="2" borderId="20" xfId="6" applyFont="1" applyFill="1" applyBorder="1" applyAlignment="1" applyProtection="1">
      <alignment horizontal="left" vertical="center"/>
    </xf>
    <xf numFmtId="0" fontId="26" fillId="2" borderId="43" xfId="6" applyFont="1" applyFill="1" applyBorder="1" applyAlignment="1" applyProtection="1">
      <alignment horizontal="left" vertical="center"/>
    </xf>
    <xf numFmtId="0" fontId="27" fillId="2" borderId="8" xfId="6" applyFont="1" applyFill="1" applyBorder="1" applyAlignment="1" applyProtection="1">
      <alignment horizontal="center" vertical="center" wrapText="1"/>
    </xf>
    <xf numFmtId="0" fontId="27" fillId="2" borderId="22" xfId="6" applyFont="1" applyFill="1" applyBorder="1" applyAlignment="1" applyProtection="1">
      <alignment horizontal="center" vertical="center" wrapText="1"/>
    </xf>
    <xf numFmtId="0" fontId="27" fillId="2" borderId="40" xfId="6" applyFont="1" applyFill="1" applyBorder="1" applyAlignment="1" applyProtection="1">
      <alignment horizontal="center" vertical="center" wrapText="1"/>
    </xf>
    <xf numFmtId="0" fontId="27" fillId="2" borderId="38" xfId="6" applyFont="1" applyFill="1" applyBorder="1" applyAlignment="1" applyProtection="1">
      <alignment horizontal="center" vertical="center" wrapText="1"/>
    </xf>
    <xf numFmtId="0" fontId="27" fillId="2" borderId="25" xfId="6" applyFont="1" applyFill="1" applyBorder="1" applyAlignment="1" applyProtection="1">
      <alignment horizontal="center" vertical="center" wrapText="1"/>
    </xf>
    <xf numFmtId="0" fontId="27" fillId="2" borderId="1" xfId="6" applyFont="1" applyFill="1" applyBorder="1" applyAlignment="1" applyProtection="1">
      <alignment horizontal="center" vertical="center" wrapText="1"/>
    </xf>
    <xf numFmtId="0" fontId="16" fillId="2" borderId="38" xfId="6" applyFont="1" applyFill="1" applyBorder="1" applyAlignment="1" applyProtection="1">
      <alignment horizontal="center" vertical="center" wrapText="1"/>
    </xf>
    <xf numFmtId="0" fontId="16" fillId="2" borderId="45" xfId="6" applyFont="1" applyFill="1" applyBorder="1" applyAlignment="1" applyProtection="1">
      <alignment horizontal="center" vertical="center" wrapText="1"/>
    </xf>
    <xf numFmtId="0" fontId="16" fillId="2" borderId="1" xfId="6" applyFont="1" applyFill="1" applyBorder="1" applyAlignment="1" applyProtection="1">
      <alignment horizontal="center" vertical="center" wrapText="1"/>
    </xf>
    <xf numFmtId="0" fontId="16" fillId="2" borderId="48" xfId="6" applyFont="1" applyFill="1" applyBorder="1" applyAlignment="1" applyProtection="1">
      <alignment horizontal="center" vertical="center" wrapText="1"/>
    </xf>
    <xf numFmtId="0" fontId="14" fillId="2" borderId="75" xfId="6" applyFont="1" applyFill="1" applyBorder="1" applyAlignment="1" applyProtection="1">
      <alignment horizontal="center" vertical="center" wrapText="1"/>
    </xf>
    <xf numFmtId="0" fontId="14" fillId="2" borderId="76" xfId="6" applyFont="1" applyFill="1" applyBorder="1" applyAlignment="1" applyProtection="1">
      <alignment horizontal="center" vertical="center" wrapText="1"/>
    </xf>
    <xf numFmtId="0" fontId="14" fillId="2" borderId="28" xfId="6" applyFont="1" applyFill="1" applyBorder="1" applyAlignment="1" applyProtection="1">
      <alignment horizontal="center" vertical="center" wrapText="1"/>
    </xf>
    <xf numFmtId="0" fontId="14" fillId="2" borderId="18" xfId="6" applyFont="1" applyFill="1" applyBorder="1" applyAlignment="1" applyProtection="1">
      <alignment horizontal="center" vertical="center" wrapText="1"/>
    </xf>
    <xf numFmtId="0" fontId="14" fillId="2" borderId="1" xfId="6" applyFont="1" applyFill="1" applyBorder="1" applyAlignment="1" applyProtection="1">
      <alignment horizontal="center" vertical="center" wrapText="1"/>
    </xf>
    <xf numFmtId="0" fontId="7" fillId="2" borderId="6" xfId="6" applyFont="1" applyFill="1" applyBorder="1" applyAlignment="1" applyProtection="1">
      <alignment horizontal="center" vertical="center"/>
    </xf>
    <xf numFmtId="0" fontId="7" fillId="2" borderId="7" xfId="6" applyFont="1" applyFill="1" applyBorder="1" applyAlignment="1" applyProtection="1">
      <alignment horizontal="center" vertical="center"/>
    </xf>
    <xf numFmtId="0" fontId="7" fillId="2" borderId="11" xfId="6" applyFont="1" applyFill="1" applyBorder="1" applyAlignment="1" applyProtection="1">
      <alignment horizontal="center" vertical="center"/>
    </xf>
    <xf numFmtId="0" fontId="7" fillId="2" borderId="0" xfId="6" applyFont="1" applyFill="1" applyBorder="1" applyAlignment="1" applyProtection="1">
      <alignment horizontal="center" vertical="center"/>
    </xf>
    <xf numFmtId="0" fontId="7" fillId="2" borderId="15" xfId="6" applyFont="1" applyFill="1" applyBorder="1" applyAlignment="1" applyProtection="1">
      <alignment horizontal="center" vertical="center"/>
    </xf>
    <xf numFmtId="0" fontId="7" fillId="2" borderId="16" xfId="6" applyFont="1" applyFill="1" applyBorder="1" applyAlignment="1" applyProtection="1">
      <alignment horizontal="center" vertical="center"/>
    </xf>
    <xf numFmtId="0" fontId="6" fillId="0" borderId="10" xfId="6" applyFont="1" applyFill="1" applyBorder="1" applyAlignment="1" applyProtection="1">
      <alignment horizontal="center" vertical="center" wrapText="1"/>
    </xf>
    <xf numFmtId="0" fontId="6" fillId="0" borderId="14"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xf>
    <xf numFmtId="0" fontId="6" fillId="2" borderId="7" xfId="6" applyFont="1" applyFill="1" applyBorder="1" applyAlignment="1" applyProtection="1">
      <alignment horizontal="center" vertical="center"/>
    </xf>
    <xf numFmtId="0" fontId="6" fillId="2" borderId="54" xfId="6" applyFont="1" applyFill="1" applyBorder="1" applyAlignment="1" applyProtection="1">
      <alignment horizontal="center" vertical="center"/>
    </xf>
    <xf numFmtId="0" fontId="14" fillId="2" borderId="72" xfId="6" applyFont="1" applyFill="1" applyBorder="1" applyAlignment="1" applyProtection="1">
      <alignment horizontal="center" vertical="center" wrapText="1"/>
    </xf>
    <xf numFmtId="0" fontId="14" fillId="2" borderId="73" xfId="6" applyFont="1" applyFill="1" applyBorder="1" applyAlignment="1" applyProtection="1">
      <alignment horizontal="center" vertical="center" wrapText="1"/>
    </xf>
    <xf numFmtId="0" fontId="14" fillId="2" borderId="51" xfId="6" applyFont="1" applyFill="1" applyBorder="1" applyAlignment="1" applyProtection="1">
      <alignment horizontal="center" vertical="center" wrapText="1"/>
    </xf>
    <xf numFmtId="0" fontId="14" fillId="2" borderId="11" xfId="6" applyFont="1" applyFill="1" applyBorder="1" applyAlignment="1" applyProtection="1">
      <alignment horizontal="center" vertical="center" wrapText="1"/>
    </xf>
    <xf numFmtId="0" fontId="14" fillId="2" borderId="0" xfId="6" applyFont="1" applyFill="1" applyBorder="1" applyAlignment="1" applyProtection="1">
      <alignment horizontal="center" vertical="center" wrapText="1"/>
    </xf>
    <xf numFmtId="0" fontId="14" fillId="2" borderId="49" xfId="6" applyFont="1" applyFill="1" applyBorder="1" applyAlignment="1" applyProtection="1">
      <alignment horizontal="center" vertical="center" wrapText="1"/>
    </xf>
    <xf numFmtId="0" fontId="14" fillId="2" borderId="47" xfId="6" applyFont="1" applyFill="1" applyBorder="1" applyAlignment="1" applyProtection="1">
      <alignment horizontal="center" vertical="center" wrapText="1"/>
    </xf>
    <xf numFmtId="0" fontId="14" fillId="2" borderId="5" xfId="6" applyFont="1" applyFill="1" applyBorder="1" applyAlignment="1" applyProtection="1">
      <alignment horizontal="center" vertical="center" wrapText="1"/>
    </xf>
    <xf numFmtId="0" fontId="14" fillId="2" borderId="46" xfId="6" applyFont="1" applyFill="1" applyBorder="1" applyAlignment="1" applyProtection="1">
      <alignment horizontal="center" vertical="center" wrapText="1"/>
    </xf>
    <xf numFmtId="0" fontId="14" fillId="2" borderId="48" xfId="6" applyFont="1" applyFill="1" applyBorder="1" applyAlignment="1" applyProtection="1">
      <alignment horizontal="center" vertical="center" wrapText="1"/>
    </xf>
    <xf numFmtId="0" fontId="14" fillId="2" borderId="44" xfId="6" applyFont="1" applyFill="1" applyBorder="1" applyAlignment="1" applyProtection="1">
      <alignment horizontal="center" vertical="center" wrapText="1"/>
    </xf>
    <xf numFmtId="0" fontId="14" fillId="2" borderId="43" xfId="6" applyFont="1" applyFill="1" applyBorder="1" applyAlignment="1" applyProtection="1">
      <alignment horizontal="center" vertical="center" wrapText="1"/>
    </xf>
    <xf numFmtId="0" fontId="6" fillId="2" borderId="2" xfId="4" applyFont="1" applyFill="1" applyBorder="1" applyAlignment="1">
      <alignment vertical="center" wrapText="1"/>
    </xf>
    <xf numFmtId="0" fontId="6" fillId="2" borderId="4" xfId="4" applyFont="1" applyFill="1" applyBorder="1" applyAlignment="1">
      <alignment vertical="center" wrapText="1"/>
    </xf>
    <xf numFmtId="0" fontId="6" fillId="2" borderId="3" xfId="4" applyFont="1" applyFill="1" applyBorder="1" applyAlignment="1">
      <alignment vertical="center" wrapText="1"/>
    </xf>
    <xf numFmtId="0" fontId="27" fillId="2" borderId="59" xfId="4" applyFont="1" applyFill="1" applyBorder="1" applyAlignment="1">
      <alignment horizontal="right"/>
    </xf>
    <xf numFmtId="0" fontId="27" fillId="2" borderId="60" xfId="4" applyFont="1" applyFill="1" applyBorder="1" applyAlignment="1">
      <alignment horizontal="right"/>
    </xf>
    <xf numFmtId="0" fontId="16" fillId="2" borderId="22" xfId="5" applyFont="1" applyFill="1" applyBorder="1" applyAlignment="1" applyProtection="1">
      <alignment horizontal="left" vertical="center"/>
      <protection locked="0"/>
    </xf>
    <xf numFmtId="0" fontId="16" fillId="2" borderId="5" xfId="5" applyFont="1" applyFill="1" applyBorder="1" applyAlignment="1" applyProtection="1">
      <alignment horizontal="left" vertical="center"/>
      <protection locked="0"/>
    </xf>
    <xf numFmtId="0" fontId="16" fillId="2" borderId="65" xfId="5" applyFont="1" applyFill="1" applyBorder="1" applyAlignment="1" applyProtection="1">
      <alignment horizontal="left" vertical="center"/>
      <protection locked="0"/>
    </xf>
    <xf numFmtId="0" fontId="18" fillId="2" borderId="2" xfId="5" applyFont="1" applyFill="1" applyBorder="1" applyAlignment="1" applyProtection="1">
      <alignment horizontal="left" vertical="center"/>
      <protection locked="0"/>
    </xf>
    <xf numFmtId="0" fontId="18" fillId="2" borderId="4" xfId="5" applyFont="1" applyFill="1" applyBorder="1" applyAlignment="1" applyProtection="1">
      <alignment horizontal="left" vertical="center"/>
      <protection locked="0"/>
    </xf>
    <xf numFmtId="0" fontId="18" fillId="2" borderId="27" xfId="5" applyFont="1" applyFill="1" applyBorder="1" applyAlignment="1" applyProtection="1">
      <alignment horizontal="left" vertical="center"/>
      <protection locked="0"/>
    </xf>
    <xf numFmtId="0" fontId="18" fillId="2" borderId="34" xfId="5" applyFont="1" applyFill="1" applyBorder="1" applyAlignment="1" applyProtection="1">
      <alignment horizontal="left" vertical="center"/>
      <protection locked="0"/>
    </xf>
    <xf numFmtId="0" fontId="18" fillId="2" borderId="50" xfId="5" applyFont="1" applyFill="1" applyBorder="1" applyAlignment="1" applyProtection="1">
      <alignment horizontal="left" vertical="center"/>
      <protection locked="0"/>
    </xf>
    <xf numFmtId="0" fontId="18" fillId="2" borderId="31" xfId="5" applyFont="1" applyFill="1" applyBorder="1" applyAlignment="1" applyProtection="1">
      <alignment horizontal="left" vertical="center"/>
      <protection locked="0"/>
    </xf>
    <xf numFmtId="0" fontId="18" fillId="2" borderId="29" xfId="5" applyFont="1" applyFill="1" applyBorder="1" applyAlignment="1" applyProtection="1">
      <alignment horizontal="left" vertical="center"/>
      <protection locked="0"/>
    </xf>
    <xf numFmtId="0" fontId="18" fillId="2" borderId="73" xfId="5" applyFont="1" applyFill="1" applyBorder="1" applyAlignment="1" applyProtection="1">
      <alignment horizontal="left" vertical="center"/>
      <protection locked="0"/>
    </xf>
    <xf numFmtId="0" fontId="18" fillId="2" borderId="74" xfId="5" applyFont="1" applyFill="1" applyBorder="1" applyAlignment="1" applyProtection="1">
      <alignment horizontal="left" vertical="center"/>
      <protection locked="0"/>
    </xf>
    <xf numFmtId="0" fontId="16" fillId="2" borderId="39" xfId="5" applyFont="1" applyFill="1" applyBorder="1" applyAlignment="1" applyProtection="1">
      <alignment horizontal="left" vertical="center"/>
      <protection locked="0"/>
    </xf>
    <xf numFmtId="0" fontId="16" fillId="2" borderId="52" xfId="5" applyFont="1" applyFill="1" applyBorder="1" applyAlignment="1" applyProtection="1">
      <alignment horizontal="left" vertical="center"/>
      <protection locked="0"/>
    </xf>
    <xf numFmtId="0" fontId="16" fillId="2" borderId="53" xfId="5" applyFont="1" applyFill="1" applyBorder="1" applyAlignment="1" applyProtection="1">
      <alignment horizontal="left" vertical="center"/>
      <protection locked="0"/>
    </xf>
    <xf numFmtId="0" fontId="18" fillId="0" borderId="2" xfId="5" applyFont="1" applyFill="1" applyBorder="1" applyAlignment="1" applyProtection="1">
      <alignment horizontal="left" vertical="center"/>
      <protection locked="0"/>
    </xf>
    <xf numFmtId="0" fontId="18" fillId="0" borderId="4" xfId="5" applyFont="1" applyFill="1" applyBorder="1" applyAlignment="1" applyProtection="1">
      <alignment horizontal="left" vertical="center"/>
      <protection locked="0"/>
    </xf>
    <xf numFmtId="0" fontId="18" fillId="0" borderId="27" xfId="5" applyFont="1" applyFill="1" applyBorder="1" applyAlignment="1" applyProtection="1">
      <alignment horizontal="left" vertical="center"/>
      <protection locked="0"/>
    </xf>
    <xf numFmtId="0" fontId="18" fillId="0" borderId="29" xfId="5" applyFont="1" applyFill="1" applyBorder="1" applyAlignment="1" applyProtection="1">
      <alignment horizontal="left" vertical="center"/>
      <protection locked="0"/>
    </xf>
    <xf numFmtId="0" fontId="18" fillId="0" borderId="73" xfId="5" applyFont="1" applyFill="1" applyBorder="1" applyAlignment="1" applyProtection="1">
      <alignment horizontal="left" vertical="center"/>
      <protection locked="0"/>
    </xf>
    <xf numFmtId="0" fontId="18" fillId="0" borderId="74" xfId="5" applyFont="1" applyFill="1" applyBorder="1" applyAlignment="1" applyProtection="1">
      <alignment horizontal="left" vertical="center"/>
      <protection locked="0"/>
    </xf>
    <xf numFmtId="0" fontId="9" fillId="2" borderId="2" xfId="5" applyFont="1" applyFill="1" applyBorder="1" applyAlignment="1" applyProtection="1">
      <alignment horizontal="left" vertical="center"/>
      <protection locked="0"/>
    </xf>
    <xf numFmtId="0" fontId="9" fillId="2" borderId="4" xfId="5" applyFont="1" applyFill="1" applyBorder="1" applyAlignment="1" applyProtection="1">
      <alignment horizontal="left" vertical="center"/>
      <protection locked="0"/>
    </xf>
    <xf numFmtId="0" fontId="9" fillId="2" borderId="27" xfId="5" applyFont="1" applyFill="1" applyBorder="1" applyAlignment="1" applyProtection="1">
      <alignment horizontal="left" vertical="center"/>
      <protection locked="0"/>
    </xf>
    <xf numFmtId="0" fontId="11" fillId="2" borderId="39" xfId="5" applyFont="1" applyFill="1" applyBorder="1" applyAlignment="1" applyProtection="1">
      <alignment horizontal="left" vertical="center"/>
      <protection locked="0"/>
    </xf>
    <xf numFmtId="0" fontId="11" fillId="2" borderId="52" xfId="5" applyFont="1" applyFill="1" applyBorder="1" applyAlignment="1" applyProtection="1">
      <alignment horizontal="left" vertical="center"/>
      <protection locked="0"/>
    </xf>
    <xf numFmtId="0" fontId="11" fillId="2" borderId="53" xfId="5" applyFont="1" applyFill="1" applyBorder="1" applyAlignment="1" applyProtection="1">
      <alignment horizontal="left" vertical="center"/>
      <protection locked="0"/>
    </xf>
    <xf numFmtId="0" fontId="14" fillId="3" borderId="47" xfId="4" applyFont="1" applyFill="1" applyBorder="1" applyAlignment="1">
      <alignment horizontal="center" vertical="center" wrapText="1"/>
    </xf>
    <xf numFmtId="0" fontId="14" fillId="3" borderId="54" xfId="4" applyFont="1" applyFill="1" applyBorder="1" applyAlignment="1">
      <alignment horizontal="center" vertical="center" wrapText="1"/>
    </xf>
    <xf numFmtId="0" fontId="14" fillId="3" borderId="22" xfId="4" applyFont="1" applyFill="1" applyBorder="1" applyAlignment="1">
      <alignment horizontal="center" vertical="center" wrapText="1"/>
    </xf>
    <xf numFmtId="0" fontId="14" fillId="3" borderId="65" xfId="4" applyFont="1" applyFill="1" applyBorder="1" applyAlignment="1">
      <alignment horizontal="center" vertical="center" wrapText="1"/>
    </xf>
    <xf numFmtId="0" fontId="14" fillId="3" borderId="28" xfId="4" applyFont="1" applyFill="1" applyBorder="1" applyAlignment="1">
      <alignment horizontal="center" vertical="center" wrapText="1"/>
    </xf>
    <xf numFmtId="0" fontId="14" fillId="3" borderId="55" xfId="4" applyFont="1" applyFill="1" applyBorder="1" applyAlignment="1">
      <alignment horizontal="center" vertical="center" wrapText="1"/>
    </xf>
    <xf numFmtId="0" fontId="14" fillId="2" borderId="56" xfId="4" applyFont="1" applyFill="1" applyBorder="1" applyAlignment="1">
      <alignment horizontal="center" vertical="center" wrapText="1"/>
    </xf>
    <xf numFmtId="0" fontId="7" fillId="2" borderId="15" xfId="4" applyFont="1" applyFill="1" applyBorder="1" applyAlignment="1">
      <alignment horizontal="center" vertical="center"/>
    </xf>
    <xf numFmtId="0" fontId="7" fillId="2" borderId="16" xfId="4" applyFont="1" applyFill="1" applyBorder="1" applyAlignment="1">
      <alignment horizontal="center" vertical="center"/>
    </xf>
    <xf numFmtId="0" fontId="6" fillId="2" borderId="6" xfId="4" applyFont="1" applyFill="1" applyBorder="1" applyAlignment="1">
      <alignment horizontal="center" vertical="center" wrapText="1"/>
    </xf>
    <xf numFmtId="0" fontId="6" fillId="2" borderId="11" xfId="4" applyFont="1" applyFill="1" applyBorder="1" applyAlignment="1">
      <alignment horizontal="center" vertical="center" wrapText="1"/>
    </xf>
    <xf numFmtId="0" fontId="6" fillId="2" borderId="15" xfId="4" applyFont="1" applyFill="1" applyBorder="1" applyAlignment="1">
      <alignment horizontal="center" vertical="center" wrapText="1"/>
    </xf>
    <xf numFmtId="0" fontId="7" fillId="2" borderId="60" xfId="4" applyFont="1" applyFill="1" applyBorder="1" applyAlignment="1">
      <alignment horizontal="center" vertical="center" wrapText="1"/>
    </xf>
    <xf numFmtId="0" fontId="7" fillId="2" borderId="64" xfId="4" applyFont="1" applyFill="1" applyBorder="1" applyAlignment="1">
      <alignment horizontal="center" vertical="center" wrapText="1"/>
    </xf>
    <xf numFmtId="0" fontId="14" fillId="3" borderId="38" xfId="4" applyFont="1" applyFill="1" applyBorder="1" applyAlignment="1">
      <alignment horizontal="center" vertical="center" wrapText="1"/>
    </xf>
    <xf numFmtId="0" fontId="14" fillId="3" borderId="1" xfId="4" applyFont="1" applyFill="1" applyBorder="1" applyAlignment="1">
      <alignment horizontal="center" vertical="center" wrapText="1"/>
    </xf>
    <xf numFmtId="3" fontId="7" fillId="2" borderId="60" xfId="4" applyNumberFormat="1" applyFont="1" applyFill="1" applyBorder="1" applyAlignment="1">
      <alignment horizontal="right"/>
    </xf>
    <xf numFmtId="3" fontId="7" fillId="2" borderId="64" xfId="4" applyNumberFormat="1" applyFont="1" applyFill="1" applyBorder="1" applyAlignment="1">
      <alignment horizontal="right"/>
    </xf>
    <xf numFmtId="3" fontId="11" fillId="2" borderId="20" xfId="5" applyNumberFormat="1" applyFont="1" applyFill="1" applyBorder="1" applyAlignment="1" applyProtection="1">
      <alignment horizontal="center" vertical="center" textRotation="90" wrapText="1"/>
      <protection locked="0"/>
    </xf>
    <xf numFmtId="3" fontId="9" fillId="2" borderId="1" xfId="5" applyNumberFormat="1" applyFont="1" applyFill="1" applyBorder="1" applyAlignment="1" applyProtection="1">
      <alignment horizontal="left" vertical="top" wrapText="1"/>
      <protection locked="0"/>
    </xf>
    <xf numFmtId="3" fontId="9" fillId="2" borderId="4" xfId="5" applyNumberFormat="1" applyFont="1" applyFill="1" applyBorder="1" applyAlignment="1" applyProtection="1">
      <alignment horizontal="left" vertical="center" wrapText="1"/>
    </xf>
    <xf numFmtId="3" fontId="9" fillId="2" borderId="27" xfId="5" applyNumberFormat="1" applyFont="1" applyFill="1" applyBorder="1" applyAlignment="1" applyProtection="1">
      <alignment horizontal="left" vertical="center" wrapText="1"/>
    </xf>
    <xf numFmtId="3" fontId="9" fillId="2" borderId="28" xfId="5" applyNumberFormat="1" applyFont="1" applyFill="1" applyBorder="1" applyAlignment="1" applyProtection="1">
      <alignment horizontal="left" vertical="top" wrapText="1"/>
      <protection locked="0"/>
    </xf>
    <xf numFmtId="3" fontId="9" fillId="2" borderId="73" xfId="5" applyNumberFormat="1" applyFont="1" applyFill="1" applyBorder="1" applyAlignment="1" applyProtection="1">
      <alignment horizontal="left" vertical="center" wrapText="1"/>
    </xf>
    <xf numFmtId="3" fontId="9" fillId="2" borderId="74" xfId="5" applyNumberFormat="1" applyFont="1" applyFill="1" applyBorder="1" applyAlignment="1" applyProtection="1">
      <alignment horizontal="left" vertical="center" wrapText="1"/>
    </xf>
    <xf numFmtId="0" fontId="14" fillId="3" borderId="33" xfId="4" applyFont="1" applyFill="1" applyBorder="1" applyAlignment="1">
      <alignment horizontal="center" vertical="center" wrapText="1"/>
    </xf>
    <xf numFmtId="0" fontId="14" fillId="2" borderId="40" xfId="4" applyFont="1" applyFill="1" applyBorder="1" applyAlignment="1">
      <alignment horizontal="center" vertical="center" wrapText="1"/>
    </xf>
    <xf numFmtId="0" fontId="14" fillId="2" borderId="25" xfId="4" applyFont="1" applyFill="1" applyBorder="1" applyAlignment="1">
      <alignment horizontal="center" vertical="center" wrapText="1"/>
    </xf>
    <xf numFmtId="0" fontId="6" fillId="2" borderId="54" xfId="4" applyFont="1" applyFill="1" applyBorder="1" applyAlignment="1">
      <alignment horizontal="center" vertical="center" wrapText="1"/>
    </xf>
    <xf numFmtId="0" fontId="6" fillId="2" borderId="55" xfId="4" applyFont="1" applyFill="1" applyBorder="1" applyAlignment="1">
      <alignment horizontal="center" vertical="center" wrapText="1"/>
    </xf>
    <xf numFmtId="0" fontId="6" fillId="2" borderId="47" xfId="4" applyFont="1" applyFill="1" applyBorder="1" applyAlignment="1">
      <alignment horizontal="center" vertical="center" wrapText="1"/>
    </xf>
    <xf numFmtId="0" fontId="6" fillId="2" borderId="65" xfId="4" applyFont="1" applyFill="1" applyBorder="1" applyAlignment="1">
      <alignment horizontal="center" vertical="center" wrapText="1"/>
    </xf>
    <xf numFmtId="0" fontId="9" fillId="2" borderId="6" xfId="4" applyFont="1" applyFill="1" applyBorder="1" applyAlignment="1">
      <alignment horizontal="center" vertical="center" wrapText="1"/>
    </xf>
    <xf numFmtId="0" fontId="9" fillId="2" borderId="11" xfId="4" applyFont="1" applyFill="1" applyBorder="1" applyAlignment="1">
      <alignment horizontal="center" vertical="center" wrapText="1"/>
    </xf>
    <xf numFmtId="0" fontId="9" fillId="2" borderId="15" xfId="4" applyFont="1" applyFill="1" applyBorder="1" applyAlignment="1">
      <alignment horizontal="center" vertical="center" wrapText="1"/>
    </xf>
    <xf numFmtId="0" fontId="6" fillId="2" borderId="6" xfId="4" applyFont="1" applyFill="1" applyBorder="1" applyAlignment="1">
      <alignment horizontal="center" vertical="center"/>
    </xf>
    <xf numFmtId="0" fontId="6" fillId="2" borderId="7" xfId="4" applyFont="1" applyFill="1" applyBorder="1" applyAlignment="1">
      <alignment horizontal="center" vertical="center"/>
    </xf>
    <xf numFmtId="0" fontId="6" fillId="2" borderId="54" xfId="4" applyFont="1" applyFill="1" applyBorder="1" applyAlignment="1">
      <alignment horizontal="center" vertical="center"/>
    </xf>
    <xf numFmtId="0" fontId="14" fillId="3" borderId="45" xfId="4" applyFont="1" applyFill="1" applyBorder="1" applyAlignment="1">
      <alignment horizontal="center" vertical="center" wrapText="1"/>
    </xf>
    <xf numFmtId="0" fontId="14" fillId="3" borderId="48" xfId="4" applyFont="1" applyFill="1" applyBorder="1" applyAlignment="1">
      <alignment horizontal="center" vertical="center" wrapText="1"/>
    </xf>
    <xf numFmtId="0" fontId="6" fillId="2" borderId="36" xfId="4" applyFont="1" applyFill="1" applyBorder="1" applyAlignment="1">
      <alignment horizontal="center" vertical="center" wrapText="1"/>
    </xf>
    <xf numFmtId="0" fontId="33" fillId="2" borderId="0" xfId="4" applyFont="1" applyFill="1" applyBorder="1" applyAlignment="1">
      <alignment horizontal="left" vertical="center" wrapText="1"/>
    </xf>
    <xf numFmtId="0" fontId="27" fillId="2" borderId="79" xfId="6" applyFont="1" applyFill="1" applyBorder="1" applyAlignment="1" applyProtection="1">
      <alignment horizontal="right"/>
    </xf>
    <xf numFmtId="0" fontId="27" fillId="2" borderId="60" xfId="6" applyFont="1" applyFill="1" applyBorder="1" applyAlignment="1" applyProtection="1">
      <alignment horizontal="right"/>
    </xf>
    <xf numFmtId="0" fontId="27" fillId="2" borderId="58" xfId="6" applyFont="1" applyFill="1" applyBorder="1" applyAlignment="1" applyProtection="1">
      <alignment horizontal="right" vertical="center"/>
    </xf>
    <xf numFmtId="0" fontId="27" fillId="2" borderId="62" xfId="6" applyFont="1" applyFill="1" applyBorder="1" applyAlignment="1" applyProtection="1">
      <alignment horizontal="right" vertical="center"/>
    </xf>
    <xf numFmtId="0" fontId="27" fillId="2" borderId="68" xfId="6" applyFont="1" applyFill="1" applyBorder="1" applyAlignment="1" applyProtection="1">
      <alignment horizontal="right" vertical="center"/>
    </xf>
    <xf numFmtId="0" fontId="26" fillId="2" borderId="28" xfId="6" applyFont="1" applyFill="1" applyBorder="1" applyAlignment="1" applyProtection="1">
      <alignment horizontal="center" vertical="center" wrapText="1"/>
    </xf>
    <xf numFmtId="0" fontId="26" fillId="2" borderId="13" xfId="6" applyFont="1" applyFill="1" applyBorder="1" applyAlignment="1" applyProtection="1">
      <alignment horizontal="center" vertical="center" wrapText="1"/>
    </xf>
    <xf numFmtId="0" fontId="26" fillId="2" borderId="10" xfId="6" applyFont="1" applyFill="1" applyBorder="1" applyAlignment="1" applyProtection="1">
      <alignment horizontal="center" vertical="center" wrapText="1"/>
    </xf>
    <xf numFmtId="0" fontId="26" fillId="2" borderId="14" xfId="6" applyFont="1" applyFill="1" applyBorder="1" applyAlignment="1" applyProtection="1">
      <alignment horizontal="center" vertical="center" wrapText="1"/>
    </xf>
    <xf numFmtId="0" fontId="26" fillId="2" borderId="44" xfId="6" applyFont="1" applyFill="1" applyBorder="1" applyAlignment="1" applyProtection="1">
      <alignment horizontal="center" vertical="center" wrapText="1"/>
    </xf>
    <xf numFmtId="0" fontId="26" fillId="2" borderId="20" xfId="6" applyFont="1" applyFill="1" applyBorder="1" applyAlignment="1" applyProtection="1">
      <alignment horizontal="center" vertical="center" wrapText="1"/>
    </xf>
    <xf numFmtId="0" fontId="26" fillId="2" borderId="29" xfId="6" applyFont="1" applyFill="1" applyBorder="1" applyAlignment="1" applyProtection="1">
      <alignment horizontal="center" vertical="center" wrapText="1"/>
    </xf>
    <xf numFmtId="0" fontId="26" fillId="2" borderId="12" xfId="6" applyFont="1" applyFill="1" applyBorder="1" applyAlignment="1" applyProtection="1">
      <alignment horizontal="center" vertical="center" wrapText="1"/>
    </xf>
    <xf numFmtId="0" fontId="18" fillId="2" borderId="0" xfId="6" applyFont="1" applyFill="1" applyAlignment="1" applyProtection="1">
      <alignment horizontal="left" vertical="center"/>
    </xf>
    <xf numFmtId="0" fontId="26" fillId="2" borderId="16" xfId="6" applyFont="1" applyFill="1" applyBorder="1" applyAlignment="1" applyProtection="1">
      <alignment horizontal="center"/>
    </xf>
    <xf numFmtId="0" fontId="27" fillId="2" borderId="6" xfId="6" applyFont="1" applyFill="1" applyBorder="1" applyAlignment="1" applyProtection="1">
      <alignment horizontal="center" vertical="center"/>
    </xf>
    <xf numFmtId="0" fontId="27" fillId="2" borderId="7" xfId="6" applyFont="1" applyFill="1" applyBorder="1" applyAlignment="1" applyProtection="1">
      <alignment horizontal="center" vertical="center"/>
    </xf>
    <xf numFmtId="0" fontId="27" fillId="2" borderId="54" xfId="6" applyFont="1" applyFill="1" applyBorder="1" applyAlignment="1" applyProtection="1">
      <alignment horizontal="center" vertical="center"/>
    </xf>
    <xf numFmtId="0" fontId="27" fillId="2" borderId="11" xfId="6" applyFont="1" applyFill="1" applyBorder="1" applyAlignment="1" applyProtection="1">
      <alignment horizontal="center" vertical="center"/>
    </xf>
    <xf numFmtId="0" fontId="27" fillId="2" borderId="0" xfId="6" applyFont="1" applyFill="1" applyBorder="1" applyAlignment="1" applyProtection="1">
      <alignment horizontal="center" vertical="center"/>
    </xf>
    <xf numFmtId="0" fontId="27" fillId="2" borderId="55" xfId="6" applyFont="1" applyFill="1" applyBorder="1" applyAlignment="1" applyProtection="1">
      <alignment horizontal="center" vertical="center"/>
    </xf>
    <xf numFmtId="0" fontId="26" fillId="2" borderId="6" xfId="6" applyFont="1" applyFill="1" applyBorder="1" applyAlignment="1" applyProtection="1">
      <alignment horizontal="center" vertical="center" wrapText="1"/>
    </xf>
    <xf numFmtId="0" fontId="26" fillId="2" borderId="11" xfId="6" applyFont="1" applyFill="1" applyBorder="1" applyAlignment="1" applyProtection="1">
      <alignment horizontal="center" vertical="center" wrapText="1"/>
    </xf>
    <xf numFmtId="0" fontId="26" fillId="2" borderId="15" xfId="6" applyFont="1" applyFill="1" applyBorder="1" applyAlignment="1" applyProtection="1">
      <alignment horizontal="center" vertical="center" wrapText="1"/>
    </xf>
    <xf numFmtId="0" fontId="26" fillId="2" borderId="7" xfId="6" applyFont="1" applyFill="1" applyBorder="1" applyAlignment="1" applyProtection="1">
      <alignment horizontal="center" vertical="center" wrapText="1"/>
    </xf>
    <xf numFmtId="0" fontId="26" fillId="2" borderId="67" xfId="6" applyFont="1" applyFill="1" applyBorder="1" applyAlignment="1" applyProtection="1">
      <alignment horizontal="center" vertical="center" wrapText="1"/>
    </xf>
    <xf numFmtId="0" fontId="26" fillId="2" borderId="0" xfId="6" applyFont="1" applyFill="1" applyBorder="1" applyAlignment="1" applyProtection="1">
      <alignment horizontal="center" vertical="center" wrapText="1"/>
    </xf>
    <xf numFmtId="0" fontId="26" fillId="2" borderId="49" xfId="6" applyFont="1" applyFill="1" applyBorder="1" applyAlignment="1" applyProtection="1">
      <alignment horizontal="center" vertical="center" wrapText="1"/>
    </xf>
    <xf numFmtId="0" fontId="26" fillId="2" borderId="47" xfId="6" applyFont="1" applyFill="1" applyBorder="1" applyAlignment="1" applyProtection="1">
      <alignment horizontal="center" vertical="center" wrapText="1"/>
    </xf>
    <xf numFmtId="0" fontId="26" fillId="2" borderId="5" xfId="6" applyFont="1" applyFill="1" applyBorder="1" applyAlignment="1" applyProtection="1">
      <alignment horizontal="center" vertical="center" wrapText="1"/>
    </xf>
    <xf numFmtId="0" fontId="26" fillId="2" borderId="46" xfId="6" applyFont="1" applyFill="1" applyBorder="1" applyAlignment="1" applyProtection="1">
      <alignment horizontal="center" vertical="center" wrapText="1"/>
    </xf>
    <xf numFmtId="0" fontId="26" fillId="2" borderId="38" xfId="6" applyFont="1" applyFill="1" applyBorder="1" applyAlignment="1" applyProtection="1">
      <alignment horizontal="center" vertical="center" wrapText="1"/>
    </xf>
    <xf numFmtId="0" fontId="26" fillId="2" borderId="39" xfId="6" applyFont="1" applyFill="1" applyBorder="1" applyAlignment="1" applyProtection="1">
      <alignment horizontal="center" vertical="center" wrapText="1"/>
    </xf>
    <xf numFmtId="0" fontId="26" fillId="2" borderId="2" xfId="6" applyFont="1" applyFill="1" applyBorder="1" applyAlignment="1" applyProtection="1">
      <alignment horizontal="center" vertical="center" wrapText="1"/>
    </xf>
    <xf numFmtId="0" fontId="26" fillId="3" borderId="0" xfId="4" applyFont="1" applyFill="1" applyAlignment="1">
      <alignment horizontal="center"/>
    </xf>
    <xf numFmtId="0" fontId="26" fillId="2" borderId="1" xfId="4" applyFont="1" applyFill="1" applyBorder="1" applyAlignment="1">
      <alignment horizontal="left" vertical="center" wrapText="1"/>
    </xf>
    <xf numFmtId="14" fontId="26" fillId="3" borderId="5" xfId="4" applyNumberFormat="1" applyFont="1" applyFill="1" applyBorder="1" applyAlignment="1">
      <alignment horizontal="center" vertical="center"/>
    </xf>
    <xf numFmtId="0" fontId="26" fillId="3" borderId="5" xfId="4" applyFont="1" applyFill="1" applyBorder="1" applyAlignment="1">
      <alignment horizontal="center" vertical="center"/>
    </xf>
    <xf numFmtId="0" fontId="7" fillId="2" borderId="79" xfId="6" applyFont="1" applyFill="1" applyBorder="1" applyAlignment="1" applyProtection="1">
      <alignment horizontal="right"/>
    </xf>
    <xf numFmtId="0" fontId="7" fillId="2" borderId="60" xfId="6" applyFont="1" applyFill="1" applyBorder="1" applyAlignment="1" applyProtection="1">
      <alignment horizontal="right"/>
    </xf>
    <xf numFmtId="0" fontId="7" fillId="2" borderId="64" xfId="6" applyFont="1" applyFill="1" applyBorder="1" applyAlignment="1" applyProtection="1">
      <alignment horizontal="right"/>
    </xf>
    <xf numFmtId="0" fontId="7" fillId="2" borderId="59" xfId="6" applyFont="1" applyFill="1" applyBorder="1" applyAlignment="1" applyProtection="1">
      <alignment horizontal="right"/>
    </xf>
    <xf numFmtId="0" fontId="14" fillId="2" borderId="13" xfId="6" applyFont="1" applyFill="1" applyBorder="1" applyAlignment="1" applyProtection="1">
      <alignment horizontal="center" vertical="center" wrapText="1"/>
    </xf>
    <xf numFmtId="0" fontId="14" fillId="2" borderId="80" xfId="6" applyFont="1" applyFill="1" applyBorder="1" applyAlignment="1" applyProtection="1">
      <alignment horizontal="center" vertical="center" wrapText="1"/>
    </xf>
    <xf numFmtId="0" fontId="7" fillId="2" borderId="79" xfId="6" applyFont="1" applyFill="1" applyBorder="1" applyAlignment="1" applyProtection="1">
      <alignment horizontal="right" vertical="center" wrapText="1"/>
    </xf>
    <xf numFmtId="0" fontId="7" fillId="2" borderId="60" xfId="6" applyFont="1" applyFill="1" applyBorder="1" applyAlignment="1" applyProtection="1">
      <alignment horizontal="right" vertical="center" wrapText="1"/>
    </xf>
    <xf numFmtId="0" fontId="7" fillId="2" borderId="64" xfId="6" applyFont="1" applyFill="1" applyBorder="1" applyAlignment="1" applyProtection="1">
      <alignment horizontal="right" vertical="center" wrapText="1"/>
    </xf>
    <xf numFmtId="0" fontId="14" fillId="2" borderId="20" xfId="6" applyFont="1" applyFill="1" applyBorder="1" applyAlignment="1" applyProtection="1">
      <alignment horizontal="center" vertical="center" wrapText="1"/>
    </xf>
    <xf numFmtId="0" fontId="7" fillId="2" borderId="54" xfId="6" applyFont="1" applyFill="1" applyBorder="1" applyAlignment="1" applyProtection="1">
      <alignment horizontal="center" vertical="center"/>
    </xf>
    <xf numFmtId="0" fontId="7" fillId="2" borderId="55" xfId="6" applyFont="1" applyFill="1" applyBorder="1" applyAlignment="1" applyProtection="1">
      <alignment horizontal="center" vertical="center"/>
    </xf>
    <xf numFmtId="0" fontId="7" fillId="2" borderId="56" xfId="6" applyFont="1" applyFill="1" applyBorder="1" applyAlignment="1" applyProtection="1">
      <alignment horizontal="center" vertical="center"/>
    </xf>
    <xf numFmtId="0" fontId="6" fillId="2" borderId="10" xfId="6" applyFont="1" applyFill="1" applyBorder="1" applyAlignment="1" applyProtection="1">
      <alignment horizontal="center" vertical="center" wrapText="1"/>
    </xf>
    <xf numFmtId="0" fontId="6" fillId="2" borderId="14" xfId="6" applyFont="1" applyFill="1" applyBorder="1" applyAlignment="1" applyProtection="1">
      <alignment horizontal="center" vertical="center" wrapText="1"/>
    </xf>
    <xf numFmtId="0" fontId="6" fillId="2" borderId="19" xfId="6" applyFont="1" applyFill="1" applyBorder="1" applyAlignment="1" applyProtection="1">
      <alignment horizontal="center" vertical="center" wrapText="1"/>
    </xf>
    <xf numFmtId="0" fontId="7" fillId="2" borderId="40" xfId="6" applyFont="1" applyFill="1" applyBorder="1" applyAlignment="1" applyProtection="1">
      <alignment horizontal="center" vertical="center"/>
    </xf>
    <xf numFmtId="0" fontId="7" fillId="2" borderId="38" xfId="6" applyFont="1" applyFill="1" applyBorder="1" applyAlignment="1" applyProtection="1">
      <alignment horizontal="center" vertical="center"/>
    </xf>
    <xf numFmtId="0" fontId="7" fillId="2" borderId="45" xfId="6" applyFont="1" applyFill="1" applyBorder="1" applyAlignment="1" applyProtection="1">
      <alignment horizontal="center" vertical="center"/>
    </xf>
    <xf numFmtId="0" fontId="6" fillId="2" borderId="11"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9" xfId="6" applyFont="1" applyFill="1" applyBorder="1" applyAlignment="1" applyProtection="1">
      <alignment horizontal="center" vertical="center" wrapText="1"/>
    </xf>
    <xf numFmtId="0" fontId="9" fillId="2" borderId="10" xfId="6" applyFont="1" applyFill="1" applyBorder="1" applyAlignment="1" applyProtection="1">
      <alignment horizontal="center" vertical="center" wrapText="1"/>
    </xf>
    <xf numFmtId="0" fontId="9" fillId="2" borderId="14" xfId="6" applyFont="1" applyFill="1" applyBorder="1" applyAlignment="1" applyProtection="1">
      <alignment horizontal="center" vertical="center" wrapText="1"/>
    </xf>
    <xf numFmtId="0" fontId="9" fillId="2" borderId="19"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15" xfId="6" applyFont="1" applyFill="1" applyBorder="1" applyAlignment="1" applyProtection="1">
      <alignment horizontal="center" vertical="center" wrapText="1"/>
    </xf>
    <xf numFmtId="0" fontId="6" fillId="2" borderId="33" xfId="6" applyFont="1" applyFill="1" applyBorder="1" applyAlignment="1" applyProtection="1">
      <alignment horizontal="center" vertical="center" wrapText="1"/>
    </xf>
    <xf numFmtId="0" fontId="6" fillId="2" borderId="57" xfId="6" applyFont="1" applyFill="1" applyBorder="1" applyAlignment="1" applyProtection="1">
      <alignment horizontal="center" vertical="center" wrapText="1"/>
    </xf>
    <xf numFmtId="0" fontId="14" fillId="2" borderId="38" xfId="6" applyFont="1" applyFill="1" applyBorder="1" applyAlignment="1">
      <alignment horizontal="center" vertical="center" wrapText="1"/>
    </xf>
    <xf numFmtId="0" fontId="14" fillId="2" borderId="45" xfId="6" applyFont="1" applyFill="1" applyBorder="1" applyAlignment="1">
      <alignment horizontal="center" vertical="center" wrapText="1"/>
    </xf>
    <xf numFmtId="0" fontId="14" fillId="2" borderId="1" xfId="6" applyFont="1" applyFill="1" applyBorder="1" applyAlignment="1">
      <alignment horizontal="center" vertical="center" wrapText="1"/>
    </xf>
    <xf numFmtId="0" fontId="14" fillId="2" borderId="48" xfId="6" applyFont="1" applyFill="1" applyBorder="1" applyAlignment="1">
      <alignment horizontal="center" vertical="center" wrapText="1"/>
    </xf>
    <xf numFmtId="0" fontId="6" fillId="2" borderId="25" xfId="6" applyFont="1" applyFill="1" applyBorder="1" applyAlignment="1" applyProtection="1">
      <alignment horizontal="center" vertical="center" wrapText="1"/>
    </xf>
    <xf numFmtId="0" fontId="6" fillId="2" borderId="32" xfId="6" applyFont="1" applyFill="1" applyBorder="1" applyAlignment="1" applyProtection="1">
      <alignment horizontal="center" vertical="center" wrapText="1"/>
    </xf>
    <xf numFmtId="0" fontId="6" fillId="3" borderId="41" xfId="6" applyFont="1" applyFill="1" applyBorder="1" applyAlignment="1">
      <alignment horizontal="left" vertical="center" wrapText="1"/>
    </xf>
    <xf numFmtId="0" fontId="6" fillId="3" borderId="52" xfId="6" applyFont="1" applyFill="1" applyBorder="1" applyAlignment="1">
      <alignment horizontal="left" vertical="center" wrapText="1"/>
    </xf>
    <xf numFmtId="0" fontId="6" fillId="3" borderId="70" xfId="6" applyFont="1" applyFill="1" applyBorder="1" applyAlignment="1">
      <alignment horizontal="left" vertical="center"/>
    </xf>
    <xf numFmtId="0" fontId="6" fillId="3" borderId="4" xfId="6" applyFont="1" applyFill="1" applyBorder="1" applyAlignment="1">
      <alignment horizontal="left" vertical="center"/>
    </xf>
    <xf numFmtId="0" fontId="6" fillId="3" borderId="70" xfId="6" applyFont="1" applyFill="1" applyBorder="1" applyAlignment="1">
      <alignment horizontal="left"/>
    </xf>
    <xf numFmtId="0" fontId="6" fillId="3" borderId="4" xfId="6" applyFont="1" applyFill="1" applyBorder="1" applyAlignment="1">
      <alignment horizontal="left"/>
    </xf>
    <xf numFmtId="0" fontId="6" fillId="3" borderId="30" xfId="6" applyFont="1" applyFill="1" applyBorder="1" applyAlignment="1">
      <alignment horizontal="left"/>
    </xf>
    <xf numFmtId="0" fontId="6" fillId="3" borderId="50" xfId="6" applyFont="1" applyFill="1" applyBorder="1" applyAlignment="1">
      <alignment horizontal="left"/>
    </xf>
    <xf numFmtId="0" fontId="14" fillId="2" borderId="40" xfId="6" applyFont="1" applyFill="1" applyBorder="1" applyAlignment="1">
      <alignment horizontal="center" vertical="center" wrapText="1"/>
    </xf>
    <xf numFmtId="0" fontId="14" fillId="2" borderId="77" xfId="6" applyFont="1" applyFill="1" applyBorder="1" applyAlignment="1">
      <alignment horizontal="center" vertical="center" wrapText="1"/>
    </xf>
    <xf numFmtId="0" fontId="14" fillId="2" borderId="25" xfId="6" applyFont="1" applyFill="1" applyBorder="1" applyAlignment="1">
      <alignment horizontal="center" vertical="center" wrapText="1"/>
    </xf>
    <xf numFmtId="0" fontId="14" fillId="2" borderId="3" xfId="6" applyFont="1" applyFill="1" applyBorder="1" applyAlignment="1">
      <alignment horizontal="center" vertical="center" wrapText="1"/>
    </xf>
    <xf numFmtId="0" fontId="7" fillId="2" borderId="10" xfId="6" applyFont="1" applyFill="1" applyBorder="1" applyAlignment="1">
      <alignment horizontal="center" vertical="center" wrapText="1"/>
    </xf>
    <xf numFmtId="0" fontId="7" fillId="2" borderId="14" xfId="6" applyFont="1" applyFill="1" applyBorder="1" applyAlignment="1">
      <alignment horizontal="center" vertical="center" wrapText="1"/>
    </xf>
    <xf numFmtId="0" fontId="6" fillId="2" borderId="6" xfId="6" applyFont="1" applyFill="1" applyBorder="1" applyAlignment="1">
      <alignment horizontal="center" vertical="center" wrapText="1"/>
    </xf>
    <xf numFmtId="0" fontId="6" fillId="2" borderId="11" xfId="6" applyFont="1" applyFill="1" applyBorder="1" applyAlignment="1">
      <alignment horizontal="center" vertical="center" wrapText="1"/>
    </xf>
    <xf numFmtId="0" fontId="6" fillId="2" borderId="10" xfId="6" applyFont="1" applyFill="1" applyBorder="1" applyAlignment="1">
      <alignment horizontal="center" vertical="center" wrapText="1"/>
    </xf>
    <xf numFmtId="0" fontId="6" fillId="2" borderId="14" xfId="6" applyFont="1" applyFill="1" applyBorder="1" applyAlignment="1">
      <alignment horizontal="center" vertical="center" wrapText="1"/>
    </xf>
    <xf numFmtId="0" fontId="8" fillId="2" borderId="0" xfId="6" applyFont="1" applyFill="1" applyBorder="1" applyAlignment="1">
      <alignment horizontal="left" vertical="center" wrapText="1"/>
    </xf>
    <xf numFmtId="0" fontId="6" fillId="2" borderId="0" xfId="6" applyFont="1" applyFill="1" applyAlignment="1">
      <alignment horizontal="left"/>
    </xf>
    <xf numFmtId="0" fontId="7" fillId="2" borderId="6" xfId="6" applyFont="1" applyFill="1" applyBorder="1" applyAlignment="1">
      <alignment horizontal="center" vertical="center"/>
    </xf>
    <xf numFmtId="0" fontId="7" fillId="2" borderId="7" xfId="6" applyFont="1" applyFill="1" applyBorder="1" applyAlignment="1">
      <alignment horizontal="center" vertical="center"/>
    </xf>
    <xf numFmtId="0" fontId="7" fillId="2" borderId="54" xfId="6" applyFont="1" applyFill="1" applyBorder="1" applyAlignment="1">
      <alignment horizontal="center" vertical="center"/>
    </xf>
    <xf numFmtId="0" fontId="7" fillId="2" borderId="11" xfId="6" applyFont="1" applyFill="1" applyBorder="1" applyAlignment="1">
      <alignment horizontal="center" vertical="center"/>
    </xf>
    <xf numFmtId="0" fontId="7" fillId="2" borderId="0" xfId="6" applyFont="1" applyFill="1" applyBorder="1" applyAlignment="1">
      <alignment horizontal="center" vertical="center"/>
    </xf>
    <xf numFmtId="0" fontId="7" fillId="2" borderId="55" xfId="6" applyFont="1" applyFill="1" applyBorder="1" applyAlignment="1">
      <alignment horizontal="center" vertical="center"/>
    </xf>
    <xf numFmtId="0" fontId="7" fillId="2" borderId="15" xfId="6" applyFont="1" applyFill="1" applyBorder="1" applyAlignment="1">
      <alignment horizontal="center" vertical="center"/>
    </xf>
    <xf numFmtId="0" fontId="7" fillId="2" borderId="16" xfId="6" applyFont="1" applyFill="1" applyBorder="1" applyAlignment="1">
      <alignment horizontal="center" vertical="center"/>
    </xf>
    <xf numFmtId="0" fontId="7" fillId="2" borderId="56" xfId="6" applyFont="1" applyFill="1" applyBorder="1" applyAlignment="1">
      <alignment horizontal="center" vertical="center"/>
    </xf>
    <xf numFmtId="0" fontId="6" fillId="2" borderId="2" xfId="4" applyFont="1" applyFill="1" applyBorder="1" applyAlignment="1">
      <alignment horizontal="center" vertical="center" wrapText="1"/>
    </xf>
    <xf numFmtId="0" fontId="6" fillId="2" borderId="3" xfId="4" applyFont="1" applyFill="1" applyBorder="1" applyAlignment="1">
      <alignment horizontal="center" vertical="center" wrapText="1"/>
    </xf>
  </cellXfs>
  <cellStyles count="135">
    <cellStyle name="1 antraštė" xfId="9"/>
    <cellStyle name="2 antraštė" xfId="10"/>
    <cellStyle name="20% – paryškinimas 1" xfId="11"/>
    <cellStyle name="20% – paryškinimas 2" xfId="12"/>
    <cellStyle name="20% – paryškinimas 3" xfId="13"/>
    <cellStyle name="20% – paryškinimas 4" xfId="14"/>
    <cellStyle name="20% – paryškinimas 5" xfId="15"/>
    <cellStyle name="20% – paryškinimas 6" xfId="16"/>
    <cellStyle name="3 antraštė" xfId="17"/>
    <cellStyle name="4 antraštė" xfId="18"/>
    <cellStyle name="40% – paryškinimas 1" xfId="19"/>
    <cellStyle name="40% – paryškinimas 2" xfId="20"/>
    <cellStyle name="40% – paryškinimas 3" xfId="21"/>
    <cellStyle name="40% – paryškinimas 4" xfId="22"/>
    <cellStyle name="40% – paryškinimas 5" xfId="23"/>
    <cellStyle name="40% – paryškinimas 6" xfId="24"/>
    <cellStyle name="60% – paryškinimas 1" xfId="25"/>
    <cellStyle name="60% – paryškinimas 2" xfId="26"/>
    <cellStyle name="60% – paryškinimas 3" xfId="27"/>
    <cellStyle name="60% – paryškinimas 4" xfId="28"/>
    <cellStyle name="60% – paryškinimas 5" xfId="29"/>
    <cellStyle name="60% – paryškinimas 6" xfId="30"/>
    <cellStyle name="Aiškinamasis tekstas" xfId="31"/>
    <cellStyle name="Blogas" xfId="32"/>
    <cellStyle name="Comma" xfId="1" builtinId="3"/>
    <cellStyle name="Comma 2" xfId="33"/>
    <cellStyle name="Comma 2 2" xfId="34"/>
    <cellStyle name="Comma 2 2 2" xfId="35"/>
    <cellStyle name="Comma 3" xfId="36"/>
    <cellStyle name="Comma 4" xfId="37"/>
    <cellStyle name="Currency 2" xfId="38"/>
    <cellStyle name="Euro" xfId="39"/>
    <cellStyle name="Geras" xfId="40"/>
    <cellStyle name="Hyperlink 2" xfId="3"/>
    <cellStyle name="Hyperlink 3" xfId="41"/>
    <cellStyle name="Hyperlink 4" xfId="42"/>
    <cellStyle name="Hyperlink 5" xfId="43"/>
    <cellStyle name="Input 2" xfId="44"/>
    <cellStyle name="Input 2 2" xfId="45"/>
    <cellStyle name="Išvestis" xfId="49"/>
    <cellStyle name="Išvestis 2" xfId="50"/>
    <cellStyle name="Įprastas 2" xfId="46"/>
    <cellStyle name="Įprastas 2 2" xfId="47"/>
    <cellStyle name="Įspėjimo tekstas" xfId="48"/>
    <cellStyle name="Įvestis" xfId="51"/>
    <cellStyle name="Įvestis 2" xfId="52"/>
    <cellStyle name="Kablelis 2" xfId="53"/>
    <cellStyle name="měny_Business Plan MCE" xfId="54"/>
    <cellStyle name="Milliers [0]_amortissement" xfId="55"/>
    <cellStyle name="Milliers_amortissement" xfId="56"/>
    <cellStyle name="Monétaire [0]_amortissement" xfId="57"/>
    <cellStyle name="Monétaire_amortissement" xfId="58"/>
    <cellStyle name="Neutralus" xfId="59"/>
    <cellStyle name="Normal" xfId="0" builtinId="0"/>
    <cellStyle name="Normal 10" xfId="4"/>
    <cellStyle name="Normal 10 2" xfId="60"/>
    <cellStyle name="Normal 11" xfId="61"/>
    <cellStyle name="Normal 11 2" xfId="62"/>
    <cellStyle name="Normal 11 3" xfId="63"/>
    <cellStyle name="Normal 12" xfId="64"/>
    <cellStyle name="Normal 13" xfId="6"/>
    <cellStyle name="Normal 14" xfId="65"/>
    <cellStyle name="Normal 14 2" xfId="66"/>
    <cellStyle name="Normal 14 4" xfId="67"/>
    <cellStyle name="Normal 15" xfId="68"/>
    <cellStyle name="Normal 16" xfId="69"/>
    <cellStyle name="Normal 17" xfId="70"/>
    <cellStyle name="Normal 18" xfId="71"/>
    <cellStyle name="Normal 2" xfId="72"/>
    <cellStyle name="Normal 2 2" xfId="73"/>
    <cellStyle name="Normal 2 2 2" xfId="74"/>
    <cellStyle name="Normal 2 3" xfId="75"/>
    <cellStyle name="Normal 2 3 2" xfId="76"/>
    <cellStyle name="Normal 2 3_Svencionys_priedai" xfId="77"/>
    <cellStyle name="Normal 2 4" xfId="78"/>
    <cellStyle name="Normal 2 4 2" xfId="79"/>
    <cellStyle name="Normal 2_AF inv  persp  2010-2014 (3)" xfId="80"/>
    <cellStyle name="Normal 3" xfId="81"/>
    <cellStyle name="Normal 3 2" xfId="82"/>
    <cellStyle name="Normal 3 3" xfId="83"/>
    <cellStyle name="Normal 3 4" xfId="84"/>
    <cellStyle name="Normal 3_Birzai_090407" xfId="85"/>
    <cellStyle name="Normal 39" xfId="86"/>
    <cellStyle name="Normal 4" xfId="87"/>
    <cellStyle name="Normal 4 2" xfId="88"/>
    <cellStyle name="Normal 4 3" xfId="89"/>
    <cellStyle name="Normal 4_Svencionys_priedai" xfId="90"/>
    <cellStyle name="Normal 5" xfId="91"/>
    <cellStyle name="Normal 6" xfId="92"/>
    <cellStyle name="Normal 7" xfId="93"/>
    <cellStyle name="Normal 8" xfId="94"/>
    <cellStyle name="Normal 8 2" xfId="95"/>
    <cellStyle name="Normal 9" xfId="96"/>
    <cellStyle name="Normal 9 2" xfId="97"/>
    <cellStyle name="Normal 9_Svencionys_priedai" xfId="98"/>
    <cellStyle name="normální_Business Plan MCE" xfId="99"/>
    <cellStyle name="Paprastas 2" xfId="5"/>
    <cellStyle name="Paprastas 3" xfId="100"/>
    <cellStyle name="Paprastas 4" xfId="101"/>
    <cellStyle name="Paprastas_2008 m. mokesčiai 2008-07-17" xfId="102"/>
    <cellStyle name="Paryškinimas 1" xfId="103"/>
    <cellStyle name="Paryškinimas 2" xfId="104"/>
    <cellStyle name="Paryškinimas 3" xfId="105"/>
    <cellStyle name="Paryškinimas 4" xfId="106"/>
    <cellStyle name="Paryškinimas 5" xfId="107"/>
    <cellStyle name="Paryškinimas 6" xfId="108"/>
    <cellStyle name="Pastaba" xfId="109"/>
    <cellStyle name="Pastaba 2" xfId="110"/>
    <cellStyle name="Pavadinimas" xfId="111"/>
    <cellStyle name="Percent" xfId="2" builtinId="5"/>
    <cellStyle name="Percent 2" xfId="7"/>
    <cellStyle name="Percent 3" xfId="8"/>
    <cellStyle name="Percent 4" xfId="112"/>
    <cellStyle name="Percent 5" xfId="113"/>
    <cellStyle name="Percent 6" xfId="114"/>
    <cellStyle name="Percent 7" xfId="115"/>
    <cellStyle name="Percent 8" xfId="116"/>
    <cellStyle name="Skaičiavimas" xfId="117"/>
    <cellStyle name="Skaičiavimas 2" xfId="118"/>
    <cellStyle name="Smart Bold" xfId="119"/>
    <cellStyle name="Smart Forecast" xfId="120"/>
    <cellStyle name="Smart General" xfId="121"/>
    <cellStyle name="Smart Highlight" xfId="122"/>
    <cellStyle name="Smart Percent" xfId="123"/>
    <cellStyle name="Smart Source" xfId="124"/>
    <cellStyle name="Smart Subtitle 1" xfId="125"/>
    <cellStyle name="Smart Subtitle 2" xfId="126"/>
    <cellStyle name="Smart Subtotal" xfId="127"/>
    <cellStyle name="Smart Title" xfId="128"/>
    <cellStyle name="Smart Total" xfId="129"/>
    <cellStyle name="Style 1" xfId="130"/>
    <cellStyle name="Suma" xfId="131"/>
    <cellStyle name="Suma 2" xfId="132"/>
    <cellStyle name="Susietas langelis" xfId="133"/>
    <cellStyle name="Tikrinimo langelis" xfId="13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E:\Bendri%20darbai\Ekonomistes\EKONOMIS\PLANAI\2008\Vartotojai\Rita%20Raisutiene\2006P\planas2006-13-11.7.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www.regula.lt/Bendri%20darbai/Ekonomistes/EKONOMIS/PLANAI/2008/Vartotojai/Rita%20Raisutiene/2006P/planas2006-13-11.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kainos"/>
      <sheetName val="kainos"/>
      <sheetName val="suv"/>
      <sheetName val="gamybaB"/>
      <sheetName val="gamybaK"/>
      <sheetName val="gamybaG"/>
      <sheetName val="perdavimasK"/>
      <sheetName val="perdavimasG"/>
      <sheetName val="perdavimasB"/>
      <sheetName val="pardavimasK"/>
      <sheetName val="pardavimasG"/>
      <sheetName val="pardavimasB"/>
      <sheetName val="sg viso "/>
      <sheetName val="mieste"/>
      <sheetName val="elektrine"/>
      <sheetName val="KRK"/>
      <sheetName val="LRK"/>
      <sheetName val="pirkta"/>
      <sheetName val="PK"/>
      <sheetName val="MK"/>
      <sheetName val="rajone"/>
      <sheetName val="balansas"/>
      <sheetName val="naud.atl."/>
      <sheetName val="el.en.g."/>
      <sheetName val="išl.el."/>
      <sheetName val="tarif"/>
      <sheetName val="išl.el. G"/>
      <sheetName val="draudimai"/>
      <sheetName val="veiklos"/>
      <sheetName val="Janinai"/>
      <sheetName val="Sheet1"/>
      <sheetName val="_"/>
      <sheetName val="sg_viso_"/>
      <sheetName val="1. DK_grupes"/>
      <sheetName val="Pradžia"/>
      <sheetName val="1.varda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 sheetId="32" refreshError="1"/>
      <sheetData sheetId="33" refreshError="1"/>
      <sheetData sheetId="34" refreshError="1"/>
      <sheetData sheetId="3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kainos"/>
      <sheetName val="kainos"/>
      <sheetName val="suv"/>
      <sheetName val="gamybaB"/>
      <sheetName val="gamybaK"/>
      <sheetName val="gamybaG"/>
      <sheetName val="perdavimasK"/>
      <sheetName val="perdavimasG"/>
      <sheetName val="perdavimasB"/>
      <sheetName val="pardavimasK"/>
      <sheetName val="pardavimasG"/>
      <sheetName val="pardavimasB"/>
      <sheetName val="sg viso "/>
      <sheetName val="mieste"/>
      <sheetName val="elektrine"/>
      <sheetName val="KRK"/>
      <sheetName val="LRK"/>
      <sheetName val="pirkta"/>
      <sheetName val="PK"/>
      <sheetName val="MK"/>
      <sheetName val="rajone"/>
      <sheetName val="balansas"/>
      <sheetName val="naud.atl."/>
      <sheetName val="el.en.g."/>
      <sheetName val="išl.el."/>
      <sheetName val="tarif"/>
      <sheetName val="išl.el. G"/>
      <sheetName val="draudimai"/>
      <sheetName val="veiklos"/>
      <sheetName val="Janinai"/>
      <sheetName val="Sheet1"/>
      <sheetName val="sg_viso_"/>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mailto:vida@simega.lt" TargetMode="External"/><Relationship Id="rId1" Type="http://schemas.openxmlformats.org/officeDocument/2006/relationships/hyperlink" Target="mailto:vida@simega.lt" TargetMode="External"/></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hyperlink" Target="mailto:vida@simega.lt" TargetMode="External"/><Relationship Id="rId1" Type="http://schemas.openxmlformats.org/officeDocument/2006/relationships/hyperlink" Target="mailto:vida@simega.lt" TargetMode="External"/></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14.bin"/><Relationship Id="rId2" Type="http://schemas.openxmlformats.org/officeDocument/2006/relationships/hyperlink" Target="mailto:vida@simega.lt" TargetMode="External"/><Relationship Id="rId1" Type="http://schemas.openxmlformats.org/officeDocument/2006/relationships/hyperlink" Target="mailto:vida@simega.lt" TargetMode="External"/></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mailto:vida@simega.lt" TargetMode="External"/><Relationship Id="rId1" Type="http://schemas.openxmlformats.org/officeDocument/2006/relationships/hyperlink" Target="mailto:vida@simega.lt"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pageSetUpPr fitToPage="1"/>
  </sheetPr>
  <dimension ref="B2:S88"/>
  <sheetViews>
    <sheetView topLeftCell="A46" zoomScaleNormal="100" zoomScaleSheetLayoutView="100" workbookViewId="0">
      <selection activeCell="M40" sqref="M40"/>
    </sheetView>
  </sheetViews>
  <sheetFormatPr defaultColWidth="9.140625" defaultRowHeight="12.75"/>
  <cols>
    <col min="1" max="1" width="2.85546875" style="2" customWidth="1"/>
    <col min="2" max="2" width="9.140625" style="2"/>
    <col min="3" max="5" width="11.42578125" style="2" customWidth="1"/>
    <col min="6" max="6" width="23.42578125" style="2" customWidth="1"/>
    <col min="7" max="7" width="8.140625" style="2" customWidth="1"/>
    <col min="8" max="8" width="10" style="2" customWidth="1"/>
    <col min="9" max="16" width="16.28515625" style="2" customWidth="1"/>
    <col min="17" max="17" width="14.140625" style="2" customWidth="1"/>
    <col min="18" max="18" width="13.28515625" style="2" customWidth="1"/>
    <col min="19" max="19" width="18" style="2" customWidth="1"/>
    <col min="20" max="16384" width="9.140625" style="2"/>
  </cols>
  <sheetData>
    <row r="2" spans="2:12">
      <c r="B2" s="1"/>
      <c r="H2" s="2" t="s">
        <v>0</v>
      </c>
    </row>
    <row r="3" spans="2:12">
      <c r="H3" s="2" t="s">
        <v>1</v>
      </c>
      <c r="L3" s="3"/>
    </row>
    <row r="5" spans="2:12" ht="12.75" customHeight="1">
      <c r="B5" s="953" t="s">
        <v>2</v>
      </c>
      <c r="C5" s="953"/>
      <c r="D5" s="953"/>
      <c r="E5" s="865"/>
      <c r="F5" s="954"/>
      <c r="G5" s="953" t="s">
        <v>3</v>
      </c>
      <c r="H5" s="953"/>
      <c r="I5" s="953"/>
      <c r="J5" s="958"/>
      <c r="K5" s="959"/>
    </row>
    <row r="6" spans="2:12" ht="12.75" customHeight="1">
      <c r="B6" s="953" t="s">
        <v>4</v>
      </c>
      <c r="C6" s="953"/>
      <c r="D6" s="953"/>
      <c r="E6" s="865" t="s">
        <v>636</v>
      </c>
      <c r="F6" s="954"/>
      <c r="G6" s="953" t="s">
        <v>5</v>
      </c>
      <c r="H6" s="953"/>
      <c r="I6" s="953"/>
      <c r="J6" s="958" t="s">
        <v>640</v>
      </c>
      <c r="K6" s="959"/>
    </row>
    <row r="7" spans="2:12" ht="12.75" customHeight="1">
      <c r="B7" s="953" t="s">
        <v>6</v>
      </c>
      <c r="C7" s="953"/>
      <c r="D7" s="953"/>
      <c r="E7" s="865">
        <v>164780489</v>
      </c>
      <c r="F7" s="954"/>
      <c r="G7" s="953" t="s">
        <v>7</v>
      </c>
      <c r="H7" s="953"/>
      <c r="I7" s="953"/>
      <c r="J7" s="958" t="s">
        <v>641</v>
      </c>
      <c r="K7" s="959"/>
    </row>
    <row r="8" spans="2:12" ht="12.75" customHeight="1">
      <c r="B8" s="953" t="s">
        <v>8</v>
      </c>
      <c r="C8" s="953"/>
      <c r="D8" s="953"/>
      <c r="E8" s="865" t="s">
        <v>637</v>
      </c>
      <c r="F8" s="954"/>
      <c r="G8" s="953" t="s">
        <v>9</v>
      </c>
      <c r="H8" s="953"/>
      <c r="I8" s="953"/>
      <c r="J8" s="958" t="s">
        <v>642</v>
      </c>
      <c r="K8" s="959"/>
    </row>
    <row r="9" spans="2:12" ht="12.75" customHeight="1">
      <c r="B9" s="953" t="s">
        <v>9</v>
      </c>
      <c r="C9" s="953"/>
      <c r="D9" s="953"/>
      <c r="E9" s="865" t="s">
        <v>638</v>
      </c>
      <c r="F9" s="954"/>
      <c r="G9" s="953" t="s">
        <v>10</v>
      </c>
      <c r="H9" s="953"/>
      <c r="I9" s="953"/>
      <c r="J9" s="958" t="s">
        <v>638</v>
      </c>
      <c r="K9" s="959"/>
    </row>
    <row r="10" spans="2:12" ht="12.75" customHeight="1">
      <c r="B10" s="953" t="s">
        <v>10</v>
      </c>
      <c r="C10" s="953"/>
      <c r="D10" s="953"/>
      <c r="E10" s="865" t="s">
        <v>638</v>
      </c>
      <c r="F10" s="954"/>
      <c r="G10" s="953" t="s">
        <v>11</v>
      </c>
      <c r="H10" s="953"/>
      <c r="I10" s="953"/>
      <c r="J10" s="958" t="s">
        <v>639</v>
      </c>
      <c r="K10" s="959"/>
    </row>
    <row r="11" spans="2:12" ht="12.75" customHeight="1">
      <c r="B11" s="953" t="s">
        <v>12</v>
      </c>
      <c r="C11" s="953"/>
      <c r="D11" s="953"/>
      <c r="E11" s="865" t="s">
        <v>217</v>
      </c>
      <c r="F11" s="954"/>
      <c r="G11" s="955"/>
      <c r="H11" s="955"/>
      <c r="I11" s="955"/>
      <c r="J11" s="956"/>
      <c r="K11" s="957"/>
    </row>
    <row r="12" spans="2:12" ht="12.75" customHeight="1">
      <c r="B12" s="953" t="s">
        <v>11</v>
      </c>
      <c r="C12" s="953"/>
      <c r="D12" s="953"/>
      <c r="E12" s="865" t="s">
        <v>639</v>
      </c>
      <c r="F12" s="954"/>
      <c r="G12" s="955"/>
      <c r="H12" s="955"/>
      <c r="I12" s="955"/>
      <c r="J12" s="956"/>
      <c r="K12" s="957"/>
    </row>
    <row r="14" spans="2:12" ht="15.75">
      <c r="B14" s="948" t="s">
        <v>643</v>
      </c>
      <c r="C14" s="948"/>
      <c r="D14" s="948"/>
      <c r="E14" s="948"/>
      <c r="F14" s="948"/>
      <c r="G14" s="948"/>
      <c r="H14" s="948"/>
      <c r="I14" s="948"/>
      <c r="J14" s="948"/>
    </row>
    <row r="15" spans="2:12" ht="15" customHeight="1">
      <c r="C15" s="949"/>
      <c r="D15" s="949"/>
    </row>
    <row r="16" spans="2:12" ht="15" customHeight="1">
      <c r="E16" s="950">
        <v>42786</v>
      </c>
      <c r="F16" s="884"/>
      <c r="G16" s="884"/>
    </row>
    <row r="17" spans="2:19">
      <c r="F17" s="4" t="s">
        <v>13</v>
      </c>
    </row>
    <row r="18" spans="2:19" ht="15" customHeight="1"/>
    <row r="19" spans="2:19" ht="15" customHeight="1">
      <c r="B19" s="951" t="s">
        <v>14</v>
      </c>
      <c r="C19" s="951"/>
      <c r="D19" s="951"/>
      <c r="E19" s="951"/>
      <c r="F19" s="951"/>
    </row>
    <row r="20" spans="2:19">
      <c r="B20" s="952"/>
      <c r="C20" s="952"/>
      <c r="D20" s="952"/>
      <c r="E20" s="952"/>
      <c r="F20" s="952"/>
    </row>
    <row r="21" spans="2:19">
      <c r="B21" s="5"/>
      <c r="C21" s="5"/>
      <c r="D21" s="5"/>
      <c r="E21" s="5"/>
      <c r="F21" s="5"/>
    </row>
    <row r="22" spans="2:19">
      <c r="B22" s="2" t="s">
        <v>15</v>
      </c>
      <c r="C22" s="5"/>
      <c r="D22" s="5"/>
      <c r="E22" s="884" t="s">
        <v>644</v>
      </c>
      <c r="F22" s="884"/>
      <c r="G22" s="884"/>
      <c r="N22" s="6"/>
    </row>
    <row r="23" spans="2:19" ht="13.5" thickBot="1">
      <c r="B23" s="5"/>
      <c r="C23" s="5"/>
      <c r="D23" s="5"/>
      <c r="E23" s="5"/>
      <c r="F23" s="5"/>
    </row>
    <row r="24" spans="2:19" ht="15.75" customHeight="1">
      <c r="B24" s="933" t="s">
        <v>16</v>
      </c>
      <c r="C24" s="934"/>
      <c r="D24" s="934"/>
      <c r="E24" s="934"/>
      <c r="F24" s="934"/>
      <c r="G24" s="939" t="s">
        <v>17</v>
      </c>
      <c r="H24" s="940"/>
      <c r="I24" s="945" t="s">
        <v>18</v>
      </c>
      <c r="J24" s="924" t="s">
        <v>19</v>
      </c>
      <c r="K24" s="924" t="s">
        <v>20</v>
      </c>
      <c r="L24" s="924" t="s">
        <v>21</v>
      </c>
      <c r="M24" s="924" t="s">
        <v>22</v>
      </c>
      <c r="N24" s="927" t="s">
        <v>23</v>
      </c>
      <c r="O24" s="924" t="s">
        <v>24</v>
      </c>
      <c r="P24" s="924" t="s">
        <v>25</v>
      </c>
      <c r="Q24" s="930" t="s">
        <v>26</v>
      </c>
      <c r="R24" s="879" t="s">
        <v>27</v>
      </c>
      <c r="S24" s="859" t="s">
        <v>28</v>
      </c>
    </row>
    <row r="25" spans="2:19" s="7" customFormat="1" ht="15.75" customHeight="1">
      <c r="B25" s="935"/>
      <c r="C25" s="936"/>
      <c r="D25" s="936"/>
      <c r="E25" s="936"/>
      <c r="F25" s="936"/>
      <c r="G25" s="941"/>
      <c r="H25" s="942"/>
      <c r="I25" s="946"/>
      <c r="J25" s="925"/>
      <c r="K25" s="925"/>
      <c r="L25" s="925"/>
      <c r="M25" s="925"/>
      <c r="N25" s="928"/>
      <c r="O25" s="925"/>
      <c r="P25" s="925"/>
      <c r="Q25" s="931"/>
      <c r="R25" s="880"/>
      <c r="S25" s="860"/>
    </row>
    <row r="26" spans="2:19" s="7" customFormat="1" ht="18" customHeight="1" thickBot="1">
      <c r="B26" s="937"/>
      <c r="C26" s="938"/>
      <c r="D26" s="938"/>
      <c r="E26" s="938"/>
      <c r="F26" s="938"/>
      <c r="G26" s="943"/>
      <c r="H26" s="944"/>
      <c r="I26" s="947"/>
      <c r="J26" s="926"/>
      <c r="K26" s="926"/>
      <c r="L26" s="926"/>
      <c r="M26" s="926"/>
      <c r="N26" s="929"/>
      <c r="O26" s="926"/>
      <c r="P26" s="926"/>
      <c r="Q26" s="932"/>
      <c r="R26" s="881"/>
      <c r="S26" s="861"/>
    </row>
    <row r="27" spans="2:19" ht="14.25" customHeight="1">
      <c r="B27" s="862"/>
      <c r="C27" s="917" t="s">
        <v>29</v>
      </c>
      <c r="D27" s="917"/>
      <c r="E27" s="917"/>
      <c r="F27" s="918"/>
      <c r="G27" s="919">
        <f>SUM(I27:P27)</f>
        <v>1519339</v>
      </c>
      <c r="H27" s="920"/>
      <c r="I27" s="8">
        <f>SUM('17'!$G$30:$I$30)</f>
        <v>1154970</v>
      </c>
      <c r="J27" s="9">
        <v>0</v>
      </c>
      <c r="K27" s="9">
        <v>0</v>
      </c>
      <c r="L27" s="9">
        <v>0</v>
      </c>
      <c r="M27" s="9">
        <v>0</v>
      </c>
      <c r="N27" s="783">
        <f>'17'!$S$30</f>
        <v>157794</v>
      </c>
      <c r="O27" s="9">
        <f>SUM('17'!$T$30:$U$30)</f>
        <v>0</v>
      </c>
      <c r="P27" s="10">
        <f>SUM('17'!$V$30:$W$30)</f>
        <v>206575</v>
      </c>
      <c r="Q27" s="11"/>
      <c r="R27" s="11">
        <v>0</v>
      </c>
      <c r="S27" s="12" t="s">
        <v>30</v>
      </c>
    </row>
    <row r="28" spans="2:19" ht="14.25" customHeight="1">
      <c r="B28" s="862"/>
      <c r="C28" s="921" t="s">
        <v>31</v>
      </c>
      <c r="D28" s="921"/>
      <c r="E28" s="921"/>
      <c r="F28" s="865"/>
      <c r="G28" s="922">
        <f>SUM(I28:Q28)</f>
        <v>1441746.2626220989</v>
      </c>
      <c r="H28" s="923"/>
      <c r="I28" s="13">
        <f>SUM('15'!$I$162:$J$162)</f>
        <v>1260880</v>
      </c>
      <c r="J28" s="14">
        <v>0</v>
      </c>
      <c r="K28" s="9">
        <v>0</v>
      </c>
      <c r="L28" s="9">
        <v>0</v>
      </c>
      <c r="M28" s="9">
        <v>0</v>
      </c>
      <c r="N28" s="784">
        <f>'15'!$U$162</f>
        <v>2742.4967571573102</v>
      </c>
      <c r="O28" s="14">
        <f>SUM('17'!T32:U32)</f>
        <v>0</v>
      </c>
      <c r="P28" s="16">
        <f>SUM('15'!$X$162:$Y$162)</f>
        <v>178123.76586494152</v>
      </c>
      <c r="Q28" s="17"/>
      <c r="R28" s="17">
        <v>0</v>
      </c>
      <c r="S28" s="18" t="s">
        <v>32</v>
      </c>
    </row>
    <row r="29" spans="2:19" ht="14.25" customHeight="1">
      <c r="B29" s="862"/>
      <c r="C29" s="865" t="s">
        <v>33</v>
      </c>
      <c r="D29" s="866"/>
      <c r="E29" s="866"/>
      <c r="F29" s="867"/>
      <c r="G29" s="922">
        <f>SUM(I29:Q29)</f>
        <v>2295</v>
      </c>
      <c r="H29" s="923"/>
      <c r="I29" s="19">
        <v>0</v>
      </c>
      <c r="J29" s="15">
        <v>0</v>
      </c>
      <c r="K29" s="15">
        <v>0</v>
      </c>
      <c r="L29" s="15">
        <v>0</v>
      </c>
      <c r="M29" s="15">
        <v>0</v>
      </c>
      <c r="N29" s="784">
        <v>0</v>
      </c>
      <c r="O29" s="15">
        <v>0</v>
      </c>
      <c r="P29" s="20">
        <v>0</v>
      </c>
      <c r="Q29" s="17">
        <f>SUM('7'!M154:M158)</f>
        <v>2295</v>
      </c>
      <c r="R29" s="17">
        <v>0</v>
      </c>
      <c r="S29" s="21" t="s">
        <v>34</v>
      </c>
    </row>
    <row r="30" spans="2:19" ht="14.25" customHeight="1">
      <c r="B30" s="862"/>
      <c r="C30" s="921" t="s">
        <v>35</v>
      </c>
      <c r="D30" s="921"/>
      <c r="E30" s="921"/>
      <c r="F30" s="865"/>
      <c r="G30" s="922">
        <f>SUM(I30:Q30)</f>
        <v>0</v>
      </c>
      <c r="H30" s="923"/>
      <c r="I30" s="19">
        <v>0</v>
      </c>
      <c r="J30" s="15">
        <v>0</v>
      </c>
      <c r="K30" s="15">
        <v>0</v>
      </c>
      <c r="L30" s="15">
        <v>0</v>
      </c>
      <c r="M30" s="15">
        <v>0</v>
      </c>
      <c r="N30" s="784">
        <v>0</v>
      </c>
      <c r="O30" s="15">
        <v>0</v>
      </c>
      <c r="P30" s="20">
        <v>0</v>
      </c>
      <c r="Q30" s="17"/>
      <c r="R30" s="17">
        <v>0</v>
      </c>
      <c r="S30" s="21" t="s">
        <v>36</v>
      </c>
    </row>
    <row r="31" spans="2:19" ht="14.25" customHeight="1">
      <c r="B31" s="862"/>
      <c r="C31" s="921" t="s">
        <v>37</v>
      </c>
      <c r="D31" s="921"/>
      <c r="E31" s="921"/>
      <c r="F31" s="865"/>
      <c r="G31" s="922">
        <f>SUM(I31:Q31)</f>
        <v>0</v>
      </c>
      <c r="H31" s="923"/>
      <c r="I31" s="19">
        <v>0</v>
      </c>
      <c r="J31" s="15">
        <v>0</v>
      </c>
      <c r="K31" s="15">
        <v>0</v>
      </c>
      <c r="L31" s="15">
        <v>0</v>
      </c>
      <c r="M31" s="15">
        <v>0</v>
      </c>
      <c r="N31" s="784">
        <v>0</v>
      </c>
      <c r="O31" s="15">
        <v>0</v>
      </c>
      <c r="P31" s="20">
        <v>0</v>
      </c>
      <c r="Q31" s="17"/>
      <c r="R31" s="17">
        <v>0</v>
      </c>
      <c r="S31" s="21" t="s">
        <v>36</v>
      </c>
    </row>
    <row r="32" spans="2:19" ht="14.25" customHeight="1" thickBot="1">
      <c r="B32" s="862"/>
      <c r="C32" s="908" t="s">
        <v>38</v>
      </c>
      <c r="D32" s="908"/>
      <c r="E32" s="908"/>
      <c r="F32" s="909"/>
      <c r="G32" s="906">
        <f>G27-G28-G29</f>
        <v>75297.737377901096</v>
      </c>
      <c r="H32" s="907"/>
      <c r="I32" s="22">
        <f t="shared" ref="I32:R32" si="0">I27-I28-I29</f>
        <v>-105910</v>
      </c>
      <c r="J32" s="23">
        <f t="shared" si="0"/>
        <v>0</v>
      </c>
      <c r="K32" s="23">
        <f t="shared" si="0"/>
        <v>0</v>
      </c>
      <c r="L32" s="23">
        <f t="shared" si="0"/>
        <v>0</v>
      </c>
      <c r="M32" s="23">
        <f t="shared" si="0"/>
        <v>0</v>
      </c>
      <c r="N32" s="785">
        <f t="shared" si="0"/>
        <v>155051.50324284268</v>
      </c>
      <c r="O32" s="23">
        <f t="shared" si="0"/>
        <v>0</v>
      </c>
      <c r="P32" s="24">
        <f t="shared" si="0"/>
        <v>28451.234135058476</v>
      </c>
      <c r="Q32" s="25">
        <f t="shared" si="0"/>
        <v>-2295</v>
      </c>
      <c r="R32" s="26">
        <f t="shared" si="0"/>
        <v>0</v>
      </c>
      <c r="S32" s="27" t="s">
        <v>39</v>
      </c>
    </row>
    <row r="33" spans="2:19" ht="14.25" customHeight="1">
      <c r="B33" s="850"/>
      <c r="C33" s="910" t="s">
        <v>40</v>
      </c>
      <c r="D33" s="910"/>
      <c r="E33" s="910"/>
      <c r="F33" s="824"/>
      <c r="G33" s="911">
        <f>SUM(I33:P33)</f>
        <v>1116.9400000005844</v>
      </c>
      <c r="H33" s="912"/>
      <c r="I33" s="28">
        <v>987.45608125813305</v>
      </c>
      <c r="J33" s="29">
        <v>0</v>
      </c>
      <c r="K33" s="29">
        <v>0</v>
      </c>
      <c r="L33" s="29">
        <v>0</v>
      </c>
      <c r="M33" s="29">
        <v>0</v>
      </c>
      <c r="N33" s="786">
        <v>0.2542270775011275</v>
      </c>
      <c r="O33" s="29">
        <v>0</v>
      </c>
      <c r="P33" s="29">
        <v>129.22969166495022</v>
      </c>
      <c r="Q33" s="30"/>
      <c r="R33" s="31">
        <v>0</v>
      </c>
      <c r="S33" s="32" t="s">
        <v>41</v>
      </c>
    </row>
    <row r="34" spans="2:19" ht="14.25" customHeight="1" thickBot="1">
      <c r="B34" s="851"/>
      <c r="C34" s="913" t="s">
        <v>42</v>
      </c>
      <c r="D34" s="913"/>
      <c r="E34" s="913"/>
      <c r="F34" s="843"/>
      <c r="G34" s="914">
        <f>G32-G33</f>
        <v>74180.797377900511</v>
      </c>
      <c r="H34" s="915"/>
      <c r="I34" s="33">
        <f>I32-I33-1</f>
        <v>-106898.45608125813</v>
      </c>
      <c r="J34" s="34">
        <f t="shared" ref="J34:R34" si="1">J32-J33</f>
        <v>0</v>
      </c>
      <c r="K34" s="34">
        <f t="shared" si="1"/>
        <v>0</v>
      </c>
      <c r="L34" s="34">
        <f t="shared" si="1"/>
        <v>0</v>
      </c>
      <c r="M34" s="34">
        <f t="shared" si="1"/>
        <v>0</v>
      </c>
      <c r="N34" s="785">
        <f t="shared" si="1"/>
        <v>155051.24901576518</v>
      </c>
      <c r="O34" s="34">
        <f t="shared" si="1"/>
        <v>0</v>
      </c>
      <c r="P34" s="34">
        <f t="shared" si="1"/>
        <v>28322.004443393525</v>
      </c>
      <c r="Q34" s="35">
        <f t="shared" si="1"/>
        <v>-2295</v>
      </c>
      <c r="R34" s="25">
        <f t="shared" si="1"/>
        <v>0</v>
      </c>
      <c r="S34" s="36" t="s">
        <v>43</v>
      </c>
    </row>
    <row r="35" spans="2:19" ht="14.25" customHeight="1">
      <c r="B35" s="37"/>
      <c r="C35" s="897" t="s">
        <v>44</v>
      </c>
      <c r="D35" s="897"/>
      <c r="E35" s="897"/>
      <c r="F35" s="898"/>
      <c r="G35" s="899">
        <f>SUM(I35:P35)</f>
        <v>-15862</v>
      </c>
      <c r="H35" s="900"/>
      <c r="I35" s="38">
        <v>-15862</v>
      </c>
      <c r="J35" s="39"/>
      <c r="K35" s="39"/>
      <c r="L35" s="39"/>
      <c r="M35" s="39"/>
      <c r="N35" s="787"/>
      <c r="O35" s="39"/>
      <c r="P35" s="39"/>
      <c r="Q35" s="40"/>
      <c r="R35" s="41">
        <v>0</v>
      </c>
      <c r="S35" s="12" t="s">
        <v>45</v>
      </c>
    </row>
    <row r="36" spans="2:19" ht="14.25" customHeight="1">
      <c r="B36" s="37"/>
      <c r="C36" s="897" t="s">
        <v>46</v>
      </c>
      <c r="D36" s="897"/>
      <c r="E36" s="897"/>
      <c r="F36" s="898"/>
      <c r="G36" s="901"/>
      <c r="H36" s="902"/>
      <c r="I36" s="42">
        <v>0</v>
      </c>
      <c r="J36" s="43"/>
      <c r="K36" s="43"/>
      <c r="L36" s="43"/>
      <c r="M36" s="43"/>
      <c r="N36" s="788"/>
      <c r="O36" s="43"/>
      <c r="P36" s="43"/>
      <c r="Q36" s="44"/>
      <c r="R36" s="45">
        <v>0</v>
      </c>
      <c r="S36" s="46" t="s">
        <v>47</v>
      </c>
    </row>
    <row r="37" spans="2:19" ht="14.25" customHeight="1" thickBot="1">
      <c r="B37" s="47"/>
      <c r="C37" s="903" t="s">
        <v>48</v>
      </c>
      <c r="D37" s="904"/>
      <c r="E37" s="904"/>
      <c r="F37" s="905"/>
      <c r="G37" s="906">
        <f>G34-G35-G36</f>
        <v>90042.797377900511</v>
      </c>
      <c r="H37" s="907"/>
      <c r="I37" s="48">
        <f>I34-I35-I36</f>
        <v>-91036.456081258133</v>
      </c>
      <c r="J37" s="49">
        <f t="shared" ref="J37:Q37" si="2">J34-J35-J36</f>
        <v>0</v>
      </c>
      <c r="K37" s="49">
        <f t="shared" si="2"/>
        <v>0</v>
      </c>
      <c r="L37" s="49">
        <f t="shared" si="2"/>
        <v>0</v>
      </c>
      <c r="M37" s="49">
        <f t="shared" si="2"/>
        <v>0</v>
      </c>
      <c r="N37" s="789">
        <f t="shared" si="2"/>
        <v>155051.24901576518</v>
      </c>
      <c r="O37" s="49">
        <f t="shared" si="2"/>
        <v>0</v>
      </c>
      <c r="P37" s="49">
        <f t="shared" si="2"/>
        <v>28322.004443393525</v>
      </c>
      <c r="Q37" s="35">
        <f t="shared" si="2"/>
        <v>-2295</v>
      </c>
      <c r="R37" s="25">
        <v>0</v>
      </c>
      <c r="S37" s="50" t="s">
        <v>49</v>
      </c>
    </row>
    <row r="38" spans="2:19" ht="14.25" customHeight="1">
      <c r="B38" s="51"/>
      <c r="C38" s="824" t="s">
        <v>50</v>
      </c>
      <c r="D38" s="825"/>
      <c r="E38" s="825"/>
      <c r="F38" s="826"/>
      <c r="G38" s="899">
        <f>SUM(I38:Q38)</f>
        <v>51594.764050084275</v>
      </c>
      <c r="H38" s="916"/>
      <c r="I38" s="52">
        <v>51594.764050084275</v>
      </c>
      <c r="J38" s="53"/>
      <c r="K38" s="53"/>
      <c r="L38" s="53"/>
      <c r="M38" s="53"/>
      <c r="N38" s="790"/>
      <c r="O38" s="53"/>
      <c r="P38" s="53"/>
      <c r="Q38" s="30"/>
      <c r="R38" s="31">
        <v>0</v>
      </c>
      <c r="S38" s="32" t="s">
        <v>51</v>
      </c>
    </row>
    <row r="39" spans="2:19" ht="14.25" customHeight="1" thickBot="1">
      <c r="B39" s="54"/>
      <c r="C39" s="829" t="s">
        <v>52</v>
      </c>
      <c r="D39" s="830"/>
      <c r="E39" s="830"/>
      <c r="F39" s="831"/>
      <c r="G39" s="882">
        <f>G37-G38</f>
        <v>38448.033327816236</v>
      </c>
      <c r="H39" s="883"/>
      <c r="I39" s="55">
        <f>I37-I38</f>
        <v>-142631.22013134242</v>
      </c>
      <c r="J39" s="56">
        <f t="shared" ref="J39:Q39" si="3">J37-J38</f>
        <v>0</v>
      </c>
      <c r="K39" s="56">
        <f t="shared" si="3"/>
        <v>0</v>
      </c>
      <c r="L39" s="56">
        <f t="shared" si="3"/>
        <v>0</v>
      </c>
      <c r="M39" s="56">
        <f t="shared" si="3"/>
        <v>0</v>
      </c>
      <c r="N39" s="791">
        <f t="shared" si="3"/>
        <v>155051.24901576518</v>
      </c>
      <c r="O39" s="56">
        <f t="shared" si="3"/>
        <v>0</v>
      </c>
      <c r="P39" s="56">
        <f t="shared" si="3"/>
        <v>28322.004443393525</v>
      </c>
      <c r="Q39" s="57">
        <f t="shared" si="3"/>
        <v>-2295</v>
      </c>
      <c r="R39" s="58">
        <v>0</v>
      </c>
      <c r="S39" s="36" t="s">
        <v>53</v>
      </c>
    </row>
    <row r="42" spans="2:19">
      <c r="B42" s="2" t="s">
        <v>54</v>
      </c>
      <c r="C42" s="5"/>
      <c r="D42" s="5"/>
      <c r="E42" s="884" t="s">
        <v>645</v>
      </c>
      <c r="F42" s="884"/>
      <c r="G42" s="884"/>
    </row>
    <row r="43" spans="2:19" ht="13.5" thickBot="1">
      <c r="B43" s="5"/>
      <c r="C43" s="5"/>
      <c r="D43" s="5"/>
      <c r="E43" s="5"/>
      <c r="F43" s="5"/>
      <c r="S43" s="59"/>
    </row>
    <row r="44" spans="2:19" ht="14.25" customHeight="1">
      <c r="B44" s="885" t="s">
        <v>16</v>
      </c>
      <c r="C44" s="886"/>
      <c r="D44" s="886"/>
      <c r="E44" s="886"/>
      <c r="F44" s="887"/>
      <c r="G44" s="891" t="s">
        <v>17</v>
      </c>
      <c r="H44" s="892"/>
      <c r="I44" s="870" t="s">
        <v>18</v>
      </c>
      <c r="J44" s="873" t="s">
        <v>19</v>
      </c>
      <c r="K44" s="873" t="s">
        <v>20</v>
      </c>
      <c r="L44" s="873" t="s">
        <v>21</v>
      </c>
      <c r="M44" s="873" t="s">
        <v>22</v>
      </c>
      <c r="N44" s="876" t="s">
        <v>23</v>
      </c>
      <c r="O44" s="873" t="s">
        <v>24</v>
      </c>
      <c r="P44" s="873" t="s">
        <v>25</v>
      </c>
      <c r="Q44" s="879" t="s">
        <v>26</v>
      </c>
      <c r="R44" s="856" t="s">
        <v>27</v>
      </c>
      <c r="S44" s="859" t="s">
        <v>28</v>
      </c>
    </row>
    <row r="45" spans="2:19" s="7" customFormat="1" ht="14.25" customHeight="1">
      <c r="B45" s="888"/>
      <c r="C45" s="889"/>
      <c r="D45" s="889"/>
      <c r="E45" s="889"/>
      <c r="F45" s="890"/>
      <c r="G45" s="893"/>
      <c r="H45" s="894"/>
      <c r="I45" s="871"/>
      <c r="J45" s="874"/>
      <c r="K45" s="874"/>
      <c r="L45" s="874"/>
      <c r="M45" s="874"/>
      <c r="N45" s="877"/>
      <c r="O45" s="874"/>
      <c r="P45" s="874"/>
      <c r="Q45" s="880"/>
      <c r="R45" s="857"/>
      <c r="S45" s="860"/>
    </row>
    <row r="46" spans="2:19" s="7" customFormat="1" ht="19.5" customHeight="1" thickBot="1">
      <c r="B46" s="888"/>
      <c r="C46" s="889"/>
      <c r="D46" s="889"/>
      <c r="E46" s="889"/>
      <c r="F46" s="890"/>
      <c r="G46" s="895"/>
      <c r="H46" s="896"/>
      <c r="I46" s="872"/>
      <c r="J46" s="875"/>
      <c r="K46" s="875"/>
      <c r="L46" s="875"/>
      <c r="M46" s="875"/>
      <c r="N46" s="878"/>
      <c r="O46" s="875"/>
      <c r="P46" s="875"/>
      <c r="Q46" s="881"/>
      <c r="R46" s="858"/>
      <c r="S46" s="861"/>
    </row>
    <row r="47" spans="2:19" ht="14.25" customHeight="1">
      <c r="B47" s="850"/>
      <c r="C47" s="824" t="s">
        <v>29</v>
      </c>
      <c r="D47" s="825"/>
      <c r="E47" s="825"/>
      <c r="F47" s="826"/>
      <c r="G47" s="863">
        <f>SUM(I47:P47)</f>
        <v>1483166</v>
      </c>
      <c r="H47" s="864"/>
      <c r="I47" s="805">
        <v>1276182</v>
      </c>
      <c r="J47" s="806"/>
      <c r="K47" s="806"/>
      <c r="L47" s="806"/>
      <c r="M47" s="806"/>
      <c r="N47" s="806"/>
      <c r="O47" s="806"/>
      <c r="P47" s="807">
        <v>206984</v>
      </c>
      <c r="Q47" s="808"/>
      <c r="R47" s="41"/>
      <c r="S47" s="12" t="s">
        <v>30</v>
      </c>
    </row>
    <row r="48" spans="2:19" ht="14.25" customHeight="1">
      <c r="B48" s="862"/>
      <c r="C48" s="865" t="s">
        <v>31</v>
      </c>
      <c r="D48" s="866"/>
      <c r="E48" s="866"/>
      <c r="F48" s="867"/>
      <c r="G48" s="868">
        <f>SUM(I48:Q48)</f>
        <v>1452376</v>
      </c>
      <c r="H48" s="869"/>
      <c r="I48" s="809">
        <v>1296793</v>
      </c>
      <c r="J48" s="810"/>
      <c r="K48" s="810"/>
      <c r="L48" s="810"/>
      <c r="M48" s="810"/>
      <c r="N48" s="810"/>
      <c r="O48" s="810"/>
      <c r="P48" s="811">
        <v>155583</v>
      </c>
      <c r="Q48" s="812"/>
      <c r="R48" s="812"/>
      <c r="S48" s="18" t="s">
        <v>32</v>
      </c>
    </row>
    <row r="49" spans="2:19" ht="14.25" customHeight="1">
      <c r="B49" s="862"/>
      <c r="C49" s="865" t="s">
        <v>33</v>
      </c>
      <c r="D49" s="866"/>
      <c r="E49" s="866"/>
      <c r="F49" s="867"/>
      <c r="G49" s="868">
        <f>SUM(I49:Q49)</f>
        <v>5796</v>
      </c>
      <c r="H49" s="869"/>
      <c r="I49" s="809"/>
      <c r="J49" s="810"/>
      <c r="K49" s="810"/>
      <c r="L49" s="810"/>
      <c r="M49" s="810"/>
      <c r="N49" s="810"/>
      <c r="O49" s="810"/>
      <c r="P49" s="811"/>
      <c r="Q49" s="812">
        <v>5796</v>
      </c>
      <c r="R49" s="812"/>
      <c r="S49" s="21" t="s">
        <v>34</v>
      </c>
    </row>
    <row r="50" spans="2:19" ht="14.25" customHeight="1">
      <c r="B50" s="862"/>
      <c r="C50" s="865" t="s">
        <v>35</v>
      </c>
      <c r="D50" s="866"/>
      <c r="E50" s="866"/>
      <c r="F50" s="867"/>
      <c r="G50" s="868">
        <f>SUM(I50:Q50)</f>
        <v>0</v>
      </c>
      <c r="H50" s="869"/>
      <c r="I50" s="809"/>
      <c r="J50" s="810"/>
      <c r="K50" s="810"/>
      <c r="L50" s="810"/>
      <c r="M50" s="810"/>
      <c r="N50" s="810"/>
      <c r="O50" s="810"/>
      <c r="P50" s="811"/>
      <c r="Q50" s="812"/>
      <c r="R50" s="812"/>
      <c r="S50" s="21" t="s">
        <v>36</v>
      </c>
    </row>
    <row r="51" spans="2:19" ht="14.25" customHeight="1">
      <c r="B51" s="862"/>
      <c r="C51" s="865" t="s">
        <v>37</v>
      </c>
      <c r="D51" s="866"/>
      <c r="E51" s="866"/>
      <c r="F51" s="867"/>
      <c r="G51" s="868">
        <f>SUM(I51:Q51)</f>
        <v>0</v>
      </c>
      <c r="H51" s="869"/>
      <c r="I51" s="809"/>
      <c r="J51" s="810"/>
      <c r="K51" s="810"/>
      <c r="L51" s="810"/>
      <c r="M51" s="810"/>
      <c r="N51" s="810"/>
      <c r="O51" s="810"/>
      <c r="P51" s="811"/>
      <c r="Q51" s="812"/>
      <c r="R51" s="812"/>
      <c r="S51" s="21" t="s">
        <v>36</v>
      </c>
    </row>
    <row r="52" spans="2:19" ht="14.25" customHeight="1" thickBot="1">
      <c r="B52" s="851"/>
      <c r="C52" s="843" t="s">
        <v>38</v>
      </c>
      <c r="D52" s="844"/>
      <c r="E52" s="844"/>
      <c r="F52" s="845"/>
      <c r="G52" s="848">
        <f>G47-G48-G49</f>
        <v>24994</v>
      </c>
      <c r="H52" s="849"/>
      <c r="I52" s="55">
        <f t="shared" ref="I52:R52" si="4">I47-I48-I49</f>
        <v>-20611</v>
      </c>
      <c r="J52" s="60">
        <f t="shared" si="4"/>
        <v>0</v>
      </c>
      <c r="K52" s="60">
        <f t="shared" si="4"/>
        <v>0</v>
      </c>
      <c r="L52" s="60">
        <f t="shared" si="4"/>
        <v>0</v>
      </c>
      <c r="M52" s="60">
        <f t="shared" si="4"/>
        <v>0</v>
      </c>
      <c r="N52" s="60">
        <f t="shared" si="4"/>
        <v>0</v>
      </c>
      <c r="O52" s="60">
        <f t="shared" si="4"/>
        <v>0</v>
      </c>
      <c r="P52" s="61">
        <f t="shared" si="4"/>
        <v>51401</v>
      </c>
      <c r="Q52" s="58">
        <f t="shared" si="4"/>
        <v>-5796</v>
      </c>
      <c r="R52" s="62">
        <f t="shared" si="4"/>
        <v>0</v>
      </c>
      <c r="S52" s="27" t="s">
        <v>39</v>
      </c>
    </row>
    <row r="53" spans="2:19" s="65" customFormat="1" ht="14.25" customHeight="1">
      <c r="B53" s="850"/>
      <c r="C53" s="824" t="s">
        <v>40</v>
      </c>
      <c r="D53" s="825"/>
      <c r="E53" s="825"/>
      <c r="F53" s="826"/>
      <c r="G53" s="852">
        <f>SUM(I53:P53)</f>
        <v>1294</v>
      </c>
      <c r="H53" s="853"/>
      <c r="I53" s="63">
        <v>1164</v>
      </c>
      <c r="J53" s="64"/>
      <c r="K53" s="64"/>
      <c r="L53" s="64"/>
      <c r="M53" s="64"/>
      <c r="N53" s="64"/>
      <c r="O53" s="64"/>
      <c r="P53" s="64">
        <v>130</v>
      </c>
      <c r="Q53" s="30"/>
      <c r="R53" s="31"/>
      <c r="S53" s="32" t="s">
        <v>41</v>
      </c>
    </row>
    <row r="54" spans="2:19" ht="14.25" customHeight="1" thickBot="1">
      <c r="B54" s="851"/>
      <c r="C54" s="843" t="s">
        <v>42</v>
      </c>
      <c r="D54" s="844"/>
      <c r="E54" s="844"/>
      <c r="F54" s="845"/>
      <c r="G54" s="854">
        <f>G52-G53</f>
        <v>23700</v>
      </c>
      <c r="H54" s="855"/>
      <c r="I54" s="55">
        <f t="shared" ref="I54:R54" si="5">I52-I53</f>
        <v>-21775</v>
      </c>
      <c r="J54" s="60">
        <f t="shared" si="5"/>
        <v>0</v>
      </c>
      <c r="K54" s="60">
        <f t="shared" si="5"/>
        <v>0</v>
      </c>
      <c r="L54" s="60">
        <f t="shared" si="5"/>
        <v>0</v>
      </c>
      <c r="M54" s="60">
        <f t="shared" si="5"/>
        <v>0</v>
      </c>
      <c r="N54" s="60">
        <f t="shared" si="5"/>
        <v>0</v>
      </c>
      <c r="O54" s="60">
        <f t="shared" si="5"/>
        <v>0</v>
      </c>
      <c r="P54" s="60">
        <f t="shared" si="5"/>
        <v>51271</v>
      </c>
      <c r="Q54" s="57">
        <f t="shared" si="5"/>
        <v>-5796</v>
      </c>
      <c r="R54" s="57">
        <f t="shared" si="5"/>
        <v>0</v>
      </c>
      <c r="S54" s="36" t="s">
        <v>43</v>
      </c>
    </row>
    <row r="55" spans="2:19" ht="14.25" customHeight="1">
      <c r="B55" s="37"/>
      <c r="C55" s="834" t="s">
        <v>44</v>
      </c>
      <c r="D55" s="835"/>
      <c r="E55" s="835"/>
      <c r="F55" s="836"/>
      <c r="G55" s="827">
        <v>-7472</v>
      </c>
      <c r="H55" s="837"/>
      <c r="I55" s="813">
        <v>-7472</v>
      </c>
      <c r="J55" s="806"/>
      <c r="K55" s="806"/>
      <c r="L55" s="806"/>
      <c r="M55" s="806"/>
      <c r="N55" s="806"/>
      <c r="O55" s="806"/>
      <c r="P55" s="806"/>
      <c r="Q55" s="40"/>
      <c r="R55" s="40"/>
      <c r="S55" s="12" t="s">
        <v>45</v>
      </c>
    </row>
    <row r="56" spans="2:19" ht="14.25" customHeight="1">
      <c r="B56" s="37"/>
      <c r="C56" s="838" t="s">
        <v>46</v>
      </c>
      <c r="D56" s="839"/>
      <c r="E56" s="839"/>
      <c r="F56" s="840"/>
      <c r="G56" s="841"/>
      <c r="H56" s="842"/>
      <c r="I56" s="814"/>
      <c r="J56" s="815"/>
      <c r="K56" s="815"/>
      <c r="L56" s="815"/>
      <c r="M56" s="815"/>
      <c r="N56" s="815"/>
      <c r="O56" s="815"/>
      <c r="P56" s="815"/>
      <c r="Q56" s="44"/>
      <c r="R56" s="44"/>
      <c r="S56" s="46" t="s">
        <v>47</v>
      </c>
    </row>
    <row r="57" spans="2:19" s="65" customFormat="1" ht="14.25" customHeight="1" thickBot="1">
      <c r="B57" s="47"/>
      <c r="C57" s="843" t="s">
        <v>48</v>
      </c>
      <c r="D57" s="844"/>
      <c r="E57" s="844"/>
      <c r="F57" s="845"/>
      <c r="G57" s="846">
        <f>G54-G55-G56</f>
        <v>31172</v>
      </c>
      <c r="H57" s="847"/>
      <c r="I57" s="816">
        <f t="shared" ref="I57:R57" si="6">I54-I55-I56</f>
        <v>-14303</v>
      </c>
      <c r="J57" s="817">
        <f t="shared" si="6"/>
        <v>0</v>
      </c>
      <c r="K57" s="817">
        <f t="shared" si="6"/>
        <v>0</v>
      </c>
      <c r="L57" s="817">
        <f t="shared" si="6"/>
        <v>0</v>
      </c>
      <c r="M57" s="817">
        <f t="shared" si="6"/>
        <v>0</v>
      </c>
      <c r="N57" s="817">
        <f t="shared" si="6"/>
        <v>0</v>
      </c>
      <c r="O57" s="817">
        <f t="shared" si="6"/>
        <v>0</v>
      </c>
      <c r="P57" s="817">
        <f t="shared" si="6"/>
        <v>51271</v>
      </c>
      <c r="Q57" s="818">
        <f t="shared" si="6"/>
        <v>-5796</v>
      </c>
      <c r="R57" s="818">
        <f t="shared" si="6"/>
        <v>0</v>
      </c>
      <c r="S57" s="50" t="s">
        <v>49</v>
      </c>
    </row>
    <row r="58" spans="2:19" ht="14.25" customHeight="1">
      <c r="B58" s="51"/>
      <c r="C58" s="824" t="s">
        <v>50</v>
      </c>
      <c r="D58" s="825"/>
      <c r="E58" s="825"/>
      <c r="F58" s="826"/>
      <c r="G58" s="827">
        <f>SUM(I58:Q58)</f>
        <v>60517</v>
      </c>
      <c r="H58" s="828"/>
      <c r="I58" s="819">
        <v>54447</v>
      </c>
      <c r="J58" s="820"/>
      <c r="K58" s="820"/>
      <c r="L58" s="820"/>
      <c r="M58" s="820"/>
      <c r="N58" s="820"/>
      <c r="O58" s="820"/>
      <c r="P58" s="820">
        <v>6070</v>
      </c>
      <c r="Q58" s="821"/>
      <c r="R58" s="821"/>
      <c r="S58" s="32" t="s">
        <v>51</v>
      </c>
    </row>
    <row r="59" spans="2:19" ht="14.25" customHeight="1" thickBot="1">
      <c r="B59" s="54"/>
      <c r="C59" s="829" t="s">
        <v>52</v>
      </c>
      <c r="D59" s="830"/>
      <c r="E59" s="830"/>
      <c r="F59" s="831"/>
      <c r="G59" s="832">
        <f>G57-G58</f>
        <v>-29345</v>
      </c>
      <c r="H59" s="833"/>
      <c r="I59" s="55">
        <f t="shared" ref="I59:R59" si="7">I57-I58</f>
        <v>-68750</v>
      </c>
      <c r="J59" s="60">
        <f t="shared" si="7"/>
        <v>0</v>
      </c>
      <c r="K59" s="60">
        <f t="shared" si="7"/>
        <v>0</v>
      </c>
      <c r="L59" s="60">
        <f t="shared" si="7"/>
        <v>0</v>
      </c>
      <c r="M59" s="60">
        <f t="shared" si="7"/>
        <v>0</v>
      </c>
      <c r="N59" s="60">
        <f t="shared" si="7"/>
        <v>0</v>
      </c>
      <c r="O59" s="60">
        <f t="shared" si="7"/>
        <v>0</v>
      </c>
      <c r="P59" s="60">
        <f t="shared" si="7"/>
        <v>45201</v>
      </c>
      <c r="Q59" s="57">
        <f t="shared" si="7"/>
        <v>-5796</v>
      </c>
      <c r="R59" s="57">
        <f t="shared" si="7"/>
        <v>0</v>
      </c>
      <c r="S59" s="36" t="s">
        <v>53</v>
      </c>
    </row>
    <row r="61" spans="2:19">
      <c r="C61" s="65"/>
      <c r="D61" s="66"/>
      <c r="E61" s="65"/>
      <c r="F61" s="65"/>
      <c r="G61" s="66"/>
      <c r="H61" s="65"/>
    </row>
    <row r="62" spans="2:19">
      <c r="B62" s="2" t="s">
        <v>55</v>
      </c>
      <c r="C62" s="65"/>
      <c r="D62" s="65" t="s">
        <v>646</v>
      </c>
      <c r="E62" s="65"/>
      <c r="F62" s="67"/>
      <c r="G62" s="65"/>
      <c r="H62" s="65" t="s">
        <v>647</v>
      </c>
    </row>
    <row r="63" spans="2:19">
      <c r="C63" s="65"/>
      <c r="D63" s="65"/>
      <c r="E63" s="65"/>
    </row>
    <row r="64" spans="2:19">
      <c r="B64" s="68" t="s">
        <v>56</v>
      </c>
    </row>
    <row r="65" spans="2:10">
      <c r="B65" s="68" t="s">
        <v>57</v>
      </c>
    </row>
    <row r="66" spans="2:10">
      <c r="B66" s="68" t="s">
        <v>58</v>
      </c>
    </row>
    <row r="67" spans="2:10">
      <c r="B67" s="68" t="s">
        <v>59</v>
      </c>
    </row>
    <row r="68" spans="2:10">
      <c r="B68" s="2" t="s">
        <v>60</v>
      </c>
    </row>
    <row r="73" spans="2:10">
      <c r="B73" s="823"/>
      <c r="C73" s="823"/>
      <c r="D73" s="823"/>
      <c r="E73" s="823"/>
      <c r="F73" s="823"/>
      <c r="G73" s="823"/>
      <c r="H73" s="823"/>
      <c r="I73" s="823"/>
      <c r="J73" s="823"/>
    </row>
    <row r="74" spans="2:10">
      <c r="B74" s="823"/>
      <c r="C74" s="823"/>
      <c r="D74" s="823"/>
      <c r="E74" s="823"/>
      <c r="F74" s="823"/>
      <c r="G74" s="823"/>
      <c r="H74" s="823"/>
      <c r="I74" s="823"/>
      <c r="J74" s="823"/>
    </row>
    <row r="75" spans="2:10">
      <c r="B75" s="823"/>
      <c r="C75" s="823"/>
      <c r="D75" s="823"/>
      <c r="E75" s="823"/>
      <c r="F75" s="823"/>
      <c r="G75" s="823"/>
      <c r="H75" s="823"/>
      <c r="I75" s="823"/>
      <c r="J75" s="823"/>
    </row>
    <row r="76" spans="2:10">
      <c r="B76" s="823"/>
      <c r="C76" s="823"/>
      <c r="D76" s="823"/>
      <c r="E76" s="823"/>
      <c r="F76" s="823"/>
      <c r="G76" s="823"/>
      <c r="H76" s="823"/>
      <c r="I76" s="823"/>
      <c r="J76" s="823"/>
    </row>
    <row r="77" spans="2:10">
      <c r="B77" s="823"/>
      <c r="C77" s="823"/>
      <c r="D77" s="823"/>
      <c r="E77" s="823"/>
      <c r="F77" s="823"/>
      <c r="G77" s="823"/>
      <c r="H77" s="823"/>
      <c r="I77" s="823"/>
      <c r="J77" s="823"/>
    </row>
    <row r="78" spans="2:10">
      <c r="B78" s="823"/>
      <c r="C78" s="823"/>
      <c r="D78" s="823"/>
      <c r="E78" s="823"/>
      <c r="F78" s="823"/>
      <c r="G78" s="823"/>
      <c r="H78" s="823"/>
      <c r="I78" s="823"/>
      <c r="J78" s="823"/>
    </row>
    <row r="79" spans="2:10">
      <c r="B79" s="822"/>
      <c r="C79" s="822"/>
      <c r="D79" s="822"/>
      <c r="E79" s="822"/>
      <c r="F79" s="822"/>
      <c r="G79" s="822"/>
      <c r="H79" s="822"/>
      <c r="I79" s="822"/>
      <c r="J79" s="822"/>
    </row>
    <row r="80" spans="2:10">
      <c r="B80" s="822"/>
      <c r="C80" s="822"/>
      <c r="D80" s="822"/>
      <c r="E80" s="822"/>
      <c r="F80" s="822"/>
      <c r="G80" s="822"/>
      <c r="H80" s="822"/>
      <c r="I80" s="822"/>
      <c r="J80" s="822"/>
    </row>
    <row r="81" spans="2:10">
      <c r="B81" s="822"/>
      <c r="C81" s="822"/>
      <c r="D81" s="822"/>
      <c r="E81" s="822"/>
      <c r="F81" s="822"/>
      <c r="G81" s="822"/>
      <c r="H81" s="822"/>
      <c r="I81" s="822"/>
      <c r="J81" s="822"/>
    </row>
    <row r="82" spans="2:10">
      <c r="B82" s="822"/>
      <c r="C82" s="822"/>
      <c r="D82" s="822"/>
      <c r="E82" s="822"/>
      <c r="F82" s="822"/>
      <c r="G82" s="822"/>
      <c r="H82" s="822"/>
      <c r="I82" s="822"/>
      <c r="J82" s="822"/>
    </row>
    <row r="83" spans="2:10">
      <c r="B83" s="822"/>
      <c r="C83" s="822"/>
      <c r="D83" s="822"/>
      <c r="E83" s="822"/>
      <c r="F83" s="822"/>
      <c r="G83" s="822"/>
      <c r="H83" s="822"/>
      <c r="I83" s="822"/>
      <c r="J83" s="822"/>
    </row>
    <row r="84" spans="2:10">
      <c r="B84" s="822"/>
      <c r="C84" s="822"/>
      <c r="D84" s="822"/>
      <c r="E84" s="822"/>
      <c r="F84" s="822"/>
      <c r="G84" s="822"/>
      <c r="H84" s="822"/>
      <c r="I84" s="822"/>
      <c r="J84" s="822"/>
    </row>
    <row r="86" spans="2:10">
      <c r="B86" s="823"/>
      <c r="C86" s="823"/>
      <c r="D86" s="823"/>
      <c r="E86" s="823"/>
      <c r="F86" s="823"/>
      <c r="G86" s="823"/>
      <c r="H86" s="823"/>
      <c r="I86" s="823"/>
      <c r="J86" s="823"/>
    </row>
    <row r="87" spans="2:10">
      <c r="B87" s="823"/>
      <c r="C87" s="823"/>
      <c r="D87" s="823"/>
      <c r="E87" s="823"/>
      <c r="F87" s="823"/>
      <c r="G87" s="823"/>
      <c r="H87" s="823"/>
      <c r="I87" s="823"/>
      <c r="J87" s="823"/>
    </row>
    <row r="88" spans="2:10">
      <c r="B88" s="823"/>
      <c r="C88" s="823"/>
      <c r="D88" s="823"/>
      <c r="E88" s="823"/>
      <c r="F88" s="823"/>
      <c r="G88" s="823"/>
      <c r="H88" s="823"/>
      <c r="I88" s="823"/>
      <c r="J88" s="823"/>
    </row>
  </sheetData>
  <mergeCells count="126">
    <mergeCell ref="B5:D5"/>
    <mergeCell ref="E5:F5"/>
    <mergeCell ref="G5:I5"/>
    <mergeCell ref="J5:K5"/>
    <mergeCell ref="B6:D6"/>
    <mergeCell ref="E6:F6"/>
    <mergeCell ref="G6:I6"/>
    <mergeCell ref="J6:K6"/>
    <mergeCell ref="B9:D9"/>
    <mergeCell ref="E9:F9"/>
    <mergeCell ref="G9:I9"/>
    <mergeCell ref="J9:K9"/>
    <mergeCell ref="B10:D10"/>
    <mergeCell ref="E10:F10"/>
    <mergeCell ref="G10:I10"/>
    <mergeCell ref="J10:K10"/>
    <mergeCell ref="B7:D7"/>
    <mergeCell ref="E7:F7"/>
    <mergeCell ref="G7:I7"/>
    <mergeCell ref="J7:K7"/>
    <mergeCell ref="B8:D8"/>
    <mergeCell ref="E8:F8"/>
    <mergeCell ref="G8:I8"/>
    <mergeCell ref="J8:K8"/>
    <mergeCell ref="B14:J14"/>
    <mergeCell ref="C15:D15"/>
    <mergeCell ref="E16:G16"/>
    <mergeCell ref="B19:F19"/>
    <mergeCell ref="B20:F20"/>
    <mergeCell ref="E22:G22"/>
    <mergeCell ref="B11:D11"/>
    <mergeCell ref="E11:F11"/>
    <mergeCell ref="G11:I11"/>
    <mergeCell ref="J11:K11"/>
    <mergeCell ref="B12:D12"/>
    <mergeCell ref="E12:F12"/>
    <mergeCell ref="G12:I12"/>
    <mergeCell ref="J12:K12"/>
    <mergeCell ref="S24:S26"/>
    <mergeCell ref="B27:B32"/>
    <mergeCell ref="C27:F27"/>
    <mergeCell ref="G27:H27"/>
    <mergeCell ref="C28:F28"/>
    <mergeCell ref="G28:H28"/>
    <mergeCell ref="C29:F29"/>
    <mergeCell ref="G29:H29"/>
    <mergeCell ref="C30:F30"/>
    <mergeCell ref="G30:H30"/>
    <mergeCell ref="M24:M26"/>
    <mergeCell ref="N24:N26"/>
    <mergeCell ref="O24:O26"/>
    <mergeCell ref="P24:P26"/>
    <mergeCell ref="Q24:Q26"/>
    <mergeCell ref="R24:R26"/>
    <mergeCell ref="B24:F26"/>
    <mergeCell ref="G24:H26"/>
    <mergeCell ref="I24:I26"/>
    <mergeCell ref="J24:J26"/>
    <mergeCell ref="K24:K26"/>
    <mergeCell ref="L24:L26"/>
    <mergeCell ref="C31:F31"/>
    <mergeCell ref="G31:H31"/>
    <mergeCell ref="C32:F32"/>
    <mergeCell ref="G32:H32"/>
    <mergeCell ref="B33:B34"/>
    <mergeCell ref="C33:F33"/>
    <mergeCell ref="G33:H33"/>
    <mergeCell ref="C34:F34"/>
    <mergeCell ref="G34:H34"/>
    <mergeCell ref="C38:F38"/>
    <mergeCell ref="G38:H38"/>
    <mergeCell ref="C39:F39"/>
    <mergeCell ref="G39:H39"/>
    <mergeCell ref="E42:G42"/>
    <mergeCell ref="B44:F46"/>
    <mergeCell ref="G44:H46"/>
    <mergeCell ref="C35:F35"/>
    <mergeCell ref="G35:H35"/>
    <mergeCell ref="C36:F36"/>
    <mergeCell ref="G36:H36"/>
    <mergeCell ref="C37:F37"/>
    <mergeCell ref="G37:H37"/>
    <mergeCell ref="R44:R46"/>
    <mergeCell ref="S44:S46"/>
    <mergeCell ref="B47:B52"/>
    <mergeCell ref="C47:F47"/>
    <mergeCell ref="G47:H47"/>
    <mergeCell ref="C48:F48"/>
    <mergeCell ref="G48:H48"/>
    <mergeCell ref="I44:I46"/>
    <mergeCell ref="J44:J46"/>
    <mergeCell ref="K44:K46"/>
    <mergeCell ref="L44:L46"/>
    <mergeCell ref="M44:M46"/>
    <mergeCell ref="N44:N46"/>
    <mergeCell ref="C49:F49"/>
    <mergeCell ref="G49:H49"/>
    <mergeCell ref="C50:F50"/>
    <mergeCell ref="G50:H50"/>
    <mergeCell ref="C51:F51"/>
    <mergeCell ref="G51:H51"/>
    <mergeCell ref="O44:O46"/>
    <mergeCell ref="P44:P46"/>
    <mergeCell ref="Q44:Q46"/>
    <mergeCell ref="C55:F55"/>
    <mergeCell ref="G55:H55"/>
    <mergeCell ref="C56:F56"/>
    <mergeCell ref="G56:H56"/>
    <mergeCell ref="C57:F57"/>
    <mergeCell ref="G57:H57"/>
    <mergeCell ref="C52:F52"/>
    <mergeCell ref="G52:H52"/>
    <mergeCell ref="B53:B54"/>
    <mergeCell ref="C53:F53"/>
    <mergeCell ref="G53:H53"/>
    <mergeCell ref="C54:F54"/>
    <mergeCell ref="G54:H54"/>
    <mergeCell ref="B79:J81"/>
    <mergeCell ref="B82:J84"/>
    <mergeCell ref="B86:J88"/>
    <mergeCell ref="C58:F58"/>
    <mergeCell ref="G58:H58"/>
    <mergeCell ref="C59:F59"/>
    <mergeCell ref="G59:H59"/>
    <mergeCell ref="B73:J75"/>
    <mergeCell ref="B76:J78"/>
  </mergeCells>
  <printOptions horizontalCentered="1"/>
  <pageMargins left="0.31496062992125984" right="0.31496062992125984" top="0.74803149606299213" bottom="0.35433070866141736" header="0.31496062992125984" footer="0.31496062992125984"/>
  <pageSetup paperSize="9" scale="4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pageSetUpPr fitToPage="1"/>
  </sheetPr>
  <dimension ref="B2:X40"/>
  <sheetViews>
    <sheetView topLeftCell="A7" zoomScaleNormal="100" zoomScaleSheetLayoutView="70" workbookViewId="0">
      <selection activeCell="L35" sqref="L35"/>
    </sheetView>
  </sheetViews>
  <sheetFormatPr defaultColWidth="9.140625" defaultRowHeight="12.75"/>
  <cols>
    <col min="1" max="1" width="2" style="2" customWidth="1"/>
    <col min="2" max="2" width="3.5703125" style="2" customWidth="1"/>
    <col min="3" max="3" width="10.7109375" style="2" customWidth="1"/>
    <col min="4" max="4" width="13.28515625" style="2" customWidth="1"/>
    <col min="5" max="5" width="9.140625" style="2"/>
    <col min="6" max="6" width="15.28515625" style="2" customWidth="1"/>
    <col min="7" max="7" width="15" style="2" customWidth="1"/>
    <col min="8" max="8" width="14.7109375" style="2" customWidth="1"/>
    <col min="9" max="9" width="10.42578125" style="586" customWidth="1"/>
    <col min="10" max="10" width="10.7109375" style="2" customWidth="1"/>
    <col min="11" max="11" width="9.140625" style="2"/>
    <col min="12" max="12" width="12.85546875" style="2" customWidth="1"/>
    <col min="13" max="13" width="11.7109375" style="2" hidden="1" customWidth="1"/>
    <col min="14" max="17" width="0" style="2" hidden="1" customWidth="1"/>
    <col min="18" max="19" width="11.5703125" style="2" hidden="1" customWidth="1"/>
    <col min="20" max="20" width="15.85546875" style="2" customWidth="1"/>
    <col min="21" max="22" width="0" style="2" hidden="1" customWidth="1"/>
    <col min="23" max="24" width="11.85546875" style="2" customWidth="1"/>
    <col min="25" max="16384" width="9.140625" style="2"/>
  </cols>
  <sheetData>
    <row r="2" spans="2:18">
      <c r="B2" s="1"/>
      <c r="I2" s="2" t="s">
        <v>0</v>
      </c>
    </row>
    <row r="3" spans="2:18">
      <c r="I3" s="2" t="s">
        <v>600</v>
      </c>
    </row>
    <row r="4" spans="2:18">
      <c r="M4" s="65"/>
      <c r="N4" s="65"/>
    </row>
    <row r="5" spans="2:18" ht="12.75" customHeight="1">
      <c r="B5" s="953" t="s">
        <v>2</v>
      </c>
      <c r="C5" s="953"/>
      <c r="D5" s="953"/>
      <c r="E5" s="865"/>
      <c r="F5" s="954"/>
      <c r="G5" s="953" t="s">
        <v>3</v>
      </c>
      <c r="H5" s="953"/>
      <c r="I5" s="953"/>
      <c r="J5" s="958"/>
      <c r="K5" s="959"/>
    </row>
    <row r="6" spans="2:18" ht="12.75" customHeight="1">
      <c r="B6" s="953" t="s">
        <v>4</v>
      </c>
      <c r="C6" s="953"/>
      <c r="D6" s="953"/>
      <c r="E6" s="865" t="s">
        <v>636</v>
      </c>
      <c r="F6" s="954"/>
      <c r="G6" s="953" t="s">
        <v>5</v>
      </c>
      <c r="H6" s="953"/>
      <c r="I6" s="953"/>
      <c r="J6" s="958" t="s">
        <v>640</v>
      </c>
      <c r="K6" s="959"/>
    </row>
    <row r="7" spans="2:18" ht="12.75" customHeight="1">
      <c r="B7" s="953" t="s">
        <v>6</v>
      </c>
      <c r="C7" s="953"/>
      <c r="D7" s="953"/>
      <c r="E7" s="865">
        <v>164780489</v>
      </c>
      <c r="F7" s="954"/>
      <c r="G7" s="953" t="s">
        <v>7</v>
      </c>
      <c r="H7" s="953"/>
      <c r="I7" s="953"/>
      <c r="J7" s="958" t="s">
        <v>641</v>
      </c>
      <c r="K7" s="959"/>
    </row>
    <row r="8" spans="2:18" ht="12.75" customHeight="1">
      <c r="B8" s="953" t="s">
        <v>8</v>
      </c>
      <c r="C8" s="953"/>
      <c r="D8" s="953"/>
      <c r="E8" s="865" t="s">
        <v>637</v>
      </c>
      <c r="F8" s="954"/>
      <c r="G8" s="953" t="s">
        <v>9</v>
      </c>
      <c r="H8" s="953"/>
      <c r="I8" s="953"/>
      <c r="J8" s="958" t="s">
        <v>642</v>
      </c>
      <c r="K8" s="959"/>
    </row>
    <row r="9" spans="2:18" ht="12.75" customHeight="1">
      <c r="B9" s="953" t="s">
        <v>9</v>
      </c>
      <c r="C9" s="953"/>
      <c r="D9" s="953"/>
      <c r="E9" s="865" t="s">
        <v>638</v>
      </c>
      <c r="F9" s="954"/>
      <c r="G9" s="953" t="s">
        <v>10</v>
      </c>
      <c r="H9" s="953"/>
      <c r="I9" s="953"/>
      <c r="J9" s="958" t="s">
        <v>638</v>
      </c>
      <c r="K9" s="959"/>
    </row>
    <row r="10" spans="2:18" ht="12.75" customHeight="1">
      <c r="B10" s="953" t="s">
        <v>10</v>
      </c>
      <c r="C10" s="953"/>
      <c r="D10" s="953"/>
      <c r="E10" s="865" t="s">
        <v>638</v>
      </c>
      <c r="F10" s="954"/>
      <c r="G10" s="953" t="s">
        <v>11</v>
      </c>
      <c r="H10" s="953"/>
      <c r="I10" s="953"/>
      <c r="J10" s="958" t="s">
        <v>639</v>
      </c>
      <c r="K10" s="959"/>
    </row>
    <row r="11" spans="2:18" ht="12.75" customHeight="1">
      <c r="B11" s="953" t="s">
        <v>12</v>
      </c>
      <c r="C11" s="953"/>
      <c r="D11" s="953"/>
      <c r="E11" s="865" t="s">
        <v>217</v>
      </c>
      <c r="F11" s="954"/>
      <c r="G11" s="955"/>
      <c r="H11" s="955"/>
      <c r="I11" s="955"/>
      <c r="J11" s="956"/>
      <c r="K11" s="957"/>
    </row>
    <row r="12" spans="2:18" ht="12.75" customHeight="1">
      <c r="B12" s="953" t="s">
        <v>11</v>
      </c>
      <c r="C12" s="953"/>
      <c r="D12" s="953"/>
      <c r="E12" s="865" t="s">
        <v>639</v>
      </c>
      <c r="F12" s="954"/>
      <c r="G12" s="955"/>
      <c r="H12" s="955"/>
      <c r="I12" s="955"/>
      <c r="J12" s="956"/>
      <c r="K12" s="957"/>
    </row>
    <row r="13" spans="2:18">
      <c r="I13" s="2"/>
    </row>
    <row r="14" spans="2:18" ht="15.75">
      <c r="B14" s="1352" t="s">
        <v>656</v>
      </c>
      <c r="C14" s="1352"/>
      <c r="D14" s="1352"/>
      <c r="E14" s="1352"/>
      <c r="F14" s="1352"/>
      <c r="G14" s="1352"/>
      <c r="H14" s="1352"/>
      <c r="I14" s="1352"/>
      <c r="J14" s="1352"/>
      <c r="K14" s="1352"/>
      <c r="L14" s="1352"/>
      <c r="M14" s="1352"/>
      <c r="N14" s="1352"/>
      <c r="O14" s="1352"/>
      <c r="P14" s="1352"/>
      <c r="Q14" s="1352"/>
      <c r="R14" s="1352"/>
    </row>
    <row r="15" spans="2:18" ht="15" customHeight="1">
      <c r="C15" s="949"/>
      <c r="D15" s="949"/>
      <c r="I15" s="2"/>
    </row>
    <row r="16" spans="2:18" ht="15" customHeight="1">
      <c r="E16" s="950">
        <v>42786</v>
      </c>
      <c r="F16" s="884"/>
      <c r="G16" s="884"/>
      <c r="I16" s="2"/>
    </row>
    <row r="17" spans="2:24">
      <c r="F17" s="4" t="s">
        <v>13</v>
      </c>
      <c r="I17" s="2"/>
    </row>
    <row r="18" spans="2:24" ht="12.75" customHeight="1">
      <c r="I18" s="2"/>
    </row>
    <row r="19" spans="2:24">
      <c r="I19" s="2"/>
    </row>
    <row r="20" spans="2:24">
      <c r="B20" s="951" t="s">
        <v>14</v>
      </c>
      <c r="C20" s="951"/>
      <c r="D20" s="951"/>
      <c r="E20" s="951"/>
      <c r="F20" s="951"/>
      <c r="I20" s="2"/>
    </row>
    <row r="21" spans="2:24">
      <c r="B21" s="952"/>
      <c r="C21" s="952"/>
      <c r="D21" s="952"/>
      <c r="E21" s="952"/>
      <c r="F21" s="952"/>
      <c r="I21" s="2"/>
    </row>
    <row r="22" spans="2:24" ht="13.5" thickBot="1">
      <c r="I22" s="2"/>
    </row>
    <row r="23" spans="2:24" s="7" customFormat="1" ht="13.5" customHeight="1" thickBot="1">
      <c r="B23" s="891" t="s">
        <v>601</v>
      </c>
      <c r="C23" s="886"/>
      <c r="D23" s="886"/>
      <c r="E23" s="886"/>
      <c r="F23" s="886"/>
      <c r="G23" s="856" t="s">
        <v>602</v>
      </c>
      <c r="H23" s="1320" t="s">
        <v>603</v>
      </c>
      <c r="I23" s="1339"/>
      <c r="J23" s="1343" t="s">
        <v>574</v>
      </c>
      <c r="K23" s="1346" t="s">
        <v>67</v>
      </c>
      <c r="L23" s="1347"/>
      <c r="M23" s="1347"/>
      <c r="N23" s="1347"/>
      <c r="O23" s="1347"/>
      <c r="P23" s="1347"/>
      <c r="Q23" s="1347"/>
      <c r="R23" s="1347"/>
      <c r="S23" s="1347"/>
      <c r="T23" s="1347"/>
      <c r="U23" s="1347"/>
      <c r="V23" s="1347"/>
      <c r="W23" s="1347"/>
      <c r="X23" s="1348"/>
    </row>
    <row r="24" spans="2:24" s="7" customFormat="1" ht="12.75" customHeight="1">
      <c r="B24" s="888"/>
      <c r="C24" s="889"/>
      <c r="D24" s="889"/>
      <c r="E24" s="889"/>
      <c r="F24" s="889"/>
      <c r="G24" s="857"/>
      <c r="H24" s="1321"/>
      <c r="I24" s="1340"/>
      <c r="J24" s="1344"/>
      <c r="K24" s="1337" t="s">
        <v>18</v>
      </c>
      <c r="L24" s="1325"/>
      <c r="M24" s="1325" t="s">
        <v>19</v>
      </c>
      <c r="N24" s="1325"/>
      <c r="O24" s="1325" t="s">
        <v>20</v>
      </c>
      <c r="P24" s="1325" t="s">
        <v>21</v>
      </c>
      <c r="Q24" s="1325"/>
      <c r="R24" s="1325" t="s">
        <v>22</v>
      </c>
      <c r="S24" s="1325"/>
      <c r="T24" s="1325" t="s">
        <v>23</v>
      </c>
      <c r="U24" s="1325" t="s">
        <v>24</v>
      </c>
      <c r="V24" s="1325"/>
      <c r="W24" s="1325" t="s">
        <v>25</v>
      </c>
      <c r="X24" s="1349"/>
    </row>
    <row r="25" spans="2:24" s="7" customFormat="1" ht="12.75" customHeight="1">
      <c r="B25" s="888"/>
      <c r="C25" s="889"/>
      <c r="D25" s="889"/>
      <c r="E25" s="889"/>
      <c r="F25" s="889"/>
      <c r="G25" s="857"/>
      <c r="H25" s="1341"/>
      <c r="I25" s="1342"/>
      <c r="J25" s="1344"/>
      <c r="K25" s="1338"/>
      <c r="L25" s="1326"/>
      <c r="M25" s="1326"/>
      <c r="N25" s="1326"/>
      <c r="O25" s="1326"/>
      <c r="P25" s="1326"/>
      <c r="Q25" s="1326"/>
      <c r="R25" s="1326"/>
      <c r="S25" s="1326"/>
      <c r="T25" s="1326"/>
      <c r="U25" s="1326"/>
      <c r="V25" s="1326"/>
      <c r="W25" s="1326"/>
      <c r="X25" s="1350"/>
    </row>
    <row r="26" spans="2:24" s="7" customFormat="1" ht="21.75" customHeight="1">
      <c r="B26" s="888"/>
      <c r="C26" s="889"/>
      <c r="D26" s="889"/>
      <c r="E26" s="889"/>
      <c r="F26" s="889"/>
      <c r="G26" s="857"/>
      <c r="H26" s="1351" t="s">
        <v>604</v>
      </c>
      <c r="I26" s="1351" t="s">
        <v>605</v>
      </c>
      <c r="J26" s="1344"/>
      <c r="K26" s="1338"/>
      <c r="L26" s="1326"/>
      <c r="M26" s="1326"/>
      <c r="N26" s="1326"/>
      <c r="O26" s="1326"/>
      <c r="P26" s="1326"/>
      <c r="Q26" s="1326"/>
      <c r="R26" s="1326"/>
      <c r="S26" s="1326"/>
      <c r="T26" s="1326"/>
      <c r="U26" s="1326"/>
      <c r="V26" s="1326"/>
      <c r="W26" s="1326"/>
      <c r="X26" s="1350"/>
    </row>
    <row r="27" spans="2:24" s="7" customFormat="1" ht="15" customHeight="1">
      <c r="B27" s="888"/>
      <c r="C27" s="889"/>
      <c r="D27" s="889"/>
      <c r="E27" s="889"/>
      <c r="F27" s="889"/>
      <c r="G27" s="857"/>
      <c r="H27" s="857"/>
      <c r="I27" s="857"/>
      <c r="J27" s="1344"/>
      <c r="K27" s="1277" t="s">
        <v>811</v>
      </c>
      <c r="L27" s="1253" t="s">
        <v>812</v>
      </c>
      <c r="M27" s="1326" t="s">
        <v>606</v>
      </c>
      <c r="N27" s="1326" t="s">
        <v>606</v>
      </c>
      <c r="O27" s="1326" t="s">
        <v>606</v>
      </c>
      <c r="P27" s="1326" t="s">
        <v>606</v>
      </c>
      <c r="Q27" s="1326" t="s">
        <v>606</v>
      </c>
      <c r="R27" s="1326" t="s">
        <v>606</v>
      </c>
      <c r="S27" s="1326" t="s">
        <v>606</v>
      </c>
      <c r="T27" s="1253" t="s">
        <v>813</v>
      </c>
      <c r="U27" s="1326" t="s">
        <v>606</v>
      </c>
      <c r="V27" s="1326" t="s">
        <v>606</v>
      </c>
      <c r="W27" s="1253" t="s">
        <v>814</v>
      </c>
      <c r="X27" s="1251" t="s">
        <v>815</v>
      </c>
    </row>
    <row r="28" spans="2:24" s="587" customFormat="1" ht="15.75" thickBot="1">
      <c r="B28" s="1318"/>
      <c r="C28" s="1319"/>
      <c r="D28" s="1319"/>
      <c r="E28" s="1319"/>
      <c r="F28" s="1319"/>
      <c r="G28" s="858"/>
      <c r="H28" s="858"/>
      <c r="I28" s="858"/>
      <c r="J28" s="1345"/>
      <c r="K28" s="1278"/>
      <c r="L28" s="1254"/>
      <c r="M28" s="1336"/>
      <c r="N28" s="1336"/>
      <c r="O28" s="1336"/>
      <c r="P28" s="1336"/>
      <c r="Q28" s="1336"/>
      <c r="R28" s="1336"/>
      <c r="S28" s="1336"/>
      <c r="T28" s="1254"/>
      <c r="U28" s="1336"/>
      <c r="V28" s="1336"/>
      <c r="W28" s="1254"/>
      <c r="X28" s="1252"/>
    </row>
    <row r="29" spans="2:24" s="388" customFormat="1" ht="12.75" customHeight="1">
      <c r="B29" s="1329"/>
      <c r="C29" s="1330" t="s">
        <v>579</v>
      </c>
      <c r="D29" s="1330"/>
      <c r="E29" s="1331" t="s">
        <v>653</v>
      </c>
      <c r="F29" s="1332"/>
      <c r="G29" s="17">
        <v>33965</v>
      </c>
      <c r="H29" s="588" t="s">
        <v>607</v>
      </c>
      <c r="I29" s="589">
        <v>100</v>
      </c>
      <c r="J29" s="589">
        <v>0</v>
      </c>
      <c r="K29" s="19">
        <v>30569</v>
      </c>
      <c r="L29" s="15">
        <v>0</v>
      </c>
      <c r="M29" s="15"/>
      <c r="N29" s="15"/>
      <c r="O29" s="15"/>
      <c r="P29" s="590"/>
      <c r="Q29" s="590"/>
      <c r="R29" s="590"/>
      <c r="S29" s="590"/>
      <c r="T29" s="15">
        <v>0</v>
      </c>
      <c r="U29" s="590"/>
      <c r="V29" s="590"/>
      <c r="W29" s="15">
        <v>0</v>
      </c>
      <c r="X29" s="591">
        <v>3397</v>
      </c>
    </row>
    <row r="30" spans="2:24" s="388" customFormat="1" ht="12.75" customHeight="1">
      <c r="B30" s="1329"/>
      <c r="C30" s="1330" t="s">
        <v>580</v>
      </c>
      <c r="D30" s="1330"/>
      <c r="E30" s="1331" t="s">
        <v>654</v>
      </c>
      <c r="F30" s="1332"/>
      <c r="G30" s="592">
        <f>'9'!$I$161</f>
        <v>0</v>
      </c>
      <c r="H30" s="593" t="s">
        <v>607</v>
      </c>
      <c r="I30" s="594">
        <v>9.9999999999999998E-46</v>
      </c>
      <c r="J30" s="594">
        <v>0</v>
      </c>
      <c r="K30" s="19">
        <v>0</v>
      </c>
      <c r="L30" s="15">
        <v>0</v>
      </c>
      <c r="M30" s="15"/>
      <c r="N30" s="15"/>
      <c r="O30" s="15"/>
      <c r="P30" s="590"/>
      <c r="Q30" s="590"/>
      <c r="R30" s="590"/>
      <c r="S30" s="590"/>
      <c r="T30" s="15">
        <v>0</v>
      </c>
      <c r="U30" s="590"/>
      <c r="V30" s="590"/>
      <c r="W30" s="15">
        <v>0</v>
      </c>
      <c r="X30" s="591">
        <v>0</v>
      </c>
    </row>
    <row r="31" spans="2:24" s="388" customFormat="1" ht="13.5" customHeight="1" thickBot="1">
      <c r="B31" s="1329"/>
      <c r="C31" s="1333"/>
      <c r="D31" s="1333"/>
      <c r="E31" s="1334" t="s">
        <v>655</v>
      </c>
      <c r="F31" s="1335"/>
      <c r="G31" s="595">
        <f>'9'!$J$161</f>
        <v>0</v>
      </c>
      <c r="H31" s="596" t="s">
        <v>607</v>
      </c>
      <c r="I31" s="597">
        <v>9.9999999999999998E-46</v>
      </c>
      <c r="J31" s="597">
        <v>0</v>
      </c>
      <c r="K31" s="19">
        <v>0</v>
      </c>
      <c r="L31" s="15">
        <v>0</v>
      </c>
      <c r="M31" s="15"/>
      <c r="N31" s="15"/>
      <c r="O31" s="15"/>
      <c r="P31" s="590"/>
      <c r="Q31" s="590"/>
      <c r="R31" s="590"/>
      <c r="S31" s="590"/>
      <c r="T31" s="15">
        <v>0</v>
      </c>
      <c r="U31" s="590"/>
      <c r="V31" s="590"/>
      <c r="W31" s="15">
        <v>0</v>
      </c>
      <c r="X31" s="591">
        <v>0</v>
      </c>
    </row>
    <row r="32" spans="2:24" s="388" customFormat="1" ht="13.5" thickBot="1">
      <c r="B32" s="598"/>
      <c r="C32" s="1327" t="s">
        <v>567</v>
      </c>
      <c r="D32" s="1327"/>
      <c r="E32" s="1327"/>
      <c r="F32" s="1328"/>
      <c r="G32" s="599">
        <f>SUM(G29:G31)</f>
        <v>33965</v>
      </c>
      <c r="H32" s="600" t="s">
        <v>217</v>
      </c>
      <c r="I32" s="600" t="s">
        <v>217</v>
      </c>
      <c r="J32" s="598">
        <f t="shared" ref="J32:X32" si="0">SUM(J29:J31)</f>
        <v>0</v>
      </c>
      <c r="K32" s="598">
        <f t="shared" si="0"/>
        <v>30569</v>
      </c>
      <c r="L32" s="601">
        <f t="shared" si="0"/>
        <v>0</v>
      </c>
      <c r="M32" s="601">
        <f t="shared" si="0"/>
        <v>0</v>
      </c>
      <c r="N32" s="601">
        <f t="shared" si="0"/>
        <v>0</v>
      </c>
      <c r="O32" s="601">
        <f t="shared" si="0"/>
        <v>0</v>
      </c>
      <c r="P32" s="601">
        <f t="shared" si="0"/>
        <v>0</v>
      </c>
      <c r="Q32" s="601">
        <f t="shared" si="0"/>
        <v>0</v>
      </c>
      <c r="R32" s="601">
        <f t="shared" si="0"/>
        <v>0</v>
      </c>
      <c r="S32" s="601">
        <f t="shared" si="0"/>
        <v>0</v>
      </c>
      <c r="T32" s="601">
        <f t="shared" si="0"/>
        <v>0</v>
      </c>
      <c r="U32" s="601">
        <f t="shared" si="0"/>
        <v>0</v>
      </c>
      <c r="V32" s="601">
        <f t="shared" si="0"/>
        <v>0</v>
      </c>
      <c r="W32" s="601">
        <f t="shared" si="0"/>
        <v>0</v>
      </c>
      <c r="X32" s="602">
        <f t="shared" si="0"/>
        <v>3397</v>
      </c>
    </row>
    <row r="33" spans="2:9">
      <c r="I33" s="2"/>
    </row>
    <row r="34" spans="2:9">
      <c r="I34" s="2"/>
    </row>
    <row r="35" spans="2:9">
      <c r="C35" s="65"/>
      <c r="D35" s="66"/>
      <c r="E35" s="65"/>
      <c r="F35" s="65"/>
      <c r="G35" s="66"/>
      <c r="H35" s="65"/>
      <c r="I35" s="2"/>
    </row>
    <row r="36" spans="2:9">
      <c r="B36" s="2" t="s">
        <v>55</v>
      </c>
      <c r="C36" s="65"/>
      <c r="D36" s="65" t="s">
        <v>646</v>
      </c>
      <c r="E36" s="65"/>
      <c r="F36" s="67"/>
      <c r="G36" s="65"/>
      <c r="H36" s="65" t="s">
        <v>647</v>
      </c>
      <c r="I36" s="2"/>
    </row>
    <row r="37" spans="2:9">
      <c r="C37" s="65"/>
      <c r="D37" s="65"/>
      <c r="E37" s="65"/>
      <c r="I37" s="2"/>
    </row>
    <row r="38" spans="2:9">
      <c r="B38" s="2" t="s">
        <v>608</v>
      </c>
      <c r="G38" s="586"/>
      <c r="H38" s="586"/>
      <c r="I38" s="2"/>
    </row>
    <row r="39" spans="2:9" ht="15.75" customHeight="1">
      <c r="G39" s="586"/>
      <c r="H39" s="586"/>
      <c r="I39" s="2"/>
    </row>
    <row r="40" spans="2:9" ht="15.75" customHeight="1">
      <c r="G40" s="586"/>
      <c r="H40" s="586"/>
      <c r="I40" s="2"/>
    </row>
  </sheetData>
  <mergeCells count="73">
    <mergeCell ref="B5:D5"/>
    <mergeCell ref="E5:F5"/>
    <mergeCell ref="G5:I5"/>
    <mergeCell ref="J5:K5"/>
    <mergeCell ref="B6:D6"/>
    <mergeCell ref="E6:F6"/>
    <mergeCell ref="G6:I6"/>
    <mergeCell ref="J6:K6"/>
    <mergeCell ref="B7:D7"/>
    <mergeCell ref="E7:F7"/>
    <mergeCell ref="G7:I7"/>
    <mergeCell ref="J7:K7"/>
    <mergeCell ref="B8:D8"/>
    <mergeCell ref="E8:F8"/>
    <mergeCell ref="G8:I8"/>
    <mergeCell ref="J8:K8"/>
    <mergeCell ref="B14:R14"/>
    <mergeCell ref="C15:D15"/>
    <mergeCell ref="E16:G16"/>
    <mergeCell ref="B20:F20"/>
    <mergeCell ref="B9:D9"/>
    <mergeCell ref="E9:F9"/>
    <mergeCell ref="G9:I9"/>
    <mergeCell ref="J9:K9"/>
    <mergeCell ref="B10:D10"/>
    <mergeCell ref="E10:F10"/>
    <mergeCell ref="G10:I10"/>
    <mergeCell ref="J10:K10"/>
    <mergeCell ref="B11:D11"/>
    <mergeCell ref="E11:F11"/>
    <mergeCell ref="G11:I11"/>
    <mergeCell ref="J11:K11"/>
    <mergeCell ref="B12:D12"/>
    <mergeCell ref="E12:F12"/>
    <mergeCell ref="G12:I12"/>
    <mergeCell ref="J12:K12"/>
    <mergeCell ref="R24:S26"/>
    <mergeCell ref="G23:G28"/>
    <mergeCell ref="H23:I25"/>
    <mergeCell ref="J23:J28"/>
    <mergeCell ref="K23:X23"/>
    <mergeCell ref="V27:V28"/>
    <mergeCell ref="B21:F21"/>
    <mergeCell ref="U24:V26"/>
    <mergeCell ref="W24:X26"/>
    <mergeCell ref="H26:H28"/>
    <mergeCell ref="I26:I28"/>
    <mergeCell ref="K27:K28"/>
    <mergeCell ref="M24:N26"/>
    <mergeCell ref="O24:O26"/>
    <mergeCell ref="P24:Q26"/>
    <mergeCell ref="B23:F28"/>
    <mergeCell ref="L27:L28"/>
    <mergeCell ref="M27:M28"/>
    <mergeCell ref="N27:N28"/>
    <mergeCell ref="O27:O28"/>
    <mergeCell ref="P27:P28"/>
    <mergeCell ref="T24:T26"/>
    <mergeCell ref="C32:F32"/>
    <mergeCell ref="W27:W28"/>
    <mergeCell ref="X27:X28"/>
    <mergeCell ref="B29:B31"/>
    <mergeCell ref="C29:D29"/>
    <mergeCell ref="E29:F29"/>
    <mergeCell ref="C30:D31"/>
    <mergeCell ref="E30:F30"/>
    <mergeCell ref="E31:F31"/>
    <mergeCell ref="Q27:Q28"/>
    <mergeCell ref="R27:R28"/>
    <mergeCell ref="S27:S28"/>
    <mergeCell ref="T27:T28"/>
    <mergeCell ref="U27:U28"/>
    <mergeCell ref="K24:L26"/>
  </mergeCells>
  <pageMargins left="0.51181102362204722" right="0.59055118110236227" top="0.74803149606299213" bottom="0.74803149606299213" header="0.31496062992125984" footer="0.31496062992125984"/>
  <pageSetup paperSize="9" scale="42"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pageSetUpPr fitToPage="1"/>
  </sheetPr>
  <dimension ref="A1:Z165"/>
  <sheetViews>
    <sheetView topLeftCell="A129" zoomScale="85" zoomScaleNormal="85" workbookViewId="0">
      <selection activeCell="E17" sqref="E17"/>
    </sheetView>
  </sheetViews>
  <sheetFormatPr defaultColWidth="9.140625" defaultRowHeight="12.75"/>
  <cols>
    <col min="1" max="1" width="2.85546875" style="392" customWidth="1"/>
    <col min="2" max="4" width="9.140625" style="392"/>
    <col min="5" max="5" width="28.28515625" style="392" customWidth="1"/>
    <col min="6" max="6" width="28.42578125" style="392" customWidth="1"/>
    <col min="7" max="7" width="15.85546875" style="392" customWidth="1"/>
    <col min="8" max="8" width="12.85546875" style="392" customWidth="1"/>
    <col min="9" max="9" width="13.7109375" style="392" customWidth="1"/>
    <col min="10" max="19" width="10.28515625" style="392" hidden="1" customWidth="1"/>
    <col min="20" max="20" width="15.28515625" style="392" customWidth="1"/>
    <col min="21" max="22" width="10.28515625" style="392" hidden="1" customWidth="1"/>
    <col min="23" max="23" width="14.140625" style="392" customWidth="1"/>
    <col min="24" max="25" width="10.28515625" style="392" customWidth="1"/>
    <col min="26" max="26" width="2.85546875" style="604" customWidth="1"/>
    <col min="27" max="16384" width="9.140625" style="392"/>
  </cols>
  <sheetData>
    <row r="1" spans="1:26">
      <c r="A1" s="603"/>
    </row>
    <row r="2" spans="1:26">
      <c r="B2" s="603"/>
      <c r="F2" s="392" t="s">
        <v>609</v>
      </c>
    </row>
    <row r="3" spans="1:26">
      <c r="F3" s="392" t="s">
        <v>610</v>
      </c>
    </row>
    <row r="4" spans="1:26">
      <c r="X4" s="604"/>
      <c r="Z4" s="392"/>
    </row>
    <row r="5" spans="1:26" s="563" customFormat="1">
      <c r="B5" s="1388" t="s">
        <v>2</v>
      </c>
      <c r="C5" s="1388"/>
      <c r="D5" s="1388"/>
      <c r="E5" s="605"/>
      <c r="F5" s="606" t="s">
        <v>3</v>
      </c>
      <c r="G5" s="777"/>
    </row>
    <row r="6" spans="1:26" s="563" customFormat="1" ht="12.75" customHeight="1">
      <c r="B6" s="1388" t="s">
        <v>4</v>
      </c>
      <c r="C6" s="1388"/>
      <c r="D6" s="1388"/>
      <c r="E6" s="605" t="s">
        <v>636</v>
      </c>
      <c r="F6" s="606" t="s">
        <v>5</v>
      </c>
      <c r="G6" s="777" t="s">
        <v>640</v>
      </c>
    </row>
    <row r="7" spans="1:26" s="563" customFormat="1" ht="12.75" customHeight="1">
      <c r="B7" s="1388" t="s">
        <v>6</v>
      </c>
      <c r="C7" s="1388"/>
      <c r="D7" s="1388"/>
      <c r="E7" s="605">
        <v>164780489</v>
      </c>
      <c r="F7" s="606" t="s">
        <v>7</v>
      </c>
      <c r="G7" s="777" t="s">
        <v>641</v>
      </c>
    </row>
    <row r="8" spans="1:26" s="563" customFormat="1" ht="12.75" customHeight="1">
      <c r="B8" s="1388" t="s">
        <v>8</v>
      </c>
      <c r="C8" s="1388"/>
      <c r="D8" s="1388"/>
      <c r="E8" s="605" t="s">
        <v>637</v>
      </c>
      <c r="F8" s="606" t="s">
        <v>9</v>
      </c>
      <c r="G8" s="777" t="s">
        <v>642</v>
      </c>
    </row>
    <row r="9" spans="1:26" s="563" customFormat="1" ht="12.75" customHeight="1">
      <c r="B9" s="1388" t="s">
        <v>9</v>
      </c>
      <c r="C9" s="1388"/>
      <c r="D9" s="1388"/>
      <c r="E9" s="605" t="s">
        <v>638</v>
      </c>
      <c r="F9" s="606" t="s">
        <v>10</v>
      </c>
      <c r="G9" s="777" t="s">
        <v>638</v>
      </c>
    </row>
    <row r="10" spans="1:26" s="563" customFormat="1" ht="12.75" customHeight="1">
      <c r="B10" s="1388" t="s">
        <v>10</v>
      </c>
      <c r="C10" s="1388"/>
      <c r="D10" s="1388"/>
      <c r="E10" s="605" t="s">
        <v>638</v>
      </c>
      <c r="F10" s="606" t="s">
        <v>11</v>
      </c>
      <c r="G10" s="777" t="s">
        <v>639</v>
      </c>
    </row>
    <row r="11" spans="1:26" s="563" customFormat="1">
      <c r="B11" s="1388" t="s">
        <v>12</v>
      </c>
      <c r="C11" s="1388"/>
      <c r="D11" s="1388"/>
      <c r="E11" s="605" t="s">
        <v>217</v>
      </c>
      <c r="F11" s="607"/>
      <c r="G11" s="776"/>
    </row>
    <row r="12" spans="1:26" s="563" customFormat="1">
      <c r="B12" s="1388" t="s">
        <v>11</v>
      </c>
      <c r="C12" s="1388"/>
      <c r="D12" s="1388"/>
      <c r="E12" s="605" t="s">
        <v>639</v>
      </c>
      <c r="F12" s="607"/>
      <c r="G12" s="776"/>
    </row>
    <row r="13" spans="1:26">
      <c r="X13" s="604"/>
      <c r="Z13" s="392"/>
    </row>
    <row r="14" spans="1:26" ht="12.75" customHeight="1">
      <c r="B14" s="1120" t="s">
        <v>657</v>
      </c>
      <c r="C14" s="1120"/>
      <c r="D14" s="1120"/>
      <c r="E14" s="1120"/>
      <c r="F14" s="1120"/>
      <c r="G14" s="1120"/>
      <c r="H14" s="1120"/>
      <c r="I14" s="1120"/>
      <c r="J14" s="1120"/>
      <c r="K14" s="1120"/>
      <c r="L14" s="1120"/>
      <c r="M14" s="1120"/>
      <c r="N14" s="1120"/>
    </row>
    <row r="15" spans="1:26" s="563" customFormat="1">
      <c r="C15" s="1387"/>
      <c r="D15" s="1387"/>
    </row>
    <row r="16" spans="1:26" s="563" customFormat="1">
      <c r="E16" s="1389">
        <v>42786</v>
      </c>
      <c r="F16" s="1390"/>
      <c r="G16" s="1390"/>
    </row>
    <row r="17" spans="2:26" s="563" customFormat="1">
      <c r="F17" s="608" t="s">
        <v>13</v>
      </c>
    </row>
    <row r="18" spans="2:26" s="563" customFormat="1"/>
    <row r="19" spans="2:26">
      <c r="B19" s="1237" t="s">
        <v>14</v>
      </c>
      <c r="C19" s="1237"/>
      <c r="D19" s="1237"/>
      <c r="E19" s="1237"/>
      <c r="F19" s="1237"/>
      <c r="K19" s="491"/>
      <c r="L19" s="491"/>
    </row>
    <row r="20" spans="2:26">
      <c r="B20" s="1366" t="s">
        <v>309</v>
      </c>
      <c r="C20" s="1366"/>
      <c r="D20" s="1366"/>
      <c r="E20" s="1366"/>
      <c r="F20" s="1366"/>
    </row>
    <row r="21" spans="2:26" ht="13.5" thickBot="1">
      <c r="B21" s="609"/>
      <c r="C21" s="609"/>
      <c r="D21" s="609"/>
      <c r="E21" s="609"/>
      <c r="F21" s="609"/>
      <c r="H21" s="1367"/>
      <c r="I21" s="1367"/>
      <c r="J21" s="1367"/>
      <c r="K21" s="1367"/>
      <c r="L21" s="1367"/>
      <c r="M21" s="1367"/>
      <c r="N21" s="1367"/>
      <c r="O21" s="1367"/>
      <c r="P21" s="1367"/>
      <c r="Q21" s="1367"/>
      <c r="R21" s="1367"/>
      <c r="S21" s="1367"/>
      <c r="T21" s="1367"/>
      <c r="U21" s="1367"/>
      <c r="V21" s="1367"/>
      <c r="W21" s="1367"/>
      <c r="X21" s="1367"/>
      <c r="Y21" s="610"/>
    </row>
    <row r="22" spans="2:26" s="395" customFormat="1">
      <c r="B22" s="1368" t="s">
        <v>16</v>
      </c>
      <c r="C22" s="1369"/>
      <c r="D22" s="1369"/>
      <c r="E22" s="1369"/>
      <c r="F22" s="1370"/>
      <c r="G22" s="1374" t="s">
        <v>611</v>
      </c>
      <c r="H22" s="1374" t="s">
        <v>18</v>
      </c>
      <c r="I22" s="1377"/>
      <c r="J22" s="1378"/>
      <c r="K22" s="1384" t="s">
        <v>19</v>
      </c>
      <c r="L22" s="1384"/>
      <c r="M22" s="1384" t="s">
        <v>20</v>
      </c>
      <c r="N22" s="1384"/>
      <c r="O22" s="1384" t="s">
        <v>21</v>
      </c>
      <c r="P22" s="1384"/>
      <c r="Q22" s="1384"/>
      <c r="R22" s="1384" t="s">
        <v>22</v>
      </c>
      <c r="S22" s="1384"/>
      <c r="T22" s="1384" t="s">
        <v>23</v>
      </c>
      <c r="U22" s="1384" t="s">
        <v>24</v>
      </c>
      <c r="V22" s="1384"/>
      <c r="W22" s="1384" t="s">
        <v>25</v>
      </c>
      <c r="X22" s="1385"/>
      <c r="Y22" s="1360" t="s">
        <v>612</v>
      </c>
      <c r="Z22" s="604"/>
    </row>
    <row r="23" spans="2:26" s="395" customFormat="1">
      <c r="B23" s="1371"/>
      <c r="C23" s="1372"/>
      <c r="D23" s="1372"/>
      <c r="E23" s="1372"/>
      <c r="F23" s="1373"/>
      <c r="G23" s="1375"/>
      <c r="H23" s="1375"/>
      <c r="I23" s="1379"/>
      <c r="J23" s="1380"/>
      <c r="K23" s="1234"/>
      <c r="L23" s="1234"/>
      <c r="M23" s="1234"/>
      <c r="N23" s="1234"/>
      <c r="O23" s="1234"/>
      <c r="P23" s="1234"/>
      <c r="Q23" s="1234"/>
      <c r="R23" s="1234"/>
      <c r="S23" s="1234"/>
      <c r="T23" s="1234"/>
      <c r="U23" s="1234"/>
      <c r="V23" s="1234"/>
      <c r="W23" s="1234"/>
      <c r="X23" s="1386"/>
      <c r="Y23" s="1361"/>
      <c r="Z23" s="604"/>
    </row>
    <row r="24" spans="2:26" s="395" customFormat="1">
      <c r="B24" s="1371"/>
      <c r="C24" s="1372"/>
      <c r="D24" s="1372"/>
      <c r="E24" s="1372"/>
      <c r="F24" s="1373"/>
      <c r="G24" s="1375"/>
      <c r="H24" s="1381"/>
      <c r="I24" s="1382"/>
      <c r="J24" s="1383"/>
      <c r="K24" s="1234"/>
      <c r="L24" s="1234"/>
      <c r="M24" s="1234"/>
      <c r="N24" s="1234"/>
      <c r="O24" s="1234"/>
      <c r="P24" s="1234"/>
      <c r="Q24" s="1234"/>
      <c r="R24" s="1234"/>
      <c r="S24" s="1234"/>
      <c r="T24" s="1234"/>
      <c r="U24" s="1234"/>
      <c r="V24" s="1234"/>
      <c r="W24" s="1234"/>
      <c r="X24" s="1386"/>
      <c r="Y24" s="1361"/>
      <c r="Z24" s="604"/>
    </row>
    <row r="25" spans="2:26" s="395" customFormat="1">
      <c r="B25" s="1371"/>
      <c r="C25" s="1372"/>
      <c r="D25" s="1372"/>
      <c r="E25" s="1372"/>
      <c r="F25" s="1373"/>
      <c r="G25" s="1375"/>
      <c r="H25" s="1362" t="s">
        <v>811</v>
      </c>
      <c r="I25" s="1358" t="s">
        <v>812</v>
      </c>
      <c r="J25" s="1358" t="s">
        <v>262</v>
      </c>
      <c r="K25" s="1358" t="s">
        <v>260</v>
      </c>
      <c r="L25" s="1358" t="s">
        <v>261</v>
      </c>
      <c r="M25" s="1358" t="s">
        <v>260</v>
      </c>
      <c r="N25" s="1358" t="s">
        <v>261</v>
      </c>
      <c r="O25" s="1358" t="s">
        <v>260</v>
      </c>
      <c r="P25" s="1358" t="s">
        <v>261</v>
      </c>
      <c r="Q25" s="1358" t="s">
        <v>262</v>
      </c>
      <c r="R25" s="1358" t="s">
        <v>260</v>
      </c>
      <c r="S25" s="1358" t="s">
        <v>261</v>
      </c>
      <c r="T25" s="1358" t="s">
        <v>813</v>
      </c>
      <c r="U25" s="1358" t="s">
        <v>260</v>
      </c>
      <c r="V25" s="1358" t="s">
        <v>261</v>
      </c>
      <c r="W25" s="1358" t="s">
        <v>814</v>
      </c>
      <c r="X25" s="1364" t="s">
        <v>815</v>
      </c>
      <c r="Y25" s="1361"/>
      <c r="Z25" s="604"/>
    </row>
    <row r="26" spans="2:26" s="611" customFormat="1" ht="13.5" thickBot="1">
      <c r="B26" s="1371"/>
      <c r="C26" s="1372"/>
      <c r="D26" s="1372"/>
      <c r="E26" s="1372"/>
      <c r="F26" s="1373"/>
      <c r="G26" s="1376"/>
      <c r="H26" s="1363"/>
      <c r="I26" s="1359"/>
      <c r="J26" s="1359"/>
      <c r="K26" s="1359"/>
      <c r="L26" s="1359"/>
      <c r="M26" s="1359"/>
      <c r="N26" s="1359"/>
      <c r="O26" s="1359"/>
      <c r="P26" s="1359"/>
      <c r="Q26" s="1359"/>
      <c r="R26" s="1359"/>
      <c r="S26" s="1359"/>
      <c r="T26" s="1359"/>
      <c r="U26" s="1359"/>
      <c r="V26" s="1359"/>
      <c r="W26" s="1359"/>
      <c r="X26" s="1365"/>
      <c r="Y26" s="1361"/>
      <c r="Z26" s="604"/>
    </row>
    <row r="27" spans="2:26" ht="13.5" thickBot="1">
      <c r="B27" s="1355" t="s">
        <v>613</v>
      </c>
      <c r="C27" s="1356"/>
      <c r="D27" s="1356"/>
      <c r="E27" s="1356"/>
      <c r="F27" s="1357"/>
      <c r="G27" s="775">
        <f>SUM(H27:X27)</f>
        <v>38370</v>
      </c>
      <c r="H27" s="612">
        <v>33969</v>
      </c>
      <c r="I27" s="613"/>
      <c r="J27" s="613"/>
      <c r="K27" s="613"/>
      <c r="L27" s="613"/>
      <c r="M27" s="613"/>
      <c r="N27" s="613"/>
      <c r="O27" s="613"/>
      <c r="P27" s="613"/>
      <c r="Q27" s="613"/>
      <c r="R27" s="613"/>
      <c r="S27" s="613"/>
      <c r="T27" s="613"/>
      <c r="U27" s="613"/>
      <c r="V27" s="613"/>
      <c r="W27" s="612">
        <v>4401</v>
      </c>
      <c r="X27" s="614"/>
      <c r="Y27" s="615">
        <v>0</v>
      </c>
      <c r="Z27" s="616"/>
    </row>
    <row r="28" spans="2:26">
      <c r="B28" s="397" t="s">
        <v>82</v>
      </c>
      <c r="C28" s="398" t="s">
        <v>318</v>
      </c>
      <c r="D28" s="399"/>
      <c r="E28" s="399"/>
      <c r="F28" s="400"/>
      <c r="G28" s="617"/>
      <c r="H28" s="618"/>
      <c r="I28" s="619"/>
      <c r="J28" s="619"/>
      <c r="K28" s="619"/>
      <c r="L28" s="619"/>
      <c r="M28" s="619"/>
      <c r="N28" s="619"/>
      <c r="O28" s="619"/>
      <c r="P28" s="619"/>
      <c r="Q28" s="619"/>
      <c r="R28" s="619"/>
      <c r="S28" s="619"/>
      <c r="T28" s="619"/>
      <c r="U28" s="619"/>
      <c r="V28" s="619"/>
      <c r="W28" s="619"/>
      <c r="X28" s="620"/>
      <c r="Y28" s="621"/>
      <c r="Z28" s="616"/>
    </row>
    <row r="29" spans="2:26">
      <c r="B29" s="411" t="s">
        <v>140</v>
      </c>
      <c r="C29" s="1203" t="s">
        <v>319</v>
      </c>
      <c r="D29" s="1204"/>
      <c r="E29" s="1204"/>
      <c r="F29" s="1205"/>
      <c r="G29" s="772">
        <v>0</v>
      </c>
      <c r="H29" s="618">
        <v>0</v>
      </c>
      <c r="I29" s="619">
        <v>0</v>
      </c>
      <c r="J29" s="619">
        <v>0</v>
      </c>
      <c r="K29" s="619">
        <v>0</v>
      </c>
      <c r="L29" s="619">
        <v>0</v>
      </c>
      <c r="M29" s="619">
        <v>0</v>
      </c>
      <c r="N29" s="619">
        <v>0</v>
      </c>
      <c r="O29" s="619">
        <v>0</v>
      </c>
      <c r="P29" s="619">
        <v>0</v>
      </c>
      <c r="Q29" s="619">
        <v>0</v>
      </c>
      <c r="R29" s="619">
        <v>0</v>
      </c>
      <c r="S29" s="619">
        <v>0</v>
      </c>
      <c r="T29" s="619">
        <v>0</v>
      </c>
      <c r="U29" s="619">
        <v>0</v>
      </c>
      <c r="V29" s="619">
        <v>0</v>
      </c>
      <c r="W29" s="619">
        <v>0</v>
      </c>
      <c r="X29" s="620">
        <v>0</v>
      </c>
      <c r="Y29" s="622">
        <v>0</v>
      </c>
    </row>
    <row r="30" spans="2:26" ht="13.5" thickBot="1">
      <c r="B30" s="420" t="s">
        <v>152</v>
      </c>
      <c r="C30" s="1212" t="s">
        <v>320</v>
      </c>
      <c r="D30" s="1213"/>
      <c r="E30" s="1213"/>
      <c r="F30" s="1214"/>
      <c r="G30" s="773">
        <v>0</v>
      </c>
      <c r="H30" s="623">
        <v>0</v>
      </c>
      <c r="I30" s="624">
        <v>0</v>
      </c>
      <c r="J30" s="624">
        <v>0</v>
      </c>
      <c r="K30" s="624">
        <v>0</v>
      </c>
      <c r="L30" s="624">
        <v>0</v>
      </c>
      <c r="M30" s="624">
        <v>0</v>
      </c>
      <c r="N30" s="624">
        <v>0</v>
      </c>
      <c r="O30" s="624">
        <v>0</v>
      </c>
      <c r="P30" s="624">
        <v>0</v>
      </c>
      <c r="Q30" s="624">
        <v>0</v>
      </c>
      <c r="R30" s="624">
        <v>0</v>
      </c>
      <c r="S30" s="624">
        <v>0</v>
      </c>
      <c r="T30" s="624">
        <v>0</v>
      </c>
      <c r="U30" s="624">
        <v>0</v>
      </c>
      <c r="V30" s="624">
        <v>0</v>
      </c>
      <c r="W30" s="624">
        <v>0</v>
      </c>
      <c r="X30" s="625">
        <v>0</v>
      </c>
      <c r="Y30" s="626">
        <v>0</v>
      </c>
    </row>
    <row r="31" spans="2:26">
      <c r="B31" s="397" t="s">
        <v>94</v>
      </c>
      <c r="C31" s="1215" t="s">
        <v>321</v>
      </c>
      <c r="D31" s="1216"/>
      <c r="E31" s="1216"/>
      <c r="F31" s="1217"/>
      <c r="G31" s="774">
        <v>0</v>
      </c>
      <c r="H31" s="627">
        <v>0</v>
      </c>
      <c r="I31" s="628">
        <v>0</v>
      </c>
      <c r="J31" s="628">
        <v>0</v>
      </c>
      <c r="K31" s="628">
        <v>0</v>
      </c>
      <c r="L31" s="628">
        <v>0</v>
      </c>
      <c r="M31" s="628">
        <v>0</v>
      </c>
      <c r="N31" s="628">
        <v>0</v>
      </c>
      <c r="O31" s="628">
        <v>0</v>
      </c>
      <c r="P31" s="628">
        <v>0</v>
      </c>
      <c r="Q31" s="628">
        <v>0</v>
      </c>
      <c r="R31" s="628">
        <v>0</v>
      </c>
      <c r="S31" s="628">
        <v>0</v>
      </c>
      <c r="T31" s="628">
        <v>0</v>
      </c>
      <c r="U31" s="628">
        <v>0</v>
      </c>
      <c r="V31" s="628">
        <v>0</v>
      </c>
      <c r="W31" s="628">
        <v>0</v>
      </c>
      <c r="X31" s="629">
        <v>0</v>
      </c>
      <c r="Y31" s="630">
        <v>0</v>
      </c>
    </row>
    <row r="32" spans="2:26">
      <c r="B32" s="411" t="s">
        <v>157</v>
      </c>
      <c r="C32" s="1203" t="s">
        <v>322</v>
      </c>
      <c r="D32" s="1204"/>
      <c r="E32" s="1204"/>
      <c r="F32" s="1205"/>
      <c r="G32" s="772">
        <v>0</v>
      </c>
      <c r="H32" s="618">
        <v>0</v>
      </c>
      <c r="I32" s="619">
        <v>0</v>
      </c>
      <c r="J32" s="619">
        <v>0</v>
      </c>
      <c r="K32" s="619">
        <v>0</v>
      </c>
      <c r="L32" s="619">
        <v>0</v>
      </c>
      <c r="M32" s="619">
        <v>0</v>
      </c>
      <c r="N32" s="619">
        <v>0</v>
      </c>
      <c r="O32" s="619">
        <v>0</v>
      </c>
      <c r="P32" s="619">
        <v>0</v>
      </c>
      <c r="Q32" s="619">
        <v>0</v>
      </c>
      <c r="R32" s="619">
        <v>0</v>
      </c>
      <c r="S32" s="619">
        <v>0</v>
      </c>
      <c r="T32" s="619">
        <v>0</v>
      </c>
      <c r="U32" s="619">
        <v>0</v>
      </c>
      <c r="V32" s="619">
        <v>0</v>
      </c>
      <c r="W32" s="619">
        <v>0</v>
      </c>
      <c r="X32" s="620">
        <v>0</v>
      </c>
      <c r="Y32" s="631">
        <v>0</v>
      </c>
    </row>
    <row r="33" spans="2:25">
      <c r="B33" s="411" t="s">
        <v>159</v>
      </c>
      <c r="C33" s="1203" t="s">
        <v>323</v>
      </c>
      <c r="D33" s="1204"/>
      <c r="E33" s="1204"/>
      <c r="F33" s="1205"/>
      <c r="G33" s="772">
        <v>0</v>
      </c>
      <c r="H33" s="618">
        <v>0</v>
      </c>
      <c r="I33" s="619">
        <v>0</v>
      </c>
      <c r="J33" s="619">
        <v>0</v>
      </c>
      <c r="K33" s="619">
        <v>0</v>
      </c>
      <c r="L33" s="619">
        <v>0</v>
      </c>
      <c r="M33" s="619">
        <v>0</v>
      </c>
      <c r="N33" s="619">
        <v>0</v>
      </c>
      <c r="O33" s="619">
        <v>0</v>
      </c>
      <c r="P33" s="619">
        <v>0</v>
      </c>
      <c r="Q33" s="619">
        <v>0</v>
      </c>
      <c r="R33" s="619">
        <v>0</v>
      </c>
      <c r="S33" s="619">
        <v>0</v>
      </c>
      <c r="T33" s="619">
        <v>0</v>
      </c>
      <c r="U33" s="619">
        <v>0</v>
      </c>
      <c r="V33" s="619">
        <v>0</v>
      </c>
      <c r="W33" s="619">
        <v>0</v>
      </c>
      <c r="X33" s="620">
        <v>0</v>
      </c>
      <c r="Y33" s="631">
        <v>0</v>
      </c>
    </row>
    <row r="34" spans="2:25">
      <c r="B34" s="411" t="s">
        <v>162</v>
      </c>
      <c r="C34" s="1203" t="s">
        <v>324</v>
      </c>
      <c r="D34" s="1204"/>
      <c r="E34" s="1204"/>
      <c r="F34" s="1205"/>
      <c r="G34" s="772">
        <v>711278.64</v>
      </c>
      <c r="H34" s="618">
        <v>629695.70294917899</v>
      </c>
      <c r="I34" s="619">
        <v>0</v>
      </c>
      <c r="J34" s="619">
        <v>0</v>
      </c>
      <c r="K34" s="619">
        <v>0</v>
      </c>
      <c r="L34" s="619">
        <v>0</v>
      </c>
      <c r="M34" s="619">
        <v>0</v>
      </c>
      <c r="N34" s="619">
        <v>0</v>
      </c>
      <c r="O34" s="619">
        <v>0</v>
      </c>
      <c r="P34" s="619">
        <v>0</v>
      </c>
      <c r="Q34" s="619">
        <v>0</v>
      </c>
      <c r="R34" s="619">
        <v>0</v>
      </c>
      <c r="S34" s="619">
        <v>0</v>
      </c>
      <c r="T34" s="619">
        <v>0</v>
      </c>
      <c r="U34" s="619">
        <v>0</v>
      </c>
      <c r="V34" s="619">
        <v>0</v>
      </c>
      <c r="W34" s="619">
        <v>81582.937050820954</v>
      </c>
      <c r="X34" s="620">
        <v>0</v>
      </c>
      <c r="Y34" s="631">
        <v>0</v>
      </c>
    </row>
    <row r="35" spans="2:25">
      <c r="B35" s="411" t="s">
        <v>198</v>
      </c>
      <c r="C35" s="1203" t="s">
        <v>325</v>
      </c>
      <c r="D35" s="1204"/>
      <c r="E35" s="1204"/>
      <c r="F35" s="1205"/>
      <c r="G35" s="772">
        <v>0</v>
      </c>
      <c r="H35" s="618">
        <v>0</v>
      </c>
      <c r="I35" s="619">
        <v>0</v>
      </c>
      <c r="J35" s="619">
        <v>0</v>
      </c>
      <c r="K35" s="619">
        <v>0</v>
      </c>
      <c r="L35" s="619">
        <v>0</v>
      </c>
      <c r="M35" s="619">
        <v>0</v>
      </c>
      <c r="N35" s="619">
        <v>0</v>
      </c>
      <c r="O35" s="619">
        <v>0</v>
      </c>
      <c r="P35" s="619">
        <v>0</v>
      </c>
      <c r="Q35" s="619">
        <v>0</v>
      </c>
      <c r="R35" s="619">
        <v>0</v>
      </c>
      <c r="S35" s="619">
        <v>0</v>
      </c>
      <c r="T35" s="619">
        <v>0</v>
      </c>
      <c r="U35" s="619">
        <v>0</v>
      </c>
      <c r="V35" s="619">
        <v>0</v>
      </c>
      <c r="W35" s="619">
        <v>0</v>
      </c>
      <c r="X35" s="620">
        <v>0</v>
      </c>
      <c r="Y35" s="631">
        <v>0</v>
      </c>
    </row>
    <row r="36" spans="2:25" ht="13.5" thickBot="1">
      <c r="B36" s="434" t="s">
        <v>199</v>
      </c>
      <c r="C36" s="1212" t="s">
        <v>326</v>
      </c>
      <c r="D36" s="1213"/>
      <c r="E36" s="1213"/>
      <c r="F36" s="1214"/>
      <c r="G36" s="772">
        <v>2333.87</v>
      </c>
      <c r="H36" s="632">
        <v>2066.177483189992</v>
      </c>
      <c r="I36" s="633">
        <v>0</v>
      </c>
      <c r="J36" s="633">
        <v>0</v>
      </c>
      <c r="K36" s="633">
        <v>0</v>
      </c>
      <c r="L36" s="633">
        <v>0</v>
      </c>
      <c r="M36" s="633">
        <v>0</v>
      </c>
      <c r="N36" s="633">
        <v>0</v>
      </c>
      <c r="O36" s="633">
        <v>0</v>
      </c>
      <c r="P36" s="633">
        <v>0</v>
      </c>
      <c r="Q36" s="633">
        <v>0</v>
      </c>
      <c r="R36" s="633">
        <v>0</v>
      </c>
      <c r="S36" s="633">
        <v>0</v>
      </c>
      <c r="T36" s="633">
        <v>0</v>
      </c>
      <c r="U36" s="633">
        <v>0</v>
      </c>
      <c r="V36" s="633">
        <v>0</v>
      </c>
      <c r="W36" s="633">
        <v>267.69251681000782</v>
      </c>
      <c r="X36" s="634">
        <v>0</v>
      </c>
      <c r="Y36" s="631">
        <v>0</v>
      </c>
    </row>
    <row r="37" spans="2:25">
      <c r="B37" s="397" t="s">
        <v>119</v>
      </c>
      <c r="C37" s="1215" t="s">
        <v>327</v>
      </c>
      <c r="D37" s="1216"/>
      <c r="E37" s="1216"/>
      <c r="F37" s="1217"/>
      <c r="G37" s="774">
        <v>0</v>
      </c>
      <c r="H37" s="627">
        <v>0</v>
      </c>
      <c r="I37" s="628">
        <v>0</v>
      </c>
      <c r="J37" s="628">
        <v>0</v>
      </c>
      <c r="K37" s="628">
        <v>0</v>
      </c>
      <c r="L37" s="628">
        <v>0</v>
      </c>
      <c r="M37" s="628">
        <v>0</v>
      </c>
      <c r="N37" s="628">
        <v>0</v>
      </c>
      <c r="O37" s="628">
        <v>0</v>
      </c>
      <c r="P37" s="628">
        <v>0</v>
      </c>
      <c r="Q37" s="628">
        <v>0</v>
      </c>
      <c r="R37" s="628">
        <v>0</v>
      </c>
      <c r="S37" s="628">
        <v>0</v>
      </c>
      <c r="T37" s="628">
        <v>0</v>
      </c>
      <c r="U37" s="628">
        <v>0</v>
      </c>
      <c r="V37" s="628">
        <v>0</v>
      </c>
      <c r="W37" s="628">
        <v>0</v>
      </c>
      <c r="X37" s="629">
        <v>0</v>
      </c>
      <c r="Y37" s="630">
        <v>0</v>
      </c>
    </row>
    <row r="38" spans="2:25">
      <c r="B38" s="411" t="s">
        <v>121</v>
      </c>
      <c r="C38" s="1203" t="s">
        <v>328</v>
      </c>
      <c r="D38" s="1204"/>
      <c r="E38" s="1204"/>
      <c r="F38" s="1205"/>
      <c r="G38" s="772">
        <v>75073.210000000006</v>
      </c>
      <c r="H38" s="618">
        <v>66462.389118842853</v>
      </c>
      <c r="I38" s="619">
        <v>0</v>
      </c>
      <c r="J38" s="619">
        <v>0</v>
      </c>
      <c r="K38" s="619">
        <v>0</v>
      </c>
      <c r="L38" s="619">
        <v>0</v>
      </c>
      <c r="M38" s="619">
        <v>0</v>
      </c>
      <c r="N38" s="619">
        <v>0</v>
      </c>
      <c r="O38" s="619">
        <v>0</v>
      </c>
      <c r="P38" s="619">
        <v>0</v>
      </c>
      <c r="Q38" s="619">
        <v>0</v>
      </c>
      <c r="R38" s="619">
        <v>0</v>
      </c>
      <c r="S38" s="619">
        <v>0</v>
      </c>
      <c r="T38" s="619">
        <v>0</v>
      </c>
      <c r="U38" s="619">
        <v>0</v>
      </c>
      <c r="V38" s="619">
        <v>0</v>
      </c>
      <c r="W38" s="619">
        <v>8610.8208811571549</v>
      </c>
      <c r="X38" s="620">
        <v>0</v>
      </c>
      <c r="Y38" s="631">
        <v>0</v>
      </c>
    </row>
    <row r="39" spans="2:25" ht="13.5" thickBot="1">
      <c r="B39" s="438" t="s">
        <v>124</v>
      </c>
      <c r="C39" s="1206" t="s">
        <v>329</v>
      </c>
      <c r="D39" s="1207"/>
      <c r="E39" s="1207"/>
      <c r="F39" s="1208"/>
      <c r="G39" s="772">
        <v>0</v>
      </c>
      <c r="H39" s="623">
        <v>0</v>
      </c>
      <c r="I39" s="624">
        <v>0</v>
      </c>
      <c r="J39" s="624">
        <v>0</v>
      </c>
      <c r="K39" s="624">
        <v>0</v>
      </c>
      <c r="L39" s="624">
        <v>0</v>
      </c>
      <c r="M39" s="624">
        <v>0</v>
      </c>
      <c r="N39" s="624">
        <v>0</v>
      </c>
      <c r="O39" s="624">
        <v>0</v>
      </c>
      <c r="P39" s="624">
        <v>0</v>
      </c>
      <c r="Q39" s="624">
        <v>0</v>
      </c>
      <c r="R39" s="624">
        <v>0</v>
      </c>
      <c r="S39" s="624">
        <v>0</v>
      </c>
      <c r="T39" s="624">
        <v>0</v>
      </c>
      <c r="U39" s="624">
        <v>0</v>
      </c>
      <c r="V39" s="624">
        <v>0</v>
      </c>
      <c r="W39" s="624">
        <v>0</v>
      </c>
      <c r="X39" s="625">
        <v>0</v>
      </c>
      <c r="Y39" s="631">
        <v>0</v>
      </c>
    </row>
    <row r="40" spans="2:25">
      <c r="B40" s="442" t="s">
        <v>131</v>
      </c>
      <c r="C40" s="1209" t="s">
        <v>330</v>
      </c>
      <c r="D40" s="1210"/>
      <c r="E40" s="1210"/>
      <c r="F40" s="1211"/>
      <c r="G40" s="774">
        <v>0</v>
      </c>
      <c r="H40" s="627">
        <v>0</v>
      </c>
      <c r="I40" s="628">
        <v>0</v>
      </c>
      <c r="J40" s="628">
        <v>0</v>
      </c>
      <c r="K40" s="628">
        <v>0</v>
      </c>
      <c r="L40" s="628">
        <v>0</v>
      </c>
      <c r="M40" s="628">
        <v>0</v>
      </c>
      <c r="N40" s="628">
        <v>0</v>
      </c>
      <c r="O40" s="628">
        <v>0</v>
      </c>
      <c r="P40" s="628">
        <v>0</v>
      </c>
      <c r="Q40" s="628">
        <v>0</v>
      </c>
      <c r="R40" s="628">
        <v>0</v>
      </c>
      <c r="S40" s="628">
        <v>0</v>
      </c>
      <c r="T40" s="628">
        <v>0</v>
      </c>
      <c r="U40" s="628">
        <v>0</v>
      </c>
      <c r="V40" s="628">
        <v>0</v>
      </c>
      <c r="W40" s="628">
        <v>0</v>
      </c>
      <c r="X40" s="629">
        <v>0</v>
      </c>
      <c r="Y40" s="630">
        <v>0</v>
      </c>
    </row>
    <row r="41" spans="2:25">
      <c r="B41" s="411" t="s">
        <v>133</v>
      </c>
      <c r="C41" s="1203" t="s">
        <v>331</v>
      </c>
      <c r="D41" s="1204"/>
      <c r="E41" s="1204"/>
      <c r="F41" s="1205"/>
      <c r="G41" s="772">
        <v>910.03</v>
      </c>
      <c r="H41" s="618">
        <v>805.65048397185296</v>
      </c>
      <c r="I41" s="619">
        <v>0</v>
      </c>
      <c r="J41" s="619">
        <v>0</v>
      </c>
      <c r="K41" s="619">
        <v>0</v>
      </c>
      <c r="L41" s="619">
        <v>0</v>
      </c>
      <c r="M41" s="619">
        <v>0</v>
      </c>
      <c r="N41" s="619">
        <v>0</v>
      </c>
      <c r="O41" s="619">
        <v>0</v>
      </c>
      <c r="P41" s="619">
        <v>0</v>
      </c>
      <c r="Q41" s="619">
        <v>0</v>
      </c>
      <c r="R41" s="619">
        <v>0</v>
      </c>
      <c r="S41" s="619">
        <v>0</v>
      </c>
      <c r="T41" s="619">
        <v>0</v>
      </c>
      <c r="U41" s="619">
        <v>0</v>
      </c>
      <c r="V41" s="619">
        <v>0</v>
      </c>
      <c r="W41" s="619">
        <v>104.37951602814698</v>
      </c>
      <c r="X41" s="620">
        <v>0</v>
      </c>
      <c r="Y41" s="631">
        <v>0</v>
      </c>
    </row>
    <row r="42" spans="2:25" ht="13.5" thickBot="1">
      <c r="B42" s="438" t="s">
        <v>135</v>
      </c>
      <c r="C42" s="1206" t="s">
        <v>332</v>
      </c>
      <c r="D42" s="1207"/>
      <c r="E42" s="1207"/>
      <c r="F42" s="1208"/>
      <c r="G42" s="772">
        <v>0</v>
      </c>
      <c r="H42" s="632">
        <v>0</v>
      </c>
      <c r="I42" s="633">
        <v>0</v>
      </c>
      <c r="J42" s="633">
        <v>0</v>
      </c>
      <c r="K42" s="633">
        <v>0</v>
      </c>
      <c r="L42" s="633">
        <v>0</v>
      </c>
      <c r="M42" s="633">
        <v>0</v>
      </c>
      <c r="N42" s="633">
        <v>0</v>
      </c>
      <c r="O42" s="633">
        <v>0</v>
      </c>
      <c r="P42" s="633">
        <v>0</v>
      </c>
      <c r="Q42" s="633">
        <v>0</v>
      </c>
      <c r="R42" s="633">
        <v>0</v>
      </c>
      <c r="S42" s="633">
        <v>0</v>
      </c>
      <c r="T42" s="633">
        <v>0</v>
      </c>
      <c r="U42" s="633">
        <v>0</v>
      </c>
      <c r="V42" s="633">
        <v>0</v>
      </c>
      <c r="W42" s="633">
        <v>0</v>
      </c>
      <c r="X42" s="634">
        <v>0</v>
      </c>
      <c r="Y42" s="631">
        <v>0</v>
      </c>
    </row>
    <row r="43" spans="2:25">
      <c r="B43" s="442" t="s">
        <v>333</v>
      </c>
      <c r="C43" s="1209" t="s">
        <v>334</v>
      </c>
      <c r="D43" s="1210"/>
      <c r="E43" s="1210"/>
      <c r="F43" s="1211"/>
      <c r="G43" s="774">
        <v>0</v>
      </c>
      <c r="H43" s="627">
        <v>0</v>
      </c>
      <c r="I43" s="628">
        <v>0</v>
      </c>
      <c r="J43" s="628">
        <v>0</v>
      </c>
      <c r="K43" s="628">
        <v>0</v>
      </c>
      <c r="L43" s="628">
        <v>0</v>
      </c>
      <c r="M43" s="628">
        <v>0</v>
      </c>
      <c r="N43" s="628">
        <v>0</v>
      </c>
      <c r="O43" s="628">
        <v>0</v>
      </c>
      <c r="P43" s="628">
        <v>0</v>
      </c>
      <c r="Q43" s="628">
        <v>0</v>
      </c>
      <c r="R43" s="628">
        <v>0</v>
      </c>
      <c r="S43" s="628">
        <v>0</v>
      </c>
      <c r="T43" s="628">
        <v>0</v>
      </c>
      <c r="U43" s="628">
        <v>0</v>
      </c>
      <c r="V43" s="628">
        <v>0</v>
      </c>
      <c r="W43" s="628">
        <v>0</v>
      </c>
      <c r="X43" s="629">
        <v>0</v>
      </c>
      <c r="Y43" s="630">
        <v>0</v>
      </c>
    </row>
    <row r="44" spans="2:25">
      <c r="B44" s="411" t="s">
        <v>335</v>
      </c>
      <c r="C44" s="1203" t="s">
        <v>336</v>
      </c>
      <c r="D44" s="1204"/>
      <c r="E44" s="1204"/>
      <c r="F44" s="1205"/>
      <c r="G44" s="772">
        <v>0</v>
      </c>
      <c r="H44" s="618">
        <v>0</v>
      </c>
      <c r="I44" s="619">
        <v>0</v>
      </c>
      <c r="J44" s="619">
        <v>0</v>
      </c>
      <c r="K44" s="619">
        <v>0</v>
      </c>
      <c r="L44" s="619">
        <v>0</v>
      </c>
      <c r="M44" s="619">
        <v>0</v>
      </c>
      <c r="N44" s="619">
        <v>0</v>
      </c>
      <c r="O44" s="619">
        <v>0</v>
      </c>
      <c r="P44" s="619">
        <v>0</v>
      </c>
      <c r="Q44" s="619">
        <v>0</v>
      </c>
      <c r="R44" s="619">
        <v>0</v>
      </c>
      <c r="S44" s="619">
        <v>0</v>
      </c>
      <c r="T44" s="619">
        <v>0</v>
      </c>
      <c r="U44" s="619">
        <v>0</v>
      </c>
      <c r="V44" s="619">
        <v>0</v>
      </c>
      <c r="W44" s="619">
        <v>0</v>
      </c>
      <c r="X44" s="620">
        <v>0</v>
      </c>
      <c r="Y44" s="631">
        <v>0</v>
      </c>
    </row>
    <row r="45" spans="2:25" ht="13.5" thickBot="1">
      <c r="B45" s="420" t="s">
        <v>337</v>
      </c>
      <c r="C45" s="1212" t="s">
        <v>338</v>
      </c>
      <c r="D45" s="1213"/>
      <c r="E45" s="1213"/>
      <c r="F45" s="1214"/>
      <c r="G45" s="772">
        <v>0</v>
      </c>
      <c r="H45" s="623">
        <v>0</v>
      </c>
      <c r="I45" s="624">
        <v>0</v>
      </c>
      <c r="J45" s="624">
        <v>0</v>
      </c>
      <c r="K45" s="624">
        <v>0</v>
      </c>
      <c r="L45" s="624">
        <v>0</v>
      </c>
      <c r="M45" s="624">
        <v>0</v>
      </c>
      <c r="N45" s="624">
        <v>0</v>
      </c>
      <c r="O45" s="624">
        <v>0</v>
      </c>
      <c r="P45" s="624">
        <v>0</v>
      </c>
      <c r="Q45" s="624">
        <v>0</v>
      </c>
      <c r="R45" s="624">
        <v>0</v>
      </c>
      <c r="S45" s="624">
        <v>0</v>
      </c>
      <c r="T45" s="624">
        <v>0</v>
      </c>
      <c r="U45" s="624">
        <v>0</v>
      </c>
      <c r="V45" s="624">
        <v>0</v>
      </c>
      <c r="W45" s="624">
        <v>0</v>
      </c>
      <c r="X45" s="625">
        <v>0</v>
      </c>
      <c r="Y45" s="631">
        <v>0</v>
      </c>
    </row>
    <row r="46" spans="2:25">
      <c r="B46" s="397" t="s">
        <v>339</v>
      </c>
      <c r="C46" s="1215" t="s">
        <v>340</v>
      </c>
      <c r="D46" s="1216"/>
      <c r="E46" s="1216"/>
      <c r="F46" s="1217"/>
      <c r="G46" s="774">
        <v>0</v>
      </c>
      <c r="H46" s="627">
        <v>0</v>
      </c>
      <c r="I46" s="628">
        <v>0</v>
      </c>
      <c r="J46" s="628">
        <v>0</v>
      </c>
      <c r="K46" s="628">
        <v>0</v>
      </c>
      <c r="L46" s="628">
        <v>0</v>
      </c>
      <c r="M46" s="628">
        <v>0</v>
      </c>
      <c r="N46" s="628">
        <v>0</v>
      </c>
      <c r="O46" s="628">
        <v>0</v>
      </c>
      <c r="P46" s="628">
        <v>0</v>
      </c>
      <c r="Q46" s="628">
        <v>0</v>
      </c>
      <c r="R46" s="628">
        <v>0</v>
      </c>
      <c r="S46" s="628">
        <v>0</v>
      </c>
      <c r="T46" s="628">
        <v>0</v>
      </c>
      <c r="U46" s="628">
        <v>0</v>
      </c>
      <c r="V46" s="628">
        <v>0</v>
      </c>
      <c r="W46" s="628">
        <v>0</v>
      </c>
      <c r="X46" s="629">
        <v>0</v>
      </c>
      <c r="Y46" s="630">
        <v>0</v>
      </c>
    </row>
    <row r="47" spans="2:25">
      <c r="B47" s="411" t="s">
        <v>341</v>
      </c>
      <c r="C47" s="1203" t="s">
        <v>342</v>
      </c>
      <c r="D47" s="1204"/>
      <c r="E47" s="1204"/>
      <c r="F47" s="1205"/>
      <c r="G47" s="772">
        <v>0</v>
      </c>
      <c r="H47" s="618">
        <v>0</v>
      </c>
      <c r="I47" s="619">
        <v>0</v>
      </c>
      <c r="J47" s="619">
        <v>0</v>
      </c>
      <c r="K47" s="619">
        <v>0</v>
      </c>
      <c r="L47" s="619">
        <v>0</v>
      </c>
      <c r="M47" s="619">
        <v>0</v>
      </c>
      <c r="N47" s="619">
        <v>0</v>
      </c>
      <c r="O47" s="619">
        <v>0</v>
      </c>
      <c r="P47" s="619">
        <v>0</v>
      </c>
      <c r="Q47" s="619">
        <v>0</v>
      </c>
      <c r="R47" s="619">
        <v>0</v>
      </c>
      <c r="S47" s="619">
        <v>0</v>
      </c>
      <c r="T47" s="619">
        <v>0</v>
      </c>
      <c r="U47" s="619">
        <v>0</v>
      </c>
      <c r="V47" s="619">
        <v>0</v>
      </c>
      <c r="W47" s="619">
        <v>0</v>
      </c>
      <c r="X47" s="620">
        <v>0</v>
      </c>
      <c r="Y47" s="631">
        <v>0</v>
      </c>
    </row>
    <row r="48" spans="2:25">
      <c r="B48" s="411" t="s">
        <v>343</v>
      </c>
      <c r="C48" s="1203" t="s">
        <v>344</v>
      </c>
      <c r="D48" s="1204"/>
      <c r="E48" s="1204"/>
      <c r="F48" s="1205"/>
      <c r="G48" s="772">
        <v>0</v>
      </c>
      <c r="H48" s="618">
        <v>0</v>
      </c>
      <c r="I48" s="619">
        <v>0</v>
      </c>
      <c r="J48" s="619">
        <v>0</v>
      </c>
      <c r="K48" s="619">
        <v>0</v>
      </c>
      <c r="L48" s="619">
        <v>0</v>
      </c>
      <c r="M48" s="619">
        <v>0</v>
      </c>
      <c r="N48" s="619">
        <v>0</v>
      </c>
      <c r="O48" s="619">
        <v>0</v>
      </c>
      <c r="P48" s="619">
        <v>0</v>
      </c>
      <c r="Q48" s="619">
        <v>0</v>
      </c>
      <c r="R48" s="619">
        <v>0</v>
      </c>
      <c r="S48" s="619">
        <v>0</v>
      </c>
      <c r="T48" s="619">
        <v>0</v>
      </c>
      <c r="U48" s="619">
        <v>0</v>
      </c>
      <c r="V48" s="619">
        <v>0</v>
      </c>
      <c r="W48" s="619">
        <v>0</v>
      </c>
      <c r="X48" s="620">
        <v>0</v>
      </c>
      <c r="Y48" s="631">
        <v>0</v>
      </c>
    </row>
    <row r="49" spans="2:25">
      <c r="B49" s="411" t="s">
        <v>345</v>
      </c>
      <c r="C49" s="1203" t="s">
        <v>346</v>
      </c>
      <c r="D49" s="1204"/>
      <c r="E49" s="1204"/>
      <c r="F49" s="1205"/>
      <c r="G49" s="772">
        <v>0</v>
      </c>
      <c r="H49" s="618">
        <v>0</v>
      </c>
      <c r="I49" s="619">
        <v>0</v>
      </c>
      <c r="J49" s="619">
        <v>0</v>
      </c>
      <c r="K49" s="619">
        <v>0</v>
      </c>
      <c r="L49" s="619">
        <v>0</v>
      </c>
      <c r="M49" s="619">
        <v>0</v>
      </c>
      <c r="N49" s="619">
        <v>0</v>
      </c>
      <c r="O49" s="619">
        <v>0</v>
      </c>
      <c r="P49" s="619">
        <v>0</v>
      </c>
      <c r="Q49" s="619">
        <v>0</v>
      </c>
      <c r="R49" s="619">
        <v>0</v>
      </c>
      <c r="S49" s="619">
        <v>0</v>
      </c>
      <c r="T49" s="619">
        <v>0</v>
      </c>
      <c r="U49" s="619">
        <v>0</v>
      </c>
      <c r="V49" s="619">
        <v>0</v>
      </c>
      <c r="W49" s="619">
        <v>0</v>
      </c>
      <c r="X49" s="620">
        <v>0</v>
      </c>
      <c r="Y49" s="631">
        <v>0</v>
      </c>
    </row>
    <row r="50" spans="2:25">
      <c r="B50" s="411" t="s">
        <v>347</v>
      </c>
      <c r="C50" s="1203" t="s">
        <v>348</v>
      </c>
      <c r="D50" s="1204"/>
      <c r="E50" s="1204"/>
      <c r="F50" s="1205"/>
      <c r="G50" s="772">
        <v>0</v>
      </c>
      <c r="H50" s="618">
        <v>0</v>
      </c>
      <c r="I50" s="619">
        <v>0</v>
      </c>
      <c r="J50" s="619">
        <v>0</v>
      </c>
      <c r="K50" s="619">
        <v>0</v>
      </c>
      <c r="L50" s="619">
        <v>0</v>
      </c>
      <c r="M50" s="619">
        <v>0</v>
      </c>
      <c r="N50" s="619">
        <v>0</v>
      </c>
      <c r="O50" s="619">
        <v>0</v>
      </c>
      <c r="P50" s="619">
        <v>0</v>
      </c>
      <c r="Q50" s="619">
        <v>0</v>
      </c>
      <c r="R50" s="619">
        <v>0</v>
      </c>
      <c r="S50" s="619">
        <v>0</v>
      </c>
      <c r="T50" s="619">
        <v>0</v>
      </c>
      <c r="U50" s="619">
        <v>0</v>
      </c>
      <c r="V50" s="619">
        <v>0</v>
      </c>
      <c r="W50" s="619">
        <v>0</v>
      </c>
      <c r="X50" s="620">
        <v>0</v>
      </c>
      <c r="Y50" s="631">
        <v>0</v>
      </c>
    </row>
    <row r="51" spans="2:25">
      <c r="B51" s="411" t="s">
        <v>349</v>
      </c>
      <c r="C51" s="1203" t="s">
        <v>350</v>
      </c>
      <c r="D51" s="1204"/>
      <c r="E51" s="1204"/>
      <c r="F51" s="1205"/>
      <c r="G51" s="772">
        <v>0</v>
      </c>
      <c r="H51" s="618">
        <v>0</v>
      </c>
      <c r="I51" s="619">
        <v>0</v>
      </c>
      <c r="J51" s="619">
        <v>0</v>
      </c>
      <c r="K51" s="619">
        <v>0</v>
      </c>
      <c r="L51" s="619">
        <v>0</v>
      </c>
      <c r="M51" s="619">
        <v>0</v>
      </c>
      <c r="N51" s="619">
        <v>0</v>
      </c>
      <c r="O51" s="619">
        <v>0</v>
      </c>
      <c r="P51" s="619">
        <v>0</v>
      </c>
      <c r="Q51" s="619">
        <v>0</v>
      </c>
      <c r="R51" s="619">
        <v>0</v>
      </c>
      <c r="S51" s="619">
        <v>0</v>
      </c>
      <c r="T51" s="619">
        <v>0</v>
      </c>
      <c r="U51" s="619">
        <v>0</v>
      </c>
      <c r="V51" s="619">
        <v>0</v>
      </c>
      <c r="W51" s="619">
        <v>0</v>
      </c>
      <c r="X51" s="620">
        <v>0</v>
      </c>
      <c r="Y51" s="631">
        <v>0</v>
      </c>
    </row>
    <row r="52" spans="2:25">
      <c r="B52" s="411" t="s">
        <v>351</v>
      </c>
      <c r="C52" s="1203" t="s">
        <v>352</v>
      </c>
      <c r="D52" s="1204"/>
      <c r="E52" s="1204"/>
      <c r="F52" s="1205"/>
      <c r="G52" s="772">
        <v>9122</v>
      </c>
      <c r="H52" s="618">
        <v>8076</v>
      </c>
      <c r="I52" s="619">
        <v>0</v>
      </c>
      <c r="J52" s="619">
        <v>0</v>
      </c>
      <c r="K52" s="619">
        <v>0</v>
      </c>
      <c r="L52" s="619">
        <v>0</v>
      </c>
      <c r="M52" s="619">
        <v>0</v>
      </c>
      <c r="N52" s="619">
        <v>0</v>
      </c>
      <c r="O52" s="619">
        <v>0</v>
      </c>
      <c r="P52" s="619">
        <v>0</v>
      </c>
      <c r="Q52" s="619">
        <v>0</v>
      </c>
      <c r="R52" s="619">
        <v>0</v>
      </c>
      <c r="S52" s="619">
        <v>0</v>
      </c>
      <c r="T52" s="619">
        <v>0</v>
      </c>
      <c r="U52" s="619">
        <v>0</v>
      </c>
      <c r="V52" s="619">
        <v>0</v>
      </c>
      <c r="W52" s="619">
        <v>1046</v>
      </c>
      <c r="X52" s="620">
        <v>0</v>
      </c>
      <c r="Y52" s="631">
        <v>0</v>
      </c>
    </row>
    <row r="53" spans="2:25">
      <c r="B53" s="411" t="s">
        <v>353</v>
      </c>
      <c r="C53" s="1203" t="s">
        <v>354</v>
      </c>
      <c r="D53" s="1204"/>
      <c r="E53" s="1204"/>
      <c r="F53" s="1205"/>
      <c r="G53" s="772">
        <v>66</v>
      </c>
      <c r="H53" s="618">
        <v>59</v>
      </c>
      <c r="I53" s="619">
        <v>0</v>
      </c>
      <c r="J53" s="619">
        <v>0</v>
      </c>
      <c r="K53" s="619">
        <v>0</v>
      </c>
      <c r="L53" s="619">
        <v>0</v>
      </c>
      <c r="M53" s="619">
        <v>0</v>
      </c>
      <c r="N53" s="619">
        <v>0</v>
      </c>
      <c r="O53" s="619">
        <v>0</v>
      </c>
      <c r="P53" s="619">
        <v>0</v>
      </c>
      <c r="Q53" s="619">
        <v>0</v>
      </c>
      <c r="R53" s="619">
        <v>0</v>
      </c>
      <c r="S53" s="619">
        <v>0</v>
      </c>
      <c r="T53" s="619">
        <v>0</v>
      </c>
      <c r="U53" s="619">
        <v>0</v>
      </c>
      <c r="V53" s="619">
        <v>0</v>
      </c>
      <c r="W53" s="619">
        <v>8</v>
      </c>
      <c r="X53" s="620">
        <v>0</v>
      </c>
      <c r="Y53" s="631">
        <v>0</v>
      </c>
    </row>
    <row r="54" spans="2:25">
      <c r="B54" s="411" t="s">
        <v>355</v>
      </c>
      <c r="C54" s="1203" t="s">
        <v>356</v>
      </c>
      <c r="D54" s="1204"/>
      <c r="E54" s="1204"/>
      <c r="F54" s="1205"/>
      <c r="G54" s="772">
        <v>3124</v>
      </c>
      <c r="H54" s="618">
        <v>2766</v>
      </c>
      <c r="I54" s="619">
        <v>0</v>
      </c>
      <c r="J54" s="619">
        <v>0</v>
      </c>
      <c r="K54" s="619">
        <v>0</v>
      </c>
      <c r="L54" s="619">
        <v>0</v>
      </c>
      <c r="M54" s="619">
        <v>0</v>
      </c>
      <c r="N54" s="619">
        <v>0</v>
      </c>
      <c r="O54" s="619">
        <v>0</v>
      </c>
      <c r="P54" s="619">
        <v>0</v>
      </c>
      <c r="Q54" s="619">
        <v>0</v>
      </c>
      <c r="R54" s="619">
        <v>0</v>
      </c>
      <c r="S54" s="619">
        <v>0</v>
      </c>
      <c r="T54" s="619">
        <v>0</v>
      </c>
      <c r="U54" s="619">
        <v>0</v>
      </c>
      <c r="V54" s="619">
        <v>0</v>
      </c>
      <c r="W54" s="619">
        <v>358</v>
      </c>
      <c r="X54" s="620">
        <v>0</v>
      </c>
      <c r="Y54" s="631">
        <v>0</v>
      </c>
    </row>
    <row r="55" spans="2:25">
      <c r="B55" s="411" t="s">
        <v>357</v>
      </c>
      <c r="C55" s="1203" t="s">
        <v>358</v>
      </c>
      <c r="D55" s="1204"/>
      <c r="E55" s="1204"/>
      <c r="F55" s="1205"/>
      <c r="G55" s="772">
        <v>1</v>
      </c>
      <c r="H55" s="618">
        <v>7.9677091477443215E-2</v>
      </c>
      <c r="I55" s="619">
        <v>0</v>
      </c>
      <c r="J55" s="619">
        <v>0</v>
      </c>
      <c r="K55" s="619">
        <v>0</v>
      </c>
      <c r="L55" s="619">
        <v>0</v>
      </c>
      <c r="M55" s="619">
        <v>0</v>
      </c>
      <c r="N55" s="619">
        <v>0</v>
      </c>
      <c r="O55" s="619">
        <v>0</v>
      </c>
      <c r="P55" s="619">
        <v>0</v>
      </c>
      <c r="Q55" s="619">
        <v>0</v>
      </c>
      <c r="R55" s="619">
        <v>0</v>
      </c>
      <c r="S55" s="619">
        <v>0</v>
      </c>
      <c r="T55" s="619">
        <v>0</v>
      </c>
      <c r="U55" s="619">
        <v>0</v>
      </c>
      <c r="V55" s="619">
        <v>0</v>
      </c>
      <c r="W55" s="619">
        <v>1</v>
      </c>
      <c r="X55" s="620">
        <v>0</v>
      </c>
      <c r="Y55" s="631">
        <v>0</v>
      </c>
    </row>
    <row r="56" spans="2:25">
      <c r="B56" s="411" t="s">
        <v>359</v>
      </c>
      <c r="C56" s="1203" t="s">
        <v>360</v>
      </c>
      <c r="D56" s="1204"/>
      <c r="E56" s="1204"/>
      <c r="F56" s="1205"/>
      <c r="G56" s="772">
        <v>602</v>
      </c>
      <c r="H56" s="618">
        <v>533</v>
      </c>
      <c r="I56" s="619">
        <v>0</v>
      </c>
      <c r="J56" s="619">
        <v>0</v>
      </c>
      <c r="K56" s="619">
        <v>0</v>
      </c>
      <c r="L56" s="619">
        <v>0</v>
      </c>
      <c r="M56" s="619">
        <v>0</v>
      </c>
      <c r="N56" s="619">
        <v>0</v>
      </c>
      <c r="O56" s="619">
        <v>0</v>
      </c>
      <c r="P56" s="619">
        <v>0</v>
      </c>
      <c r="Q56" s="619">
        <v>0</v>
      </c>
      <c r="R56" s="619">
        <v>0</v>
      </c>
      <c r="S56" s="619">
        <v>0</v>
      </c>
      <c r="T56" s="619">
        <v>0</v>
      </c>
      <c r="U56" s="619">
        <v>0</v>
      </c>
      <c r="V56" s="619">
        <v>0</v>
      </c>
      <c r="W56" s="619">
        <v>69</v>
      </c>
      <c r="X56" s="620">
        <v>0</v>
      </c>
      <c r="Y56" s="631">
        <v>0</v>
      </c>
    </row>
    <row r="57" spans="2:25">
      <c r="B57" s="411" t="s">
        <v>361</v>
      </c>
      <c r="C57" s="1203" t="s">
        <v>362</v>
      </c>
      <c r="D57" s="1204"/>
      <c r="E57" s="1204"/>
      <c r="F57" s="1205"/>
      <c r="G57" s="772">
        <v>1074</v>
      </c>
      <c r="H57" s="618">
        <v>951</v>
      </c>
      <c r="I57" s="619">
        <v>0</v>
      </c>
      <c r="J57" s="619">
        <v>0</v>
      </c>
      <c r="K57" s="619">
        <v>0</v>
      </c>
      <c r="L57" s="619">
        <v>0</v>
      </c>
      <c r="M57" s="619">
        <v>0</v>
      </c>
      <c r="N57" s="619">
        <v>0</v>
      </c>
      <c r="O57" s="619">
        <v>0</v>
      </c>
      <c r="P57" s="619">
        <v>0</v>
      </c>
      <c r="Q57" s="619">
        <v>0</v>
      </c>
      <c r="R57" s="619">
        <v>0</v>
      </c>
      <c r="S57" s="619">
        <v>0</v>
      </c>
      <c r="T57" s="619">
        <v>0</v>
      </c>
      <c r="U57" s="619">
        <v>0</v>
      </c>
      <c r="V57" s="619">
        <v>0</v>
      </c>
      <c r="W57" s="619">
        <v>123</v>
      </c>
      <c r="X57" s="620">
        <v>0</v>
      </c>
      <c r="Y57" s="631">
        <v>0</v>
      </c>
    </row>
    <row r="58" spans="2:25">
      <c r="B58" s="411" t="s">
        <v>363</v>
      </c>
      <c r="C58" s="1203" t="s">
        <v>364</v>
      </c>
      <c r="D58" s="1204"/>
      <c r="E58" s="1204"/>
      <c r="F58" s="1205"/>
      <c r="G58" s="772">
        <v>0</v>
      </c>
      <c r="H58" s="618">
        <v>0</v>
      </c>
      <c r="I58" s="619">
        <v>0</v>
      </c>
      <c r="J58" s="619">
        <v>0</v>
      </c>
      <c r="K58" s="619">
        <v>0</v>
      </c>
      <c r="L58" s="619">
        <v>0</v>
      </c>
      <c r="M58" s="619">
        <v>0</v>
      </c>
      <c r="N58" s="619">
        <v>0</v>
      </c>
      <c r="O58" s="619">
        <v>0</v>
      </c>
      <c r="P58" s="619">
        <v>0</v>
      </c>
      <c r="Q58" s="619">
        <v>0</v>
      </c>
      <c r="R58" s="619">
        <v>0</v>
      </c>
      <c r="S58" s="619">
        <v>0</v>
      </c>
      <c r="T58" s="619">
        <v>0</v>
      </c>
      <c r="U58" s="619">
        <v>0</v>
      </c>
      <c r="V58" s="619">
        <v>0</v>
      </c>
      <c r="W58" s="619">
        <v>0</v>
      </c>
      <c r="X58" s="620">
        <v>0</v>
      </c>
      <c r="Y58" s="631">
        <v>0</v>
      </c>
    </row>
    <row r="59" spans="2:25">
      <c r="B59" s="411" t="s">
        <v>365</v>
      </c>
      <c r="C59" s="1203" t="s">
        <v>366</v>
      </c>
      <c r="D59" s="1204"/>
      <c r="E59" s="1204"/>
      <c r="F59" s="1205"/>
      <c r="G59" s="772">
        <v>0</v>
      </c>
      <c r="H59" s="618">
        <v>0</v>
      </c>
      <c r="I59" s="619">
        <v>0</v>
      </c>
      <c r="J59" s="619">
        <v>0</v>
      </c>
      <c r="K59" s="619">
        <v>0</v>
      </c>
      <c r="L59" s="619">
        <v>0</v>
      </c>
      <c r="M59" s="619">
        <v>0</v>
      </c>
      <c r="N59" s="619">
        <v>0</v>
      </c>
      <c r="O59" s="619">
        <v>0</v>
      </c>
      <c r="P59" s="619">
        <v>0</v>
      </c>
      <c r="Q59" s="619">
        <v>0</v>
      </c>
      <c r="R59" s="619">
        <v>0</v>
      </c>
      <c r="S59" s="619">
        <v>0</v>
      </c>
      <c r="T59" s="619">
        <v>0</v>
      </c>
      <c r="U59" s="619">
        <v>0</v>
      </c>
      <c r="V59" s="619">
        <v>0</v>
      </c>
      <c r="W59" s="619">
        <v>0</v>
      </c>
      <c r="X59" s="620">
        <v>0</v>
      </c>
      <c r="Y59" s="631">
        <v>0</v>
      </c>
    </row>
    <row r="60" spans="2:25">
      <c r="B60" s="411" t="s">
        <v>367</v>
      </c>
      <c r="C60" s="1203" t="s">
        <v>368</v>
      </c>
      <c r="D60" s="1204"/>
      <c r="E60" s="1204"/>
      <c r="F60" s="1205"/>
      <c r="G60" s="772">
        <v>0</v>
      </c>
      <c r="H60" s="618">
        <v>0</v>
      </c>
      <c r="I60" s="619">
        <v>0</v>
      </c>
      <c r="J60" s="619">
        <v>0</v>
      </c>
      <c r="K60" s="619">
        <v>0</v>
      </c>
      <c r="L60" s="619">
        <v>0</v>
      </c>
      <c r="M60" s="619">
        <v>0</v>
      </c>
      <c r="N60" s="619">
        <v>0</v>
      </c>
      <c r="O60" s="619">
        <v>0</v>
      </c>
      <c r="P60" s="619">
        <v>0</v>
      </c>
      <c r="Q60" s="619">
        <v>0</v>
      </c>
      <c r="R60" s="619">
        <v>0</v>
      </c>
      <c r="S60" s="619">
        <v>0</v>
      </c>
      <c r="T60" s="619">
        <v>0</v>
      </c>
      <c r="U60" s="619">
        <v>0</v>
      </c>
      <c r="V60" s="619">
        <v>0</v>
      </c>
      <c r="W60" s="619">
        <v>0</v>
      </c>
      <c r="X60" s="620">
        <v>0</v>
      </c>
      <c r="Y60" s="631">
        <v>0</v>
      </c>
    </row>
    <row r="61" spans="2:25">
      <c r="B61" s="411" t="s">
        <v>369</v>
      </c>
      <c r="C61" s="1203" t="s">
        <v>370</v>
      </c>
      <c r="D61" s="1204"/>
      <c r="E61" s="1204"/>
      <c r="F61" s="1205"/>
      <c r="G61" s="772">
        <v>1</v>
      </c>
      <c r="H61" s="618">
        <v>1</v>
      </c>
      <c r="I61" s="619">
        <v>0</v>
      </c>
      <c r="J61" s="619">
        <v>0</v>
      </c>
      <c r="K61" s="619">
        <v>0</v>
      </c>
      <c r="L61" s="619">
        <v>0</v>
      </c>
      <c r="M61" s="619">
        <v>0</v>
      </c>
      <c r="N61" s="619">
        <v>0</v>
      </c>
      <c r="O61" s="619">
        <v>0</v>
      </c>
      <c r="P61" s="619">
        <v>0</v>
      </c>
      <c r="Q61" s="619">
        <v>0</v>
      </c>
      <c r="R61" s="619">
        <v>0</v>
      </c>
      <c r="S61" s="619">
        <v>0</v>
      </c>
      <c r="T61" s="619">
        <v>0</v>
      </c>
      <c r="U61" s="619">
        <v>0</v>
      </c>
      <c r="V61" s="619">
        <v>0</v>
      </c>
      <c r="W61" s="619">
        <v>5.7349491790669935E-3</v>
      </c>
      <c r="X61" s="620">
        <v>0</v>
      </c>
      <c r="Y61" s="631">
        <v>0</v>
      </c>
    </row>
    <row r="62" spans="2:25">
      <c r="B62" s="411" t="s">
        <v>371</v>
      </c>
      <c r="C62" s="1203" t="s">
        <v>372</v>
      </c>
      <c r="D62" s="1204"/>
      <c r="E62" s="1204"/>
      <c r="F62" s="1205"/>
      <c r="G62" s="772">
        <v>71426</v>
      </c>
      <c r="H62" s="618">
        <v>63234</v>
      </c>
      <c r="I62" s="619">
        <v>0</v>
      </c>
      <c r="J62" s="619">
        <v>0</v>
      </c>
      <c r="K62" s="619">
        <v>0</v>
      </c>
      <c r="L62" s="619">
        <v>0</v>
      </c>
      <c r="M62" s="619">
        <v>0</v>
      </c>
      <c r="N62" s="619">
        <v>0</v>
      </c>
      <c r="O62" s="619">
        <v>0</v>
      </c>
      <c r="P62" s="619">
        <v>0</v>
      </c>
      <c r="Q62" s="619">
        <v>0</v>
      </c>
      <c r="R62" s="619">
        <v>0</v>
      </c>
      <c r="S62" s="619">
        <v>0</v>
      </c>
      <c r="T62" s="619">
        <v>0</v>
      </c>
      <c r="U62" s="619">
        <v>0</v>
      </c>
      <c r="V62" s="619">
        <v>0</v>
      </c>
      <c r="W62" s="619">
        <v>8193</v>
      </c>
      <c r="X62" s="620">
        <v>0</v>
      </c>
      <c r="Y62" s="631">
        <v>0</v>
      </c>
    </row>
    <row r="63" spans="2:25">
      <c r="B63" s="411" t="s">
        <v>373</v>
      </c>
      <c r="C63" s="1203" t="s">
        <v>374</v>
      </c>
      <c r="D63" s="1204"/>
      <c r="E63" s="1204"/>
      <c r="F63" s="1205"/>
      <c r="G63" s="772">
        <v>20777</v>
      </c>
      <c r="H63" s="618">
        <v>18394</v>
      </c>
      <c r="I63" s="619">
        <v>0</v>
      </c>
      <c r="J63" s="619">
        <v>0</v>
      </c>
      <c r="K63" s="619">
        <v>0</v>
      </c>
      <c r="L63" s="619">
        <v>0</v>
      </c>
      <c r="M63" s="619">
        <v>0</v>
      </c>
      <c r="N63" s="619">
        <v>0</v>
      </c>
      <c r="O63" s="619">
        <v>0</v>
      </c>
      <c r="P63" s="619">
        <v>0</v>
      </c>
      <c r="Q63" s="619">
        <v>0</v>
      </c>
      <c r="R63" s="619">
        <v>0</v>
      </c>
      <c r="S63" s="619">
        <v>0</v>
      </c>
      <c r="T63" s="619">
        <v>0</v>
      </c>
      <c r="U63" s="619">
        <v>0</v>
      </c>
      <c r="V63" s="619">
        <v>0</v>
      </c>
      <c r="W63" s="619">
        <v>2383</v>
      </c>
      <c r="X63" s="620">
        <v>0</v>
      </c>
      <c r="Y63" s="631">
        <v>0</v>
      </c>
    </row>
    <row r="64" spans="2:25">
      <c r="B64" s="411" t="s">
        <v>375</v>
      </c>
      <c r="C64" s="1203" t="s">
        <v>376</v>
      </c>
      <c r="D64" s="1204"/>
      <c r="E64" s="1204"/>
      <c r="F64" s="1205"/>
      <c r="G64" s="772">
        <v>115</v>
      </c>
      <c r="H64" s="618">
        <v>102</v>
      </c>
      <c r="I64" s="619">
        <v>0</v>
      </c>
      <c r="J64" s="619">
        <v>0</v>
      </c>
      <c r="K64" s="619">
        <v>0</v>
      </c>
      <c r="L64" s="619">
        <v>0</v>
      </c>
      <c r="M64" s="619">
        <v>0</v>
      </c>
      <c r="N64" s="619">
        <v>0</v>
      </c>
      <c r="O64" s="619">
        <v>0</v>
      </c>
      <c r="P64" s="619">
        <v>0</v>
      </c>
      <c r="Q64" s="619">
        <v>0</v>
      </c>
      <c r="R64" s="619">
        <v>0</v>
      </c>
      <c r="S64" s="619">
        <v>0</v>
      </c>
      <c r="T64" s="619">
        <v>0</v>
      </c>
      <c r="U64" s="619">
        <v>0</v>
      </c>
      <c r="V64" s="619">
        <v>0</v>
      </c>
      <c r="W64" s="619">
        <v>13</v>
      </c>
      <c r="X64" s="620">
        <v>0</v>
      </c>
      <c r="Y64" s="631">
        <v>0</v>
      </c>
    </row>
    <row r="65" spans="2:25">
      <c r="B65" s="411" t="s">
        <v>377</v>
      </c>
      <c r="C65" s="1203" t="s">
        <v>378</v>
      </c>
      <c r="D65" s="1204"/>
      <c r="E65" s="1204"/>
      <c r="F65" s="1205"/>
      <c r="G65" s="772">
        <v>0</v>
      </c>
      <c r="H65" s="618">
        <v>0</v>
      </c>
      <c r="I65" s="619">
        <v>0</v>
      </c>
      <c r="J65" s="619">
        <v>0</v>
      </c>
      <c r="K65" s="619">
        <v>0</v>
      </c>
      <c r="L65" s="619">
        <v>0</v>
      </c>
      <c r="M65" s="619">
        <v>0</v>
      </c>
      <c r="N65" s="619">
        <v>0</v>
      </c>
      <c r="O65" s="619">
        <v>0</v>
      </c>
      <c r="P65" s="619">
        <v>0</v>
      </c>
      <c r="Q65" s="619">
        <v>0</v>
      </c>
      <c r="R65" s="619">
        <v>0</v>
      </c>
      <c r="S65" s="619">
        <v>0</v>
      </c>
      <c r="T65" s="619">
        <v>0</v>
      </c>
      <c r="U65" s="619">
        <v>0</v>
      </c>
      <c r="V65" s="619">
        <v>0</v>
      </c>
      <c r="W65" s="619">
        <v>0</v>
      </c>
      <c r="X65" s="620">
        <v>0</v>
      </c>
      <c r="Y65" s="631">
        <v>0</v>
      </c>
    </row>
    <row r="66" spans="2:25">
      <c r="B66" s="411" t="s">
        <v>379</v>
      </c>
      <c r="C66" s="1203" t="s">
        <v>380</v>
      </c>
      <c r="D66" s="1204"/>
      <c r="E66" s="1204"/>
      <c r="F66" s="1205"/>
      <c r="G66" s="772">
        <v>461</v>
      </c>
      <c r="H66" s="618">
        <v>408</v>
      </c>
      <c r="I66" s="619">
        <v>0</v>
      </c>
      <c r="J66" s="619">
        <v>0</v>
      </c>
      <c r="K66" s="619">
        <v>0</v>
      </c>
      <c r="L66" s="619">
        <v>0</v>
      </c>
      <c r="M66" s="619">
        <v>0</v>
      </c>
      <c r="N66" s="619">
        <v>0</v>
      </c>
      <c r="O66" s="619">
        <v>0</v>
      </c>
      <c r="P66" s="619">
        <v>0</v>
      </c>
      <c r="Q66" s="619">
        <v>0</v>
      </c>
      <c r="R66" s="619">
        <v>0</v>
      </c>
      <c r="S66" s="619">
        <v>0</v>
      </c>
      <c r="T66" s="619">
        <v>0</v>
      </c>
      <c r="U66" s="619">
        <v>0</v>
      </c>
      <c r="V66" s="619">
        <v>0</v>
      </c>
      <c r="W66" s="619">
        <v>53</v>
      </c>
      <c r="X66" s="620">
        <v>0</v>
      </c>
      <c r="Y66" s="631">
        <v>0</v>
      </c>
    </row>
    <row r="67" spans="2:25">
      <c r="B67" s="411" t="s">
        <v>381</v>
      </c>
      <c r="C67" s="1203" t="s">
        <v>382</v>
      </c>
      <c r="D67" s="1204"/>
      <c r="E67" s="1204"/>
      <c r="F67" s="1205"/>
      <c r="G67" s="772">
        <v>494</v>
      </c>
      <c r="H67" s="618">
        <v>437</v>
      </c>
      <c r="I67" s="619">
        <v>0</v>
      </c>
      <c r="J67" s="619">
        <v>0</v>
      </c>
      <c r="K67" s="619">
        <v>0</v>
      </c>
      <c r="L67" s="619">
        <v>0</v>
      </c>
      <c r="M67" s="619">
        <v>0</v>
      </c>
      <c r="N67" s="619">
        <v>0</v>
      </c>
      <c r="O67" s="619">
        <v>0</v>
      </c>
      <c r="P67" s="619">
        <v>0</v>
      </c>
      <c r="Q67" s="619">
        <v>0</v>
      </c>
      <c r="R67" s="619">
        <v>0</v>
      </c>
      <c r="S67" s="619">
        <v>0</v>
      </c>
      <c r="T67" s="619">
        <v>0</v>
      </c>
      <c r="U67" s="619">
        <v>0</v>
      </c>
      <c r="V67" s="619">
        <v>0</v>
      </c>
      <c r="W67" s="619">
        <v>57</v>
      </c>
      <c r="X67" s="620">
        <v>0</v>
      </c>
      <c r="Y67" s="631">
        <v>0</v>
      </c>
    </row>
    <row r="68" spans="2:25">
      <c r="B68" s="411" t="s">
        <v>383</v>
      </c>
      <c r="C68" s="1203" t="s">
        <v>384</v>
      </c>
      <c r="D68" s="1204"/>
      <c r="E68" s="1204"/>
      <c r="F68" s="1205"/>
      <c r="G68" s="772">
        <v>47</v>
      </c>
      <c r="H68" s="618">
        <v>42</v>
      </c>
      <c r="I68" s="619">
        <v>0</v>
      </c>
      <c r="J68" s="619">
        <v>0</v>
      </c>
      <c r="K68" s="619">
        <v>0</v>
      </c>
      <c r="L68" s="619">
        <v>0</v>
      </c>
      <c r="M68" s="619">
        <v>0</v>
      </c>
      <c r="N68" s="619">
        <v>0</v>
      </c>
      <c r="O68" s="619">
        <v>0</v>
      </c>
      <c r="P68" s="619">
        <v>0</v>
      </c>
      <c r="Q68" s="619">
        <v>0</v>
      </c>
      <c r="R68" s="619">
        <v>0</v>
      </c>
      <c r="S68" s="619">
        <v>0</v>
      </c>
      <c r="T68" s="619">
        <v>0</v>
      </c>
      <c r="U68" s="619">
        <v>0</v>
      </c>
      <c r="V68" s="619">
        <v>0</v>
      </c>
      <c r="W68" s="619">
        <v>5</v>
      </c>
      <c r="X68" s="620">
        <v>0</v>
      </c>
      <c r="Y68" s="631">
        <v>0</v>
      </c>
    </row>
    <row r="69" spans="2:25">
      <c r="B69" s="411" t="s">
        <v>385</v>
      </c>
      <c r="C69" s="1203" t="s">
        <v>386</v>
      </c>
      <c r="D69" s="1204"/>
      <c r="E69" s="1204"/>
      <c r="F69" s="1205"/>
      <c r="G69" s="772">
        <v>615</v>
      </c>
      <c r="H69" s="618">
        <v>545</v>
      </c>
      <c r="I69" s="619">
        <v>0</v>
      </c>
      <c r="J69" s="619">
        <v>0</v>
      </c>
      <c r="K69" s="619">
        <v>0</v>
      </c>
      <c r="L69" s="619">
        <v>0</v>
      </c>
      <c r="M69" s="619">
        <v>0</v>
      </c>
      <c r="N69" s="619">
        <v>0</v>
      </c>
      <c r="O69" s="619">
        <v>0</v>
      </c>
      <c r="P69" s="619">
        <v>0</v>
      </c>
      <c r="Q69" s="619">
        <v>0</v>
      </c>
      <c r="R69" s="619">
        <v>0</v>
      </c>
      <c r="S69" s="619">
        <v>0</v>
      </c>
      <c r="T69" s="619">
        <v>0</v>
      </c>
      <c r="U69" s="619">
        <v>0</v>
      </c>
      <c r="V69" s="619">
        <v>0</v>
      </c>
      <c r="W69" s="619">
        <v>71</v>
      </c>
      <c r="X69" s="620">
        <v>0</v>
      </c>
      <c r="Y69" s="631">
        <v>0</v>
      </c>
    </row>
    <row r="70" spans="2:25">
      <c r="B70" s="411" t="s">
        <v>387</v>
      </c>
      <c r="C70" s="1203" t="s">
        <v>388</v>
      </c>
      <c r="D70" s="1204"/>
      <c r="E70" s="1204"/>
      <c r="F70" s="1205"/>
      <c r="G70" s="772">
        <v>3859</v>
      </c>
      <c r="H70" s="618">
        <v>3416</v>
      </c>
      <c r="I70" s="619">
        <v>0</v>
      </c>
      <c r="J70" s="619">
        <v>0</v>
      </c>
      <c r="K70" s="619">
        <v>0</v>
      </c>
      <c r="L70" s="619">
        <v>0</v>
      </c>
      <c r="M70" s="619">
        <v>0</v>
      </c>
      <c r="N70" s="619">
        <v>0</v>
      </c>
      <c r="O70" s="619">
        <v>0</v>
      </c>
      <c r="P70" s="619">
        <v>0</v>
      </c>
      <c r="Q70" s="619">
        <v>0</v>
      </c>
      <c r="R70" s="619">
        <v>0</v>
      </c>
      <c r="S70" s="619">
        <v>0</v>
      </c>
      <c r="T70" s="619">
        <v>0</v>
      </c>
      <c r="U70" s="619">
        <v>0</v>
      </c>
      <c r="V70" s="619">
        <v>0</v>
      </c>
      <c r="W70" s="619">
        <v>443</v>
      </c>
      <c r="X70" s="620">
        <v>0</v>
      </c>
      <c r="Y70" s="631">
        <v>0</v>
      </c>
    </row>
    <row r="71" spans="2:25">
      <c r="B71" s="411" t="s">
        <v>389</v>
      </c>
      <c r="C71" s="1203" t="s">
        <v>390</v>
      </c>
      <c r="D71" s="1204"/>
      <c r="E71" s="1204"/>
      <c r="F71" s="1205"/>
      <c r="G71" s="772">
        <v>0</v>
      </c>
      <c r="H71" s="618">
        <v>0</v>
      </c>
      <c r="I71" s="619">
        <v>0</v>
      </c>
      <c r="J71" s="619">
        <v>0</v>
      </c>
      <c r="K71" s="619">
        <v>0</v>
      </c>
      <c r="L71" s="619">
        <v>0</v>
      </c>
      <c r="M71" s="619">
        <v>0</v>
      </c>
      <c r="N71" s="619">
        <v>0</v>
      </c>
      <c r="O71" s="619">
        <v>0</v>
      </c>
      <c r="P71" s="619">
        <v>0</v>
      </c>
      <c r="Q71" s="619">
        <v>0</v>
      </c>
      <c r="R71" s="619">
        <v>0</v>
      </c>
      <c r="S71" s="619">
        <v>0</v>
      </c>
      <c r="T71" s="619">
        <v>0</v>
      </c>
      <c r="U71" s="619">
        <v>0</v>
      </c>
      <c r="V71" s="619">
        <v>0</v>
      </c>
      <c r="W71" s="619">
        <v>0</v>
      </c>
      <c r="X71" s="620">
        <v>0</v>
      </c>
      <c r="Y71" s="631">
        <v>0</v>
      </c>
    </row>
    <row r="72" spans="2:25">
      <c r="B72" s="411" t="s">
        <v>391</v>
      </c>
      <c r="C72" s="1203" t="s">
        <v>392</v>
      </c>
      <c r="D72" s="1204"/>
      <c r="E72" s="1204"/>
      <c r="F72" s="1205"/>
      <c r="G72" s="772">
        <v>0</v>
      </c>
      <c r="H72" s="618">
        <v>0</v>
      </c>
      <c r="I72" s="619">
        <v>0</v>
      </c>
      <c r="J72" s="619">
        <v>0</v>
      </c>
      <c r="K72" s="619">
        <v>0</v>
      </c>
      <c r="L72" s="619">
        <v>0</v>
      </c>
      <c r="M72" s="619">
        <v>0</v>
      </c>
      <c r="N72" s="619">
        <v>0</v>
      </c>
      <c r="O72" s="619">
        <v>0</v>
      </c>
      <c r="P72" s="619">
        <v>0</v>
      </c>
      <c r="Q72" s="619">
        <v>0</v>
      </c>
      <c r="R72" s="619">
        <v>0</v>
      </c>
      <c r="S72" s="619">
        <v>0</v>
      </c>
      <c r="T72" s="619">
        <v>0</v>
      </c>
      <c r="U72" s="619">
        <v>0</v>
      </c>
      <c r="V72" s="619">
        <v>0</v>
      </c>
      <c r="W72" s="619">
        <v>0</v>
      </c>
      <c r="X72" s="620">
        <v>0</v>
      </c>
      <c r="Y72" s="631">
        <v>0</v>
      </c>
    </row>
    <row r="73" spans="2:25" ht="13.5" thickBot="1">
      <c r="B73" s="438" t="s">
        <v>393</v>
      </c>
      <c r="C73" s="1206" t="s">
        <v>394</v>
      </c>
      <c r="D73" s="1207"/>
      <c r="E73" s="1207"/>
      <c r="F73" s="1208"/>
      <c r="G73" s="772">
        <v>0</v>
      </c>
      <c r="H73" s="632">
        <v>0</v>
      </c>
      <c r="I73" s="633">
        <v>0</v>
      </c>
      <c r="J73" s="633">
        <v>0</v>
      </c>
      <c r="K73" s="633">
        <v>0</v>
      </c>
      <c r="L73" s="633">
        <v>0</v>
      </c>
      <c r="M73" s="633">
        <v>0</v>
      </c>
      <c r="N73" s="633">
        <v>0</v>
      </c>
      <c r="O73" s="633">
        <v>0</v>
      </c>
      <c r="P73" s="633">
        <v>0</v>
      </c>
      <c r="Q73" s="633">
        <v>0</v>
      </c>
      <c r="R73" s="633">
        <v>0</v>
      </c>
      <c r="S73" s="633">
        <v>0</v>
      </c>
      <c r="T73" s="633">
        <v>0</v>
      </c>
      <c r="U73" s="633">
        <v>0</v>
      </c>
      <c r="V73" s="633">
        <v>0</v>
      </c>
      <c r="W73" s="633">
        <v>0</v>
      </c>
      <c r="X73" s="634">
        <v>0</v>
      </c>
      <c r="Y73" s="631">
        <v>0</v>
      </c>
    </row>
    <row r="74" spans="2:25">
      <c r="B74" s="442" t="s">
        <v>395</v>
      </c>
      <c r="C74" s="1209" t="s">
        <v>396</v>
      </c>
      <c r="D74" s="1210"/>
      <c r="E74" s="1210"/>
      <c r="F74" s="1211"/>
      <c r="G74" s="774">
        <v>0</v>
      </c>
      <c r="H74" s="627">
        <v>0</v>
      </c>
      <c r="I74" s="628">
        <v>0</v>
      </c>
      <c r="J74" s="628">
        <v>0</v>
      </c>
      <c r="K74" s="628">
        <v>0</v>
      </c>
      <c r="L74" s="628">
        <v>0</v>
      </c>
      <c r="M74" s="628">
        <v>0</v>
      </c>
      <c r="N74" s="628">
        <v>0</v>
      </c>
      <c r="O74" s="628">
        <v>0</v>
      </c>
      <c r="P74" s="628">
        <v>0</v>
      </c>
      <c r="Q74" s="628">
        <v>0</v>
      </c>
      <c r="R74" s="628">
        <v>0</v>
      </c>
      <c r="S74" s="628">
        <v>0</v>
      </c>
      <c r="T74" s="628">
        <v>0</v>
      </c>
      <c r="U74" s="628">
        <v>0</v>
      </c>
      <c r="V74" s="628">
        <v>0</v>
      </c>
      <c r="W74" s="628">
        <v>0</v>
      </c>
      <c r="X74" s="629">
        <v>0</v>
      </c>
      <c r="Y74" s="630">
        <v>0</v>
      </c>
    </row>
    <row r="75" spans="2:25">
      <c r="B75" s="411" t="s">
        <v>397</v>
      </c>
      <c r="C75" s="1203" t="s">
        <v>398</v>
      </c>
      <c r="D75" s="1204"/>
      <c r="E75" s="1204"/>
      <c r="F75" s="1205"/>
      <c r="G75" s="772">
        <v>11012</v>
      </c>
      <c r="H75" s="618">
        <v>9748.9347928068801</v>
      </c>
      <c r="I75" s="619">
        <v>0</v>
      </c>
      <c r="J75" s="619">
        <v>0</v>
      </c>
      <c r="K75" s="619">
        <v>0</v>
      </c>
      <c r="L75" s="619">
        <v>0</v>
      </c>
      <c r="M75" s="619">
        <v>0</v>
      </c>
      <c r="N75" s="619">
        <v>0</v>
      </c>
      <c r="O75" s="619">
        <v>0</v>
      </c>
      <c r="P75" s="619">
        <v>0</v>
      </c>
      <c r="Q75" s="619">
        <v>0</v>
      </c>
      <c r="R75" s="619">
        <v>0</v>
      </c>
      <c r="S75" s="619">
        <v>0</v>
      </c>
      <c r="T75" s="619">
        <v>0</v>
      </c>
      <c r="U75" s="619">
        <v>0</v>
      </c>
      <c r="V75" s="619">
        <v>0</v>
      </c>
      <c r="W75" s="619">
        <v>1263.0652071931195</v>
      </c>
      <c r="X75" s="620">
        <v>0</v>
      </c>
      <c r="Y75" s="631">
        <v>0</v>
      </c>
    </row>
    <row r="76" spans="2:25">
      <c r="B76" s="411" t="s">
        <v>399</v>
      </c>
      <c r="C76" s="1203" t="s">
        <v>400</v>
      </c>
      <c r="D76" s="1204"/>
      <c r="E76" s="1204"/>
      <c r="F76" s="1205"/>
      <c r="G76" s="772">
        <v>0</v>
      </c>
      <c r="H76" s="618">
        <v>0</v>
      </c>
      <c r="I76" s="619">
        <v>0</v>
      </c>
      <c r="J76" s="619">
        <v>0</v>
      </c>
      <c r="K76" s="619">
        <v>0</v>
      </c>
      <c r="L76" s="619">
        <v>0</v>
      </c>
      <c r="M76" s="619">
        <v>0</v>
      </c>
      <c r="N76" s="619">
        <v>0</v>
      </c>
      <c r="O76" s="619">
        <v>0</v>
      </c>
      <c r="P76" s="619">
        <v>0</v>
      </c>
      <c r="Q76" s="619">
        <v>0</v>
      </c>
      <c r="R76" s="619">
        <v>0</v>
      </c>
      <c r="S76" s="619">
        <v>0</v>
      </c>
      <c r="T76" s="619">
        <v>0</v>
      </c>
      <c r="U76" s="619">
        <v>0</v>
      </c>
      <c r="V76" s="619">
        <v>0</v>
      </c>
      <c r="W76" s="619">
        <v>0</v>
      </c>
      <c r="X76" s="620">
        <v>0</v>
      </c>
      <c r="Y76" s="631">
        <v>0</v>
      </c>
    </row>
    <row r="77" spans="2:25">
      <c r="B77" s="411" t="s">
        <v>401</v>
      </c>
      <c r="C77" s="1203" t="s">
        <v>402</v>
      </c>
      <c r="D77" s="1204"/>
      <c r="E77" s="1204"/>
      <c r="F77" s="1205"/>
      <c r="G77" s="772">
        <v>0</v>
      </c>
      <c r="H77" s="618">
        <v>0</v>
      </c>
      <c r="I77" s="619">
        <v>0</v>
      </c>
      <c r="J77" s="619">
        <v>0</v>
      </c>
      <c r="K77" s="619">
        <v>0</v>
      </c>
      <c r="L77" s="619">
        <v>0</v>
      </c>
      <c r="M77" s="619">
        <v>0</v>
      </c>
      <c r="N77" s="619">
        <v>0</v>
      </c>
      <c r="O77" s="619">
        <v>0</v>
      </c>
      <c r="P77" s="619">
        <v>0</v>
      </c>
      <c r="Q77" s="619">
        <v>0</v>
      </c>
      <c r="R77" s="619">
        <v>0</v>
      </c>
      <c r="S77" s="619">
        <v>0</v>
      </c>
      <c r="T77" s="619">
        <v>0</v>
      </c>
      <c r="U77" s="619">
        <v>0</v>
      </c>
      <c r="V77" s="619">
        <v>0</v>
      </c>
      <c r="W77" s="619">
        <v>0</v>
      </c>
      <c r="X77" s="620">
        <v>0</v>
      </c>
      <c r="Y77" s="631">
        <v>0</v>
      </c>
    </row>
    <row r="78" spans="2:25">
      <c r="B78" s="411" t="s">
        <v>403</v>
      </c>
      <c r="C78" s="1203" t="s">
        <v>404</v>
      </c>
      <c r="D78" s="1204"/>
      <c r="E78" s="1204"/>
      <c r="F78" s="1205"/>
      <c r="G78" s="772">
        <v>0</v>
      </c>
      <c r="H78" s="618">
        <v>0</v>
      </c>
      <c r="I78" s="619">
        <v>0</v>
      </c>
      <c r="J78" s="619">
        <v>0</v>
      </c>
      <c r="K78" s="619">
        <v>0</v>
      </c>
      <c r="L78" s="619">
        <v>0</v>
      </c>
      <c r="M78" s="619">
        <v>0</v>
      </c>
      <c r="N78" s="619">
        <v>0</v>
      </c>
      <c r="O78" s="619">
        <v>0</v>
      </c>
      <c r="P78" s="619">
        <v>0</v>
      </c>
      <c r="Q78" s="619">
        <v>0</v>
      </c>
      <c r="R78" s="619">
        <v>0</v>
      </c>
      <c r="S78" s="619">
        <v>0</v>
      </c>
      <c r="T78" s="619">
        <v>0</v>
      </c>
      <c r="U78" s="619">
        <v>0</v>
      </c>
      <c r="V78" s="619">
        <v>0</v>
      </c>
      <c r="W78" s="619">
        <v>0</v>
      </c>
      <c r="X78" s="620">
        <v>0</v>
      </c>
      <c r="Y78" s="631">
        <v>0</v>
      </c>
    </row>
    <row r="79" spans="2:25">
      <c r="B79" s="411" t="s">
        <v>405</v>
      </c>
      <c r="C79" s="1203" t="s">
        <v>406</v>
      </c>
      <c r="D79" s="1204"/>
      <c r="E79" s="1204"/>
      <c r="F79" s="1205"/>
      <c r="G79" s="772">
        <v>0</v>
      </c>
      <c r="H79" s="618">
        <v>0</v>
      </c>
      <c r="I79" s="619">
        <v>0</v>
      </c>
      <c r="J79" s="619">
        <v>0</v>
      </c>
      <c r="K79" s="619">
        <v>0</v>
      </c>
      <c r="L79" s="619">
        <v>0</v>
      </c>
      <c r="M79" s="619">
        <v>0</v>
      </c>
      <c r="N79" s="619">
        <v>0</v>
      </c>
      <c r="O79" s="619">
        <v>0</v>
      </c>
      <c r="P79" s="619">
        <v>0</v>
      </c>
      <c r="Q79" s="619">
        <v>0</v>
      </c>
      <c r="R79" s="619">
        <v>0</v>
      </c>
      <c r="S79" s="619">
        <v>0</v>
      </c>
      <c r="T79" s="619">
        <v>0</v>
      </c>
      <c r="U79" s="619">
        <v>0</v>
      </c>
      <c r="V79" s="619">
        <v>0</v>
      </c>
      <c r="W79" s="619">
        <v>0</v>
      </c>
      <c r="X79" s="620">
        <v>0</v>
      </c>
      <c r="Y79" s="631">
        <v>0</v>
      </c>
    </row>
    <row r="80" spans="2:25">
      <c r="B80" s="411" t="s">
        <v>407</v>
      </c>
      <c r="C80" s="1203" t="s">
        <v>408</v>
      </c>
      <c r="D80" s="1204"/>
      <c r="E80" s="1204"/>
      <c r="F80" s="1205"/>
      <c r="G80" s="772">
        <v>72623</v>
      </c>
      <c r="H80" s="618">
        <v>64293.215715402657</v>
      </c>
      <c r="I80" s="619">
        <v>0</v>
      </c>
      <c r="J80" s="619">
        <v>0</v>
      </c>
      <c r="K80" s="619">
        <v>0</v>
      </c>
      <c r="L80" s="619">
        <v>0</v>
      </c>
      <c r="M80" s="619">
        <v>0</v>
      </c>
      <c r="N80" s="619">
        <v>0</v>
      </c>
      <c r="O80" s="619">
        <v>0</v>
      </c>
      <c r="P80" s="619">
        <v>0</v>
      </c>
      <c r="Q80" s="619">
        <v>0</v>
      </c>
      <c r="R80" s="619">
        <v>0</v>
      </c>
      <c r="S80" s="619">
        <v>0</v>
      </c>
      <c r="T80" s="619">
        <v>0</v>
      </c>
      <c r="U80" s="619">
        <v>0</v>
      </c>
      <c r="V80" s="619">
        <v>0</v>
      </c>
      <c r="W80" s="619">
        <v>8329.784284597341</v>
      </c>
      <c r="X80" s="620">
        <v>0</v>
      </c>
      <c r="Y80" s="631">
        <v>0</v>
      </c>
    </row>
    <row r="81" spans="2:25">
      <c r="B81" s="411" t="s">
        <v>409</v>
      </c>
      <c r="C81" s="1203" t="s">
        <v>410</v>
      </c>
      <c r="D81" s="1204"/>
      <c r="E81" s="1204"/>
      <c r="F81" s="1205"/>
      <c r="G81" s="772">
        <v>0</v>
      </c>
      <c r="H81" s="618">
        <v>0</v>
      </c>
      <c r="I81" s="619">
        <v>0</v>
      </c>
      <c r="J81" s="619">
        <v>0</v>
      </c>
      <c r="K81" s="619">
        <v>0</v>
      </c>
      <c r="L81" s="619">
        <v>0</v>
      </c>
      <c r="M81" s="619">
        <v>0</v>
      </c>
      <c r="N81" s="619">
        <v>0</v>
      </c>
      <c r="O81" s="619">
        <v>0</v>
      </c>
      <c r="P81" s="619">
        <v>0</v>
      </c>
      <c r="Q81" s="619">
        <v>0</v>
      </c>
      <c r="R81" s="619">
        <v>0</v>
      </c>
      <c r="S81" s="619">
        <v>0</v>
      </c>
      <c r="T81" s="619">
        <v>0</v>
      </c>
      <c r="U81" s="619">
        <v>0</v>
      </c>
      <c r="V81" s="619">
        <v>0</v>
      </c>
      <c r="W81" s="619">
        <v>0</v>
      </c>
      <c r="X81" s="620">
        <v>0</v>
      </c>
      <c r="Y81" s="631">
        <v>0</v>
      </c>
    </row>
    <row r="82" spans="2:25">
      <c r="B82" s="411" t="s">
        <v>411</v>
      </c>
      <c r="C82" s="1203" t="s">
        <v>412</v>
      </c>
      <c r="D82" s="1204"/>
      <c r="E82" s="1204"/>
      <c r="F82" s="1205"/>
      <c r="G82" s="772">
        <v>0</v>
      </c>
      <c r="H82" s="618">
        <v>0</v>
      </c>
      <c r="I82" s="619">
        <v>0</v>
      </c>
      <c r="J82" s="619">
        <v>0</v>
      </c>
      <c r="K82" s="619">
        <v>0</v>
      </c>
      <c r="L82" s="619">
        <v>0</v>
      </c>
      <c r="M82" s="619">
        <v>0</v>
      </c>
      <c r="N82" s="619">
        <v>0</v>
      </c>
      <c r="O82" s="619">
        <v>0</v>
      </c>
      <c r="P82" s="619">
        <v>0</v>
      </c>
      <c r="Q82" s="619">
        <v>0</v>
      </c>
      <c r="R82" s="619">
        <v>0</v>
      </c>
      <c r="S82" s="619">
        <v>0</v>
      </c>
      <c r="T82" s="619">
        <v>0</v>
      </c>
      <c r="U82" s="619">
        <v>0</v>
      </c>
      <c r="V82" s="619">
        <v>0</v>
      </c>
      <c r="W82" s="619">
        <v>0</v>
      </c>
      <c r="X82" s="620">
        <v>0</v>
      </c>
      <c r="Y82" s="631">
        <v>0</v>
      </c>
    </row>
    <row r="83" spans="2:25">
      <c r="B83" s="411" t="s">
        <v>413</v>
      </c>
      <c r="C83" s="1203" t="s">
        <v>414</v>
      </c>
      <c r="D83" s="1204"/>
      <c r="E83" s="1204"/>
      <c r="F83" s="1205"/>
      <c r="G83" s="772">
        <v>0</v>
      </c>
      <c r="H83" s="618">
        <v>0</v>
      </c>
      <c r="I83" s="619">
        <v>0</v>
      </c>
      <c r="J83" s="619">
        <v>0</v>
      </c>
      <c r="K83" s="619">
        <v>0</v>
      </c>
      <c r="L83" s="619">
        <v>0</v>
      </c>
      <c r="M83" s="619">
        <v>0</v>
      </c>
      <c r="N83" s="619">
        <v>0</v>
      </c>
      <c r="O83" s="619">
        <v>0</v>
      </c>
      <c r="P83" s="619">
        <v>0</v>
      </c>
      <c r="Q83" s="619">
        <v>0</v>
      </c>
      <c r="R83" s="619">
        <v>0</v>
      </c>
      <c r="S83" s="619">
        <v>0</v>
      </c>
      <c r="T83" s="619">
        <v>0</v>
      </c>
      <c r="U83" s="619">
        <v>0</v>
      </c>
      <c r="V83" s="619">
        <v>0</v>
      </c>
      <c r="W83" s="619">
        <v>0</v>
      </c>
      <c r="X83" s="620">
        <v>0</v>
      </c>
      <c r="Y83" s="631">
        <v>0</v>
      </c>
    </row>
    <row r="84" spans="2:25">
      <c r="B84" s="411" t="s">
        <v>415</v>
      </c>
      <c r="C84" s="1203" t="s">
        <v>416</v>
      </c>
      <c r="D84" s="1204"/>
      <c r="E84" s="1204"/>
      <c r="F84" s="1205"/>
      <c r="G84" s="772">
        <v>0</v>
      </c>
      <c r="H84" s="618">
        <v>0</v>
      </c>
      <c r="I84" s="619">
        <v>0</v>
      </c>
      <c r="J84" s="619">
        <v>0</v>
      </c>
      <c r="K84" s="619">
        <v>0</v>
      </c>
      <c r="L84" s="619">
        <v>0</v>
      </c>
      <c r="M84" s="619">
        <v>0</v>
      </c>
      <c r="N84" s="619">
        <v>0</v>
      </c>
      <c r="O84" s="619">
        <v>0</v>
      </c>
      <c r="P84" s="619">
        <v>0</v>
      </c>
      <c r="Q84" s="619">
        <v>0</v>
      </c>
      <c r="R84" s="619">
        <v>0</v>
      </c>
      <c r="S84" s="619">
        <v>0</v>
      </c>
      <c r="T84" s="619">
        <v>0</v>
      </c>
      <c r="U84" s="619">
        <v>0</v>
      </c>
      <c r="V84" s="619">
        <v>0</v>
      </c>
      <c r="W84" s="619">
        <v>0</v>
      </c>
      <c r="X84" s="620">
        <v>0</v>
      </c>
      <c r="Y84" s="631">
        <v>0</v>
      </c>
    </row>
    <row r="85" spans="2:25">
      <c r="B85" s="411" t="s">
        <v>417</v>
      </c>
      <c r="C85" s="1203" t="s">
        <v>418</v>
      </c>
      <c r="D85" s="1204"/>
      <c r="E85" s="1204"/>
      <c r="F85" s="1205"/>
      <c r="G85" s="772">
        <v>0</v>
      </c>
      <c r="H85" s="618">
        <v>0</v>
      </c>
      <c r="I85" s="619">
        <v>0</v>
      </c>
      <c r="J85" s="619">
        <v>0</v>
      </c>
      <c r="K85" s="619">
        <v>0</v>
      </c>
      <c r="L85" s="619">
        <v>0</v>
      </c>
      <c r="M85" s="619">
        <v>0</v>
      </c>
      <c r="N85" s="619">
        <v>0</v>
      </c>
      <c r="O85" s="619">
        <v>0</v>
      </c>
      <c r="P85" s="619">
        <v>0</v>
      </c>
      <c r="Q85" s="619">
        <v>0</v>
      </c>
      <c r="R85" s="619">
        <v>0</v>
      </c>
      <c r="S85" s="619">
        <v>0</v>
      </c>
      <c r="T85" s="619">
        <v>0</v>
      </c>
      <c r="U85" s="619">
        <v>0</v>
      </c>
      <c r="V85" s="619">
        <v>0</v>
      </c>
      <c r="W85" s="619">
        <v>0</v>
      </c>
      <c r="X85" s="620">
        <v>0</v>
      </c>
      <c r="Y85" s="631">
        <v>0</v>
      </c>
    </row>
    <row r="86" spans="2:25">
      <c r="B86" s="411" t="s">
        <v>419</v>
      </c>
      <c r="C86" s="1203" t="s">
        <v>420</v>
      </c>
      <c r="D86" s="1204"/>
      <c r="E86" s="1204"/>
      <c r="F86" s="1205"/>
      <c r="G86" s="772">
        <v>0</v>
      </c>
      <c r="H86" s="618">
        <v>0</v>
      </c>
      <c r="I86" s="619">
        <v>0</v>
      </c>
      <c r="J86" s="619">
        <v>0</v>
      </c>
      <c r="K86" s="619">
        <v>0</v>
      </c>
      <c r="L86" s="619">
        <v>0</v>
      </c>
      <c r="M86" s="619">
        <v>0</v>
      </c>
      <c r="N86" s="619">
        <v>0</v>
      </c>
      <c r="O86" s="619">
        <v>0</v>
      </c>
      <c r="P86" s="619">
        <v>0</v>
      </c>
      <c r="Q86" s="619">
        <v>0</v>
      </c>
      <c r="R86" s="619">
        <v>0</v>
      </c>
      <c r="S86" s="619">
        <v>0</v>
      </c>
      <c r="T86" s="619">
        <v>0</v>
      </c>
      <c r="U86" s="619">
        <v>0</v>
      </c>
      <c r="V86" s="619">
        <v>0</v>
      </c>
      <c r="W86" s="619">
        <v>0</v>
      </c>
      <c r="X86" s="620">
        <v>0</v>
      </c>
      <c r="Y86" s="631">
        <v>0</v>
      </c>
    </row>
    <row r="87" spans="2:25">
      <c r="B87" s="411" t="s">
        <v>421</v>
      </c>
      <c r="C87" s="1203" t="s">
        <v>422</v>
      </c>
      <c r="D87" s="1204"/>
      <c r="E87" s="1204"/>
      <c r="F87" s="1205"/>
      <c r="G87" s="772">
        <v>0</v>
      </c>
      <c r="H87" s="618">
        <v>0</v>
      </c>
      <c r="I87" s="619">
        <v>0</v>
      </c>
      <c r="J87" s="619">
        <v>0</v>
      </c>
      <c r="K87" s="619">
        <v>0</v>
      </c>
      <c r="L87" s="619">
        <v>0</v>
      </c>
      <c r="M87" s="619">
        <v>0</v>
      </c>
      <c r="N87" s="619">
        <v>0</v>
      </c>
      <c r="O87" s="619">
        <v>0</v>
      </c>
      <c r="P87" s="619">
        <v>0</v>
      </c>
      <c r="Q87" s="619">
        <v>0</v>
      </c>
      <c r="R87" s="619">
        <v>0</v>
      </c>
      <c r="S87" s="619">
        <v>0</v>
      </c>
      <c r="T87" s="619">
        <v>0</v>
      </c>
      <c r="U87" s="619">
        <v>0</v>
      </c>
      <c r="V87" s="619">
        <v>0</v>
      </c>
      <c r="W87" s="619">
        <v>0</v>
      </c>
      <c r="X87" s="620">
        <v>0</v>
      </c>
      <c r="Y87" s="631">
        <v>0</v>
      </c>
    </row>
    <row r="88" spans="2:25">
      <c r="B88" s="411" t="s">
        <v>423</v>
      </c>
      <c r="C88" s="1203" t="s">
        <v>424</v>
      </c>
      <c r="D88" s="1204"/>
      <c r="E88" s="1204"/>
      <c r="F88" s="1205"/>
      <c r="G88" s="772">
        <v>0</v>
      </c>
      <c r="H88" s="618">
        <v>0</v>
      </c>
      <c r="I88" s="619">
        <v>0</v>
      </c>
      <c r="J88" s="619">
        <v>0</v>
      </c>
      <c r="K88" s="619">
        <v>0</v>
      </c>
      <c r="L88" s="619">
        <v>0</v>
      </c>
      <c r="M88" s="619">
        <v>0</v>
      </c>
      <c r="N88" s="619">
        <v>0</v>
      </c>
      <c r="O88" s="619">
        <v>0</v>
      </c>
      <c r="P88" s="619">
        <v>0</v>
      </c>
      <c r="Q88" s="619">
        <v>0</v>
      </c>
      <c r="R88" s="619">
        <v>0</v>
      </c>
      <c r="S88" s="619">
        <v>0</v>
      </c>
      <c r="T88" s="619">
        <v>0</v>
      </c>
      <c r="U88" s="619">
        <v>0</v>
      </c>
      <c r="V88" s="619">
        <v>0</v>
      </c>
      <c r="W88" s="619">
        <v>0</v>
      </c>
      <c r="X88" s="620">
        <v>0</v>
      </c>
      <c r="Y88" s="631">
        <v>0</v>
      </c>
    </row>
    <row r="89" spans="2:25">
      <c r="B89" s="411" t="s">
        <v>425</v>
      </c>
      <c r="C89" s="1203" t="s">
        <v>426</v>
      </c>
      <c r="D89" s="1204"/>
      <c r="E89" s="1204"/>
      <c r="F89" s="1205"/>
      <c r="G89" s="772">
        <v>1020</v>
      </c>
      <c r="H89" s="618">
        <v>903.00703674745887</v>
      </c>
      <c r="I89" s="619">
        <v>0</v>
      </c>
      <c r="J89" s="619">
        <v>0</v>
      </c>
      <c r="K89" s="619">
        <v>0</v>
      </c>
      <c r="L89" s="619">
        <v>0</v>
      </c>
      <c r="M89" s="619">
        <v>0</v>
      </c>
      <c r="N89" s="619">
        <v>0</v>
      </c>
      <c r="O89" s="619">
        <v>0</v>
      </c>
      <c r="P89" s="619">
        <v>0</v>
      </c>
      <c r="Q89" s="619">
        <v>0</v>
      </c>
      <c r="R89" s="619">
        <v>0</v>
      </c>
      <c r="S89" s="619">
        <v>0</v>
      </c>
      <c r="T89" s="619">
        <v>0</v>
      </c>
      <c r="U89" s="619">
        <v>0</v>
      </c>
      <c r="V89" s="619">
        <v>0</v>
      </c>
      <c r="W89" s="619">
        <v>116.99296325254105</v>
      </c>
      <c r="X89" s="620">
        <v>0</v>
      </c>
      <c r="Y89" s="631">
        <v>0</v>
      </c>
    </row>
    <row r="90" spans="2:25">
      <c r="B90" s="411" t="s">
        <v>427</v>
      </c>
      <c r="C90" s="1203" t="s">
        <v>428</v>
      </c>
      <c r="D90" s="1204"/>
      <c r="E90" s="1204"/>
      <c r="F90" s="1205"/>
      <c r="G90" s="772">
        <v>0</v>
      </c>
      <c r="H90" s="618">
        <v>0</v>
      </c>
      <c r="I90" s="619">
        <v>0</v>
      </c>
      <c r="J90" s="619">
        <v>0</v>
      </c>
      <c r="K90" s="619">
        <v>0</v>
      </c>
      <c r="L90" s="619">
        <v>0</v>
      </c>
      <c r="M90" s="619">
        <v>0</v>
      </c>
      <c r="N90" s="619">
        <v>0</v>
      </c>
      <c r="O90" s="619">
        <v>0</v>
      </c>
      <c r="P90" s="619">
        <v>0</v>
      </c>
      <c r="Q90" s="619">
        <v>0</v>
      </c>
      <c r="R90" s="619">
        <v>0</v>
      </c>
      <c r="S90" s="619">
        <v>0</v>
      </c>
      <c r="T90" s="619">
        <v>0</v>
      </c>
      <c r="U90" s="619">
        <v>0</v>
      </c>
      <c r="V90" s="619">
        <v>0</v>
      </c>
      <c r="W90" s="619">
        <v>0</v>
      </c>
      <c r="X90" s="620">
        <v>0</v>
      </c>
      <c r="Y90" s="631">
        <v>0</v>
      </c>
    </row>
    <row r="91" spans="2:25">
      <c r="B91" s="411" t="s">
        <v>429</v>
      </c>
      <c r="C91" s="1203" t="s">
        <v>430</v>
      </c>
      <c r="D91" s="1204"/>
      <c r="E91" s="1204"/>
      <c r="F91" s="1205"/>
      <c r="G91" s="772">
        <v>25519</v>
      </c>
      <c r="H91" s="618">
        <v>22591.996637998436</v>
      </c>
      <c r="I91" s="619">
        <v>0</v>
      </c>
      <c r="J91" s="619">
        <v>0</v>
      </c>
      <c r="K91" s="619">
        <v>0</v>
      </c>
      <c r="L91" s="619">
        <v>0</v>
      </c>
      <c r="M91" s="619">
        <v>0</v>
      </c>
      <c r="N91" s="619">
        <v>0</v>
      </c>
      <c r="O91" s="619">
        <v>0</v>
      </c>
      <c r="P91" s="619">
        <v>0</v>
      </c>
      <c r="Q91" s="619">
        <v>0</v>
      </c>
      <c r="R91" s="619">
        <v>0</v>
      </c>
      <c r="S91" s="619">
        <v>0</v>
      </c>
      <c r="T91" s="619">
        <v>0</v>
      </c>
      <c r="U91" s="619">
        <v>0</v>
      </c>
      <c r="V91" s="619">
        <v>0</v>
      </c>
      <c r="W91" s="619">
        <v>2927.0033620015633</v>
      </c>
      <c r="X91" s="620">
        <v>0</v>
      </c>
      <c r="Y91" s="631">
        <v>0</v>
      </c>
    </row>
    <row r="92" spans="2:25">
      <c r="B92" s="411" t="s">
        <v>431</v>
      </c>
      <c r="C92" s="1203" t="s">
        <v>432</v>
      </c>
      <c r="D92" s="1204"/>
      <c r="E92" s="1204"/>
      <c r="F92" s="1205"/>
      <c r="G92" s="772">
        <v>107</v>
      </c>
      <c r="H92" s="618">
        <v>94.727208756841279</v>
      </c>
      <c r="I92" s="619">
        <v>0</v>
      </c>
      <c r="J92" s="619">
        <v>0</v>
      </c>
      <c r="K92" s="619">
        <v>0</v>
      </c>
      <c r="L92" s="619">
        <v>0</v>
      </c>
      <c r="M92" s="619">
        <v>0</v>
      </c>
      <c r="N92" s="619">
        <v>0</v>
      </c>
      <c r="O92" s="619">
        <v>0</v>
      </c>
      <c r="P92" s="619">
        <v>0</v>
      </c>
      <c r="Q92" s="619">
        <v>0</v>
      </c>
      <c r="R92" s="619">
        <v>0</v>
      </c>
      <c r="S92" s="619">
        <v>0</v>
      </c>
      <c r="T92" s="619">
        <v>0</v>
      </c>
      <c r="U92" s="619">
        <v>0</v>
      </c>
      <c r="V92" s="619">
        <v>0</v>
      </c>
      <c r="W92" s="619">
        <v>12.272791243158718</v>
      </c>
      <c r="X92" s="620">
        <v>0</v>
      </c>
      <c r="Y92" s="631">
        <v>0</v>
      </c>
    </row>
    <row r="93" spans="2:25">
      <c r="B93" s="411" t="s">
        <v>433</v>
      </c>
      <c r="C93" s="1203" t="s">
        <v>434</v>
      </c>
      <c r="D93" s="1204"/>
      <c r="E93" s="1204"/>
      <c r="F93" s="1205"/>
      <c r="G93" s="772">
        <v>10534</v>
      </c>
      <c r="H93" s="618">
        <v>9325.7609069585615</v>
      </c>
      <c r="I93" s="619">
        <v>0</v>
      </c>
      <c r="J93" s="619">
        <v>0</v>
      </c>
      <c r="K93" s="619">
        <v>0</v>
      </c>
      <c r="L93" s="619">
        <v>0</v>
      </c>
      <c r="M93" s="619">
        <v>0</v>
      </c>
      <c r="N93" s="619">
        <v>0</v>
      </c>
      <c r="O93" s="619">
        <v>0</v>
      </c>
      <c r="P93" s="619">
        <v>0</v>
      </c>
      <c r="Q93" s="619">
        <v>0</v>
      </c>
      <c r="R93" s="619">
        <v>0</v>
      </c>
      <c r="S93" s="619">
        <v>0</v>
      </c>
      <c r="T93" s="619">
        <v>0</v>
      </c>
      <c r="U93" s="619">
        <v>0</v>
      </c>
      <c r="V93" s="619">
        <v>0</v>
      </c>
      <c r="W93" s="619">
        <v>1208.2390930414388</v>
      </c>
      <c r="X93" s="620">
        <v>0</v>
      </c>
      <c r="Y93" s="631">
        <v>0</v>
      </c>
    </row>
    <row r="94" spans="2:25">
      <c r="B94" s="411" t="s">
        <v>435</v>
      </c>
      <c r="C94" s="1203" t="s">
        <v>436</v>
      </c>
      <c r="D94" s="1204"/>
      <c r="E94" s="1204"/>
      <c r="F94" s="1205"/>
      <c r="G94" s="772">
        <v>12864</v>
      </c>
      <c r="H94" s="618">
        <v>11388.512275215011</v>
      </c>
      <c r="I94" s="619">
        <v>0</v>
      </c>
      <c r="J94" s="619">
        <v>0</v>
      </c>
      <c r="K94" s="619">
        <v>0</v>
      </c>
      <c r="L94" s="619">
        <v>0</v>
      </c>
      <c r="M94" s="619">
        <v>0</v>
      </c>
      <c r="N94" s="619">
        <v>0</v>
      </c>
      <c r="O94" s="619">
        <v>0</v>
      </c>
      <c r="P94" s="619">
        <v>0</v>
      </c>
      <c r="Q94" s="619">
        <v>0</v>
      </c>
      <c r="R94" s="619">
        <v>0</v>
      </c>
      <c r="S94" s="619">
        <v>0</v>
      </c>
      <c r="T94" s="619">
        <v>0</v>
      </c>
      <c r="U94" s="619">
        <v>0</v>
      </c>
      <c r="V94" s="619">
        <v>0</v>
      </c>
      <c r="W94" s="619">
        <v>1475.4877247849881</v>
      </c>
      <c r="X94" s="620">
        <v>0</v>
      </c>
      <c r="Y94" s="631">
        <v>0</v>
      </c>
    </row>
    <row r="95" spans="2:25">
      <c r="B95" s="411" t="s">
        <v>437</v>
      </c>
      <c r="C95" s="1203" t="s">
        <v>438</v>
      </c>
      <c r="D95" s="1204"/>
      <c r="E95" s="1204"/>
      <c r="F95" s="1205"/>
      <c r="G95" s="772">
        <v>0</v>
      </c>
      <c r="H95" s="618">
        <v>0</v>
      </c>
      <c r="I95" s="619">
        <v>0</v>
      </c>
      <c r="J95" s="619">
        <v>0</v>
      </c>
      <c r="K95" s="619">
        <v>0</v>
      </c>
      <c r="L95" s="619">
        <v>0</v>
      </c>
      <c r="M95" s="619">
        <v>0</v>
      </c>
      <c r="N95" s="619">
        <v>0</v>
      </c>
      <c r="O95" s="619">
        <v>0</v>
      </c>
      <c r="P95" s="619">
        <v>0</v>
      </c>
      <c r="Q95" s="619">
        <v>0</v>
      </c>
      <c r="R95" s="619">
        <v>0</v>
      </c>
      <c r="S95" s="619">
        <v>0</v>
      </c>
      <c r="T95" s="619">
        <v>0</v>
      </c>
      <c r="U95" s="619">
        <v>0</v>
      </c>
      <c r="V95" s="619">
        <v>0</v>
      </c>
      <c r="W95" s="619">
        <v>0</v>
      </c>
      <c r="X95" s="620">
        <v>0</v>
      </c>
      <c r="Y95" s="631">
        <v>0</v>
      </c>
    </row>
    <row r="96" spans="2:25">
      <c r="B96" s="411" t="s">
        <v>439</v>
      </c>
      <c r="C96" s="1203" t="s">
        <v>440</v>
      </c>
      <c r="D96" s="1204"/>
      <c r="E96" s="1204"/>
      <c r="F96" s="1205"/>
      <c r="G96" s="772">
        <v>0</v>
      </c>
      <c r="H96" s="618">
        <v>0</v>
      </c>
      <c r="I96" s="619">
        <v>0</v>
      </c>
      <c r="J96" s="619">
        <v>0</v>
      </c>
      <c r="K96" s="619">
        <v>0</v>
      </c>
      <c r="L96" s="619">
        <v>0</v>
      </c>
      <c r="M96" s="619">
        <v>0</v>
      </c>
      <c r="N96" s="619">
        <v>0</v>
      </c>
      <c r="O96" s="619">
        <v>0</v>
      </c>
      <c r="P96" s="619">
        <v>0</v>
      </c>
      <c r="Q96" s="619">
        <v>0</v>
      </c>
      <c r="R96" s="619">
        <v>0</v>
      </c>
      <c r="S96" s="619">
        <v>0</v>
      </c>
      <c r="T96" s="619">
        <v>0</v>
      </c>
      <c r="U96" s="619">
        <v>0</v>
      </c>
      <c r="V96" s="619">
        <v>0</v>
      </c>
      <c r="W96" s="619">
        <v>0</v>
      </c>
      <c r="X96" s="620">
        <v>0</v>
      </c>
      <c r="Y96" s="631">
        <v>0</v>
      </c>
    </row>
    <row r="97" spans="2:25" ht="13.5" thickBot="1">
      <c r="B97" s="420" t="s">
        <v>441</v>
      </c>
      <c r="C97" s="1212" t="s">
        <v>442</v>
      </c>
      <c r="D97" s="1213"/>
      <c r="E97" s="1213"/>
      <c r="F97" s="1214"/>
      <c r="G97" s="772">
        <v>24356</v>
      </c>
      <c r="H97" s="635">
        <v>21562.39155590305</v>
      </c>
      <c r="I97" s="636">
        <v>0</v>
      </c>
      <c r="J97" s="636">
        <v>0</v>
      </c>
      <c r="K97" s="636">
        <v>0</v>
      </c>
      <c r="L97" s="636">
        <v>0</v>
      </c>
      <c r="M97" s="636">
        <v>0</v>
      </c>
      <c r="N97" s="636">
        <v>0</v>
      </c>
      <c r="O97" s="636">
        <v>0</v>
      </c>
      <c r="P97" s="636">
        <v>0</v>
      </c>
      <c r="Q97" s="636">
        <v>0</v>
      </c>
      <c r="R97" s="636">
        <v>0</v>
      </c>
      <c r="S97" s="636">
        <v>0</v>
      </c>
      <c r="T97" s="636">
        <v>0</v>
      </c>
      <c r="U97" s="636">
        <v>0</v>
      </c>
      <c r="V97" s="636">
        <v>0</v>
      </c>
      <c r="W97" s="636">
        <v>2793.6084440969507</v>
      </c>
      <c r="X97" s="637">
        <v>0</v>
      </c>
      <c r="Y97" s="631">
        <v>0</v>
      </c>
    </row>
    <row r="98" spans="2:25">
      <c r="B98" s="397" t="s">
        <v>443</v>
      </c>
      <c r="C98" s="1215" t="s">
        <v>444</v>
      </c>
      <c r="D98" s="1216"/>
      <c r="E98" s="1216"/>
      <c r="F98" s="1217"/>
      <c r="G98" s="774">
        <v>0</v>
      </c>
      <c r="H98" s="627">
        <v>0</v>
      </c>
      <c r="I98" s="628">
        <v>0</v>
      </c>
      <c r="J98" s="628">
        <v>0</v>
      </c>
      <c r="K98" s="628">
        <v>0</v>
      </c>
      <c r="L98" s="628">
        <v>0</v>
      </c>
      <c r="M98" s="628">
        <v>0</v>
      </c>
      <c r="N98" s="628">
        <v>0</v>
      </c>
      <c r="O98" s="628">
        <v>0</v>
      </c>
      <c r="P98" s="628">
        <v>0</v>
      </c>
      <c r="Q98" s="628">
        <v>0</v>
      </c>
      <c r="R98" s="628">
        <v>0</v>
      </c>
      <c r="S98" s="628">
        <v>0</v>
      </c>
      <c r="T98" s="628">
        <v>0</v>
      </c>
      <c r="U98" s="628">
        <v>0</v>
      </c>
      <c r="V98" s="628">
        <v>0</v>
      </c>
      <c r="W98" s="628">
        <v>0</v>
      </c>
      <c r="X98" s="629">
        <v>0</v>
      </c>
      <c r="Y98" s="630">
        <v>0</v>
      </c>
    </row>
    <row r="99" spans="2:25">
      <c r="B99" s="411" t="s">
        <v>445</v>
      </c>
      <c r="C99" s="1203" t="s">
        <v>446</v>
      </c>
      <c r="D99" s="1204"/>
      <c r="E99" s="1204"/>
      <c r="F99" s="1205"/>
      <c r="G99" s="772">
        <v>179344.9015997542</v>
      </c>
      <c r="H99" s="618">
        <v>158774.22367584181</v>
      </c>
      <c r="I99" s="619">
        <v>0</v>
      </c>
      <c r="J99" s="619">
        <v>0</v>
      </c>
      <c r="K99" s="619">
        <v>0</v>
      </c>
      <c r="L99" s="619">
        <v>0</v>
      </c>
      <c r="M99" s="619">
        <v>0</v>
      </c>
      <c r="N99" s="619">
        <v>0</v>
      </c>
      <c r="O99" s="619">
        <v>0</v>
      </c>
      <c r="P99" s="619">
        <v>0</v>
      </c>
      <c r="Q99" s="619">
        <v>0</v>
      </c>
      <c r="R99" s="619">
        <v>0</v>
      </c>
      <c r="S99" s="619">
        <v>0</v>
      </c>
      <c r="T99" s="619">
        <v>0</v>
      </c>
      <c r="U99" s="619">
        <v>0</v>
      </c>
      <c r="V99" s="619">
        <v>0</v>
      </c>
      <c r="W99" s="619">
        <v>20570.677923912386</v>
      </c>
      <c r="X99" s="620">
        <v>0</v>
      </c>
      <c r="Y99" s="631">
        <v>0</v>
      </c>
    </row>
    <row r="100" spans="2:25">
      <c r="B100" s="411" t="s">
        <v>447</v>
      </c>
      <c r="C100" s="1203" t="s">
        <v>448</v>
      </c>
      <c r="D100" s="1204"/>
      <c r="E100" s="1204"/>
      <c r="F100" s="1205"/>
      <c r="G100" s="772">
        <v>54602.604846397444</v>
      </c>
      <c r="H100" s="618">
        <v>48339.741569644895</v>
      </c>
      <c r="I100" s="619">
        <v>0</v>
      </c>
      <c r="J100" s="619">
        <v>0</v>
      </c>
      <c r="K100" s="619">
        <v>0</v>
      </c>
      <c r="L100" s="619">
        <v>0</v>
      </c>
      <c r="M100" s="619">
        <v>0</v>
      </c>
      <c r="N100" s="619">
        <v>0</v>
      </c>
      <c r="O100" s="619">
        <v>0</v>
      </c>
      <c r="P100" s="619">
        <v>0</v>
      </c>
      <c r="Q100" s="619">
        <v>0</v>
      </c>
      <c r="R100" s="619">
        <v>0</v>
      </c>
      <c r="S100" s="619">
        <v>0</v>
      </c>
      <c r="T100" s="619">
        <v>0</v>
      </c>
      <c r="U100" s="619">
        <v>0</v>
      </c>
      <c r="V100" s="619">
        <v>0</v>
      </c>
      <c r="W100" s="619">
        <v>6262.8632767525451</v>
      </c>
      <c r="X100" s="620">
        <v>0</v>
      </c>
      <c r="Y100" s="631">
        <v>0</v>
      </c>
    </row>
    <row r="101" spans="2:25">
      <c r="B101" s="411" t="s">
        <v>449</v>
      </c>
      <c r="C101" s="1203" t="s">
        <v>450</v>
      </c>
      <c r="D101" s="1204"/>
      <c r="E101" s="1204"/>
      <c r="F101" s="1205"/>
      <c r="G101" s="772">
        <v>352.79756823935224</v>
      </c>
      <c r="H101" s="618">
        <v>312.33204575247737</v>
      </c>
      <c r="I101" s="619">
        <v>0</v>
      </c>
      <c r="J101" s="619">
        <v>0</v>
      </c>
      <c r="K101" s="619">
        <v>0</v>
      </c>
      <c r="L101" s="619">
        <v>0</v>
      </c>
      <c r="M101" s="619">
        <v>0</v>
      </c>
      <c r="N101" s="619">
        <v>0</v>
      </c>
      <c r="O101" s="619">
        <v>0</v>
      </c>
      <c r="P101" s="619">
        <v>0</v>
      </c>
      <c r="Q101" s="619">
        <v>0</v>
      </c>
      <c r="R101" s="619">
        <v>0</v>
      </c>
      <c r="S101" s="619">
        <v>0</v>
      </c>
      <c r="T101" s="619">
        <v>0</v>
      </c>
      <c r="U101" s="619">
        <v>0</v>
      </c>
      <c r="V101" s="619">
        <v>0</v>
      </c>
      <c r="W101" s="619">
        <v>40.465522486874882</v>
      </c>
      <c r="X101" s="620">
        <v>0</v>
      </c>
      <c r="Y101" s="631">
        <v>0</v>
      </c>
    </row>
    <row r="102" spans="2:25">
      <c r="B102" s="411" t="s">
        <v>451</v>
      </c>
      <c r="C102" s="1203" t="s">
        <v>452</v>
      </c>
      <c r="D102" s="1204"/>
      <c r="E102" s="1204"/>
      <c r="F102" s="1205"/>
      <c r="G102" s="772">
        <v>0</v>
      </c>
      <c r="H102" s="618">
        <v>0</v>
      </c>
      <c r="I102" s="619">
        <v>0</v>
      </c>
      <c r="J102" s="619">
        <v>0</v>
      </c>
      <c r="K102" s="619">
        <v>0</v>
      </c>
      <c r="L102" s="619">
        <v>0</v>
      </c>
      <c r="M102" s="619">
        <v>0</v>
      </c>
      <c r="N102" s="619">
        <v>0</v>
      </c>
      <c r="O102" s="619">
        <v>0</v>
      </c>
      <c r="P102" s="619">
        <v>0</v>
      </c>
      <c r="Q102" s="619">
        <v>0</v>
      </c>
      <c r="R102" s="619">
        <v>0</v>
      </c>
      <c r="S102" s="619">
        <v>0</v>
      </c>
      <c r="T102" s="619">
        <v>0</v>
      </c>
      <c r="U102" s="619">
        <v>0</v>
      </c>
      <c r="V102" s="619">
        <v>0</v>
      </c>
      <c r="W102" s="619">
        <v>0</v>
      </c>
      <c r="X102" s="620">
        <v>0</v>
      </c>
      <c r="Y102" s="631">
        <v>0</v>
      </c>
    </row>
    <row r="103" spans="2:25">
      <c r="B103" s="411" t="s">
        <v>453</v>
      </c>
      <c r="C103" s="1203" t="s">
        <v>454</v>
      </c>
      <c r="D103" s="1204"/>
      <c r="E103" s="1204"/>
      <c r="F103" s="1205"/>
      <c r="G103" s="772">
        <v>954.54206354530356</v>
      </c>
      <c r="H103" s="618">
        <v>845.05705907142089</v>
      </c>
      <c r="I103" s="619">
        <v>0</v>
      </c>
      <c r="J103" s="619">
        <v>0</v>
      </c>
      <c r="K103" s="619">
        <v>0</v>
      </c>
      <c r="L103" s="619">
        <v>0</v>
      </c>
      <c r="M103" s="619">
        <v>0</v>
      </c>
      <c r="N103" s="619">
        <v>0</v>
      </c>
      <c r="O103" s="619">
        <v>0</v>
      </c>
      <c r="P103" s="619">
        <v>0</v>
      </c>
      <c r="Q103" s="619">
        <v>0</v>
      </c>
      <c r="R103" s="619">
        <v>0</v>
      </c>
      <c r="S103" s="619">
        <v>0</v>
      </c>
      <c r="T103" s="619">
        <v>0</v>
      </c>
      <c r="U103" s="619">
        <v>0</v>
      </c>
      <c r="V103" s="619">
        <v>0</v>
      </c>
      <c r="W103" s="619">
        <v>109.48500447388275</v>
      </c>
      <c r="X103" s="620">
        <v>0</v>
      </c>
      <c r="Y103" s="631">
        <v>0</v>
      </c>
    </row>
    <row r="104" spans="2:25">
      <c r="B104" s="411" t="s">
        <v>455</v>
      </c>
      <c r="C104" s="1203" t="s">
        <v>456</v>
      </c>
      <c r="D104" s="1204"/>
      <c r="E104" s="1204"/>
      <c r="F104" s="1205"/>
      <c r="G104" s="772">
        <v>0</v>
      </c>
      <c r="H104" s="618">
        <v>0</v>
      </c>
      <c r="I104" s="619">
        <v>0</v>
      </c>
      <c r="J104" s="619">
        <v>0</v>
      </c>
      <c r="K104" s="619">
        <v>0</v>
      </c>
      <c r="L104" s="619">
        <v>0</v>
      </c>
      <c r="M104" s="619">
        <v>0</v>
      </c>
      <c r="N104" s="619">
        <v>0</v>
      </c>
      <c r="O104" s="619">
        <v>0</v>
      </c>
      <c r="P104" s="619">
        <v>0</v>
      </c>
      <c r="Q104" s="619">
        <v>0</v>
      </c>
      <c r="R104" s="619">
        <v>0</v>
      </c>
      <c r="S104" s="619">
        <v>0</v>
      </c>
      <c r="T104" s="619">
        <v>0</v>
      </c>
      <c r="U104" s="619">
        <v>0</v>
      </c>
      <c r="V104" s="619">
        <v>0</v>
      </c>
      <c r="W104" s="619">
        <v>0</v>
      </c>
      <c r="X104" s="620">
        <v>0</v>
      </c>
      <c r="Y104" s="631">
        <v>0</v>
      </c>
    </row>
    <row r="105" spans="2:25">
      <c r="B105" s="411" t="s">
        <v>457</v>
      </c>
      <c r="C105" s="1203" t="s">
        <v>458</v>
      </c>
      <c r="D105" s="1204"/>
      <c r="E105" s="1204"/>
      <c r="F105" s="1205"/>
      <c r="G105" s="772">
        <v>771.88277978046165</v>
      </c>
      <c r="H105" s="618">
        <v>683.34860949602557</v>
      </c>
      <c r="I105" s="619">
        <v>0</v>
      </c>
      <c r="J105" s="619">
        <v>0</v>
      </c>
      <c r="K105" s="619">
        <v>0</v>
      </c>
      <c r="L105" s="619">
        <v>0</v>
      </c>
      <c r="M105" s="619">
        <v>0</v>
      </c>
      <c r="N105" s="619">
        <v>0</v>
      </c>
      <c r="O105" s="619">
        <v>0</v>
      </c>
      <c r="P105" s="619">
        <v>0</v>
      </c>
      <c r="Q105" s="619">
        <v>0</v>
      </c>
      <c r="R105" s="619">
        <v>0</v>
      </c>
      <c r="S105" s="619">
        <v>0</v>
      </c>
      <c r="T105" s="619">
        <v>0</v>
      </c>
      <c r="U105" s="619">
        <v>0</v>
      </c>
      <c r="V105" s="619">
        <v>0</v>
      </c>
      <c r="W105" s="619">
        <v>88.534170284436073</v>
      </c>
      <c r="X105" s="620">
        <v>0</v>
      </c>
      <c r="Y105" s="631">
        <v>0</v>
      </c>
    </row>
    <row r="106" spans="2:25">
      <c r="B106" s="411" t="s">
        <v>459</v>
      </c>
      <c r="C106" s="1203" t="s">
        <v>460</v>
      </c>
      <c r="D106" s="1204"/>
      <c r="E106" s="1204"/>
      <c r="F106" s="1205"/>
      <c r="G106" s="772">
        <v>0</v>
      </c>
      <c r="H106" s="618">
        <v>0</v>
      </c>
      <c r="I106" s="619">
        <v>0</v>
      </c>
      <c r="J106" s="619">
        <v>0</v>
      </c>
      <c r="K106" s="619">
        <v>0</v>
      </c>
      <c r="L106" s="619">
        <v>0</v>
      </c>
      <c r="M106" s="619">
        <v>0</v>
      </c>
      <c r="N106" s="619">
        <v>0</v>
      </c>
      <c r="O106" s="619">
        <v>0</v>
      </c>
      <c r="P106" s="619">
        <v>0</v>
      </c>
      <c r="Q106" s="619">
        <v>0</v>
      </c>
      <c r="R106" s="619">
        <v>0</v>
      </c>
      <c r="S106" s="619">
        <v>0</v>
      </c>
      <c r="T106" s="619">
        <v>0</v>
      </c>
      <c r="U106" s="619">
        <v>0</v>
      </c>
      <c r="V106" s="619">
        <v>0</v>
      </c>
      <c r="W106" s="619">
        <v>0</v>
      </c>
      <c r="X106" s="620">
        <v>0</v>
      </c>
      <c r="Y106" s="631">
        <v>0</v>
      </c>
    </row>
    <row r="107" spans="2:25" ht="13.5" thickBot="1">
      <c r="B107" s="438" t="s">
        <v>461</v>
      </c>
      <c r="C107" s="1206" t="s">
        <v>462</v>
      </c>
      <c r="D107" s="1207"/>
      <c r="E107" s="1207"/>
      <c r="F107" s="1208"/>
      <c r="G107" s="772">
        <v>4423.5953963372631</v>
      </c>
      <c r="H107" s="638">
        <v>3916.2135006041303</v>
      </c>
      <c r="I107" s="639">
        <v>0</v>
      </c>
      <c r="J107" s="639">
        <v>0</v>
      </c>
      <c r="K107" s="639">
        <v>0</v>
      </c>
      <c r="L107" s="639">
        <v>0</v>
      </c>
      <c r="M107" s="639">
        <v>0</v>
      </c>
      <c r="N107" s="639">
        <v>0</v>
      </c>
      <c r="O107" s="639">
        <v>0</v>
      </c>
      <c r="P107" s="639">
        <v>0</v>
      </c>
      <c r="Q107" s="639">
        <v>0</v>
      </c>
      <c r="R107" s="639">
        <v>0</v>
      </c>
      <c r="S107" s="639">
        <v>0</v>
      </c>
      <c r="T107" s="639">
        <v>0</v>
      </c>
      <c r="U107" s="639">
        <v>0</v>
      </c>
      <c r="V107" s="639">
        <v>0</v>
      </c>
      <c r="W107" s="639">
        <v>507.38189573313247</v>
      </c>
      <c r="X107" s="640">
        <v>0</v>
      </c>
      <c r="Y107" s="631">
        <v>0</v>
      </c>
    </row>
    <row r="108" spans="2:25">
      <c r="B108" s="442" t="s">
        <v>463</v>
      </c>
      <c r="C108" s="1209" t="s">
        <v>464</v>
      </c>
      <c r="D108" s="1210"/>
      <c r="E108" s="1210"/>
      <c r="F108" s="1211"/>
      <c r="G108" s="774">
        <v>0</v>
      </c>
      <c r="H108" s="627">
        <v>0</v>
      </c>
      <c r="I108" s="628">
        <v>0</v>
      </c>
      <c r="J108" s="628">
        <v>0</v>
      </c>
      <c r="K108" s="628">
        <v>0</v>
      </c>
      <c r="L108" s="628">
        <v>0</v>
      </c>
      <c r="M108" s="628">
        <v>0</v>
      </c>
      <c r="N108" s="628">
        <v>0</v>
      </c>
      <c r="O108" s="628">
        <v>0</v>
      </c>
      <c r="P108" s="628">
        <v>0</v>
      </c>
      <c r="Q108" s="628">
        <v>0</v>
      </c>
      <c r="R108" s="628">
        <v>0</v>
      </c>
      <c r="S108" s="628">
        <v>0</v>
      </c>
      <c r="T108" s="628">
        <v>0</v>
      </c>
      <c r="U108" s="628">
        <v>0</v>
      </c>
      <c r="V108" s="628">
        <v>0</v>
      </c>
      <c r="W108" s="628">
        <v>0</v>
      </c>
      <c r="X108" s="629">
        <v>0</v>
      </c>
      <c r="Y108" s="630">
        <v>0</v>
      </c>
    </row>
    <row r="109" spans="2:25">
      <c r="B109" s="411" t="s">
        <v>465</v>
      </c>
      <c r="C109" s="1203" t="s">
        <v>466</v>
      </c>
      <c r="D109" s="1204"/>
      <c r="E109" s="1204"/>
      <c r="F109" s="1205"/>
      <c r="G109" s="772">
        <v>0</v>
      </c>
      <c r="H109" s="618">
        <v>0</v>
      </c>
      <c r="I109" s="619">
        <v>0</v>
      </c>
      <c r="J109" s="619">
        <v>0</v>
      </c>
      <c r="K109" s="619">
        <v>0</v>
      </c>
      <c r="L109" s="619">
        <v>0</v>
      </c>
      <c r="M109" s="619">
        <v>0</v>
      </c>
      <c r="N109" s="619">
        <v>0</v>
      </c>
      <c r="O109" s="619">
        <v>0</v>
      </c>
      <c r="P109" s="619">
        <v>0</v>
      </c>
      <c r="Q109" s="619">
        <v>0</v>
      </c>
      <c r="R109" s="619">
        <v>0</v>
      </c>
      <c r="S109" s="619">
        <v>0</v>
      </c>
      <c r="T109" s="619">
        <v>0</v>
      </c>
      <c r="U109" s="619">
        <v>0</v>
      </c>
      <c r="V109" s="619">
        <v>0</v>
      </c>
      <c r="W109" s="619">
        <v>0</v>
      </c>
      <c r="X109" s="620">
        <v>0</v>
      </c>
      <c r="Y109" s="631">
        <v>0</v>
      </c>
    </row>
    <row r="110" spans="2:25">
      <c r="B110" s="411" t="s">
        <v>467</v>
      </c>
      <c r="C110" s="1203" t="s">
        <v>468</v>
      </c>
      <c r="D110" s="1204"/>
      <c r="E110" s="1204"/>
      <c r="F110" s="1205"/>
      <c r="G110" s="772">
        <v>0</v>
      </c>
      <c r="H110" s="618">
        <v>0</v>
      </c>
      <c r="I110" s="619">
        <v>0</v>
      </c>
      <c r="J110" s="619">
        <v>0</v>
      </c>
      <c r="K110" s="619">
        <v>0</v>
      </c>
      <c r="L110" s="619">
        <v>0</v>
      </c>
      <c r="M110" s="619">
        <v>0</v>
      </c>
      <c r="N110" s="619">
        <v>0</v>
      </c>
      <c r="O110" s="619">
        <v>0</v>
      </c>
      <c r="P110" s="619">
        <v>0</v>
      </c>
      <c r="Q110" s="619">
        <v>0</v>
      </c>
      <c r="R110" s="619">
        <v>0</v>
      </c>
      <c r="S110" s="619">
        <v>0</v>
      </c>
      <c r="T110" s="619">
        <v>0</v>
      </c>
      <c r="U110" s="619">
        <v>0</v>
      </c>
      <c r="V110" s="619">
        <v>0</v>
      </c>
      <c r="W110" s="619">
        <v>0</v>
      </c>
      <c r="X110" s="620">
        <v>0</v>
      </c>
      <c r="Y110" s="631">
        <v>0</v>
      </c>
    </row>
    <row r="111" spans="2:25">
      <c r="B111" s="411" t="s">
        <v>469</v>
      </c>
      <c r="C111" s="1203" t="s">
        <v>470</v>
      </c>
      <c r="D111" s="1204"/>
      <c r="E111" s="1204"/>
      <c r="F111" s="1205"/>
      <c r="G111" s="772">
        <v>138</v>
      </c>
      <c r="H111" s="618">
        <v>122.17154026583269</v>
      </c>
      <c r="I111" s="619">
        <v>0</v>
      </c>
      <c r="J111" s="619">
        <v>0</v>
      </c>
      <c r="K111" s="619">
        <v>0</v>
      </c>
      <c r="L111" s="619">
        <v>0</v>
      </c>
      <c r="M111" s="619">
        <v>0</v>
      </c>
      <c r="N111" s="619">
        <v>0</v>
      </c>
      <c r="O111" s="619">
        <v>0</v>
      </c>
      <c r="P111" s="619">
        <v>0</v>
      </c>
      <c r="Q111" s="619">
        <v>0</v>
      </c>
      <c r="R111" s="619">
        <v>0</v>
      </c>
      <c r="S111" s="619">
        <v>0</v>
      </c>
      <c r="T111" s="619">
        <v>0</v>
      </c>
      <c r="U111" s="619">
        <v>0</v>
      </c>
      <c r="V111" s="619">
        <v>0</v>
      </c>
      <c r="W111" s="619">
        <v>15.828459734167318</v>
      </c>
      <c r="X111" s="620">
        <v>0</v>
      </c>
      <c r="Y111" s="631">
        <v>0</v>
      </c>
    </row>
    <row r="112" spans="2:25">
      <c r="B112" s="411" t="s">
        <v>471</v>
      </c>
      <c r="C112" s="1203" t="s">
        <v>472</v>
      </c>
      <c r="D112" s="1204"/>
      <c r="E112" s="1204"/>
      <c r="F112" s="1205"/>
      <c r="G112" s="772">
        <v>3271</v>
      </c>
      <c r="H112" s="618">
        <v>2895.8196247068022</v>
      </c>
      <c r="I112" s="619">
        <v>0</v>
      </c>
      <c r="J112" s="619">
        <v>0</v>
      </c>
      <c r="K112" s="619">
        <v>0</v>
      </c>
      <c r="L112" s="619">
        <v>0</v>
      </c>
      <c r="M112" s="619">
        <v>0</v>
      </c>
      <c r="N112" s="619">
        <v>0</v>
      </c>
      <c r="O112" s="619">
        <v>0</v>
      </c>
      <c r="P112" s="619">
        <v>0</v>
      </c>
      <c r="Q112" s="619">
        <v>0</v>
      </c>
      <c r="R112" s="619">
        <v>0</v>
      </c>
      <c r="S112" s="619">
        <v>0</v>
      </c>
      <c r="T112" s="619">
        <v>0</v>
      </c>
      <c r="U112" s="619">
        <v>0</v>
      </c>
      <c r="V112" s="619">
        <v>0</v>
      </c>
      <c r="W112" s="619">
        <v>375.18037529319781</v>
      </c>
      <c r="X112" s="620">
        <v>0</v>
      </c>
      <c r="Y112" s="631">
        <v>0</v>
      </c>
    </row>
    <row r="113" spans="2:25">
      <c r="B113" s="411" t="s">
        <v>473</v>
      </c>
      <c r="C113" s="1203" t="s">
        <v>474</v>
      </c>
      <c r="D113" s="1204"/>
      <c r="E113" s="1204"/>
      <c r="F113" s="1205"/>
      <c r="G113" s="772">
        <v>0</v>
      </c>
      <c r="H113" s="618">
        <v>0</v>
      </c>
      <c r="I113" s="619">
        <v>0</v>
      </c>
      <c r="J113" s="619">
        <v>0</v>
      </c>
      <c r="K113" s="619">
        <v>0</v>
      </c>
      <c r="L113" s="619">
        <v>0</v>
      </c>
      <c r="M113" s="619">
        <v>0</v>
      </c>
      <c r="N113" s="619">
        <v>0</v>
      </c>
      <c r="O113" s="619">
        <v>0</v>
      </c>
      <c r="P113" s="619">
        <v>0</v>
      </c>
      <c r="Q113" s="619">
        <v>0</v>
      </c>
      <c r="R113" s="619">
        <v>0</v>
      </c>
      <c r="S113" s="619">
        <v>0</v>
      </c>
      <c r="T113" s="619">
        <v>0</v>
      </c>
      <c r="U113" s="619">
        <v>0</v>
      </c>
      <c r="V113" s="619">
        <v>0</v>
      </c>
      <c r="W113" s="619">
        <v>0</v>
      </c>
      <c r="X113" s="620">
        <v>0</v>
      </c>
      <c r="Y113" s="631">
        <v>0</v>
      </c>
    </row>
    <row r="114" spans="2:25">
      <c r="B114" s="411" t="s">
        <v>475</v>
      </c>
      <c r="C114" s="1203" t="s">
        <v>476</v>
      </c>
      <c r="D114" s="1204"/>
      <c r="E114" s="1204"/>
      <c r="F114" s="1205"/>
      <c r="G114" s="772">
        <v>0</v>
      </c>
      <c r="H114" s="618">
        <v>0</v>
      </c>
      <c r="I114" s="619">
        <v>0</v>
      </c>
      <c r="J114" s="619">
        <v>0</v>
      </c>
      <c r="K114" s="619">
        <v>0</v>
      </c>
      <c r="L114" s="619">
        <v>0</v>
      </c>
      <c r="M114" s="619">
        <v>0</v>
      </c>
      <c r="N114" s="619">
        <v>0</v>
      </c>
      <c r="O114" s="619">
        <v>0</v>
      </c>
      <c r="P114" s="619">
        <v>0</v>
      </c>
      <c r="Q114" s="619">
        <v>0</v>
      </c>
      <c r="R114" s="619">
        <v>0</v>
      </c>
      <c r="S114" s="619">
        <v>0</v>
      </c>
      <c r="T114" s="619">
        <v>0</v>
      </c>
      <c r="U114" s="619">
        <v>0</v>
      </c>
      <c r="V114" s="619">
        <v>0</v>
      </c>
      <c r="W114" s="619">
        <v>0</v>
      </c>
      <c r="X114" s="620">
        <v>0</v>
      </c>
      <c r="Y114" s="631">
        <v>0</v>
      </c>
    </row>
    <row r="115" spans="2:25" ht="13.5" thickBot="1">
      <c r="B115" s="420" t="s">
        <v>477</v>
      </c>
      <c r="C115" s="1212" t="s">
        <v>478</v>
      </c>
      <c r="D115" s="1213"/>
      <c r="E115" s="1213"/>
      <c r="F115" s="1214"/>
      <c r="G115" s="772">
        <v>0</v>
      </c>
      <c r="H115" s="635">
        <v>0</v>
      </c>
      <c r="I115" s="636">
        <v>0</v>
      </c>
      <c r="J115" s="636">
        <v>0</v>
      </c>
      <c r="K115" s="636">
        <v>0</v>
      </c>
      <c r="L115" s="636">
        <v>0</v>
      </c>
      <c r="M115" s="636">
        <v>0</v>
      </c>
      <c r="N115" s="636">
        <v>0</v>
      </c>
      <c r="O115" s="636">
        <v>0</v>
      </c>
      <c r="P115" s="636">
        <v>0</v>
      </c>
      <c r="Q115" s="636">
        <v>0</v>
      </c>
      <c r="R115" s="636">
        <v>0</v>
      </c>
      <c r="S115" s="636">
        <v>0</v>
      </c>
      <c r="T115" s="636">
        <v>0</v>
      </c>
      <c r="U115" s="636">
        <v>0</v>
      </c>
      <c r="V115" s="636">
        <v>0</v>
      </c>
      <c r="W115" s="636">
        <v>0</v>
      </c>
      <c r="X115" s="637">
        <v>0</v>
      </c>
      <c r="Y115" s="631">
        <v>0</v>
      </c>
    </row>
    <row r="116" spans="2:25">
      <c r="B116" s="397" t="s">
        <v>479</v>
      </c>
      <c r="C116" s="1215" t="s">
        <v>480</v>
      </c>
      <c r="D116" s="1216"/>
      <c r="E116" s="1216"/>
      <c r="F116" s="1217"/>
      <c r="G116" s="774">
        <v>0</v>
      </c>
      <c r="H116" s="627">
        <v>0</v>
      </c>
      <c r="I116" s="628">
        <v>0</v>
      </c>
      <c r="J116" s="628">
        <v>0</v>
      </c>
      <c r="K116" s="628">
        <v>0</v>
      </c>
      <c r="L116" s="628">
        <v>0</v>
      </c>
      <c r="M116" s="628">
        <v>0</v>
      </c>
      <c r="N116" s="628">
        <v>0</v>
      </c>
      <c r="O116" s="628">
        <v>0</v>
      </c>
      <c r="P116" s="628">
        <v>0</v>
      </c>
      <c r="Q116" s="628">
        <v>0</v>
      </c>
      <c r="R116" s="628">
        <v>0</v>
      </c>
      <c r="S116" s="628">
        <v>0</v>
      </c>
      <c r="T116" s="628">
        <v>0</v>
      </c>
      <c r="U116" s="628">
        <v>0</v>
      </c>
      <c r="V116" s="628">
        <v>0</v>
      </c>
      <c r="W116" s="628">
        <v>0</v>
      </c>
      <c r="X116" s="629">
        <v>0</v>
      </c>
      <c r="Y116" s="630">
        <v>0</v>
      </c>
    </row>
    <row r="117" spans="2:25">
      <c r="B117" s="411" t="s">
        <v>481</v>
      </c>
      <c r="C117" s="1203" t="s">
        <v>482</v>
      </c>
      <c r="D117" s="1204"/>
      <c r="E117" s="1204"/>
      <c r="F117" s="1205"/>
      <c r="G117" s="772">
        <v>0</v>
      </c>
      <c r="H117" s="618">
        <v>0</v>
      </c>
      <c r="I117" s="619">
        <v>0</v>
      </c>
      <c r="J117" s="619">
        <v>0</v>
      </c>
      <c r="K117" s="619">
        <v>0</v>
      </c>
      <c r="L117" s="619">
        <v>0</v>
      </c>
      <c r="M117" s="619">
        <v>0</v>
      </c>
      <c r="N117" s="619">
        <v>0</v>
      </c>
      <c r="O117" s="619">
        <v>0</v>
      </c>
      <c r="P117" s="619">
        <v>0</v>
      </c>
      <c r="Q117" s="619">
        <v>0</v>
      </c>
      <c r="R117" s="619">
        <v>0</v>
      </c>
      <c r="S117" s="619">
        <v>0</v>
      </c>
      <c r="T117" s="619">
        <v>0</v>
      </c>
      <c r="U117" s="619">
        <v>0</v>
      </c>
      <c r="V117" s="619">
        <v>0</v>
      </c>
      <c r="W117" s="619">
        <v>0</v>
      </c>
      <c r="X117" s="620">
        <v>0</v>
      </c>
      <c r="Y117" s="631">
        <v>0</v>
      </c>
    </row>
    <row r="118" spans="2:25">
      <c r="B118" s="411" t="s">
        <v>483</v>
      </c>
      <c r="C118" s="1203" t="s">
        <v>484</v>
      </c>
      <c r="D118" s="1204"/>
      <c r="E118" s="1204"/>
      <c r="F118" s="1205"/>
      <c r="G118" s="772">
        <v>908.94</v>
      </c>
      <c r="H118" s="618">
        <v>804.68550586395634</v>
      </c>
      <c r="I118" s="619">
        <v>0</v>
      </c>
      <c r="J118" s="619">
        <v>0</v>
      </c>
      <c r="K118" s="619">
        <v>0</v>
      </c>
      <c r="L118" s="619">
        <v>0</v>
      </c>
      <c r="M118" s="619">
        <v>0</v>
      </c>
      <c r="N118" s="619">
        <v>0</v>
      </c>
      <c r="O118" s="619">
        <v>0</v>
      </c>
      <c r="P118" s="619">
        <v>0</v>
      </c>
      <c r="Q118" s="619">
        <v>0</v>
      </c>
      <c r="R118" s="619">
        <v>0</v>
      </c>
      <c r="S118" s="619">
        <v>0</v>
      </c>
      <c r="T118" s="619">
        <v>0</v>
      </c>
      <c r="U118" s="619">
        <v>0</v>
      </c>
      <c r="V118" s="619">
        <v>0</v>
      </c>
      <c r="W118" s="619">
        <v>104.25449413604379</v>
      </c>
      <c r="X118" s="620">
        <v>0</v>
      </c>
      <c r="Y118" s="631">
        <v>0</v>
      </c>
    </row>
    <row r="119" spans="2:25">
      <c r="B119" s="411" t="s">
        <v>485</v>
      </c>
      <c r="C119" s="1203" t="s">
        <v>486</v>
      </c>
      <c r="D119" s="1204"/>
      <c r="E119" s="1204"/>
      <c r="F119" s="1205"/>
      <c r="G119" s="772">
        <v>0</v>
      </c>
      <c r="H119" s="618">
        <v>0</v>
      </c>
      <c r="I119" s="619">
        <v>0</v>
      </c>
      <c r="J119" s="619">
        <v>0</v>
      </c>
      <c r="K119" s="619">
        <v>0</v>
      </c>
      <c r="L119" s="619">
        <v>0</v>
      </c>
      <c r="M119" s="619">
        <v>0</v>
      </c>
      <c r="N119" s="619">
        <v>0</v>
      </c>
      <c r="O119" s="619">
        <v>0</v>
      </c>
      <c r="P119" s="619">
        <v>0</v>
      </c>
      <c r="Q119" s="619">
        <v>0</v>
      </c>
      <c r="R119" s="619">
        <v>0</v>
      </c>
      <c r="S119" s="619">
        <v>0</v>
      </c>
      <c r="T119" s="619">
        <v>0</v>
      </c>
      <c r="U119" s="619">
        <v>0</v>
      </c>
      <c r="V119" s="619">
        <v>0</v>
      </c>
      <c r="W119" s="619">
        <v>0</v>
      </c>
      <c r="X119" s="620">
        <v>0</v>
      </c>
      <c r="Y119" s="631">
        <v>0</v>
      </c>
    </row>
    <row r="120" spans="2:25" ht="13.5" thickBot="1">
      <c r="B120" s="438" t="s">
        <v>487</v>
      </c>
      <c r="C120" s="1206" t="s">
        <v>488</v>
      </c>
      <c r="D120" s="1207"/>
      <c r="E120" s="1207"/>
      <c r="F120" s="1208"/>
      <c r="G120" s="772">
        <v>0</v>
      </c>
      <c r="H120" s="638">
        <v>0</v>
      </c>
      <c r="I120" s="639">
        <v>0</v>
      </c>
      <c r="J120" s="639">
        <v>0</v>
      </c>
      <c r="K120" s="639">
        <v>0</v>
      </c>
      <c r="L120" s="639">
        <v>0</v>
      </c>
      <c r="M120" s="639">
        <v>0</v>
      </c>
      <c r="N120" s="639">
        <v>0</v>
      </c>
      <c r="O120" s="639">
        <v>0</v>
      </c>
      <c r="P120" s="639">
        <v>0</v>
      </c>
      <c r="Q120" s="639">
        <v>0</v>
      </c>
      <c r="R120" s="639">
        <v>0</v>
      </c>
      <c r="S120" s="639">
        <v>0</v>
      </c>
      <c r="T120" s="639">
        <v>0</v>
      </c>
      <c r="U120" s="639">
        <v>0</v>
      </c>
      <c r="V120" s="639">
        <v>0</v>
      </c>
      <c r="W120" s="639">
        <v>0</v>
      </c>
      <c r="X120" s="640">
        <v>0</v>
      </c>
      <c r="Y120" s="631">
        <v>0</v>
      </c>
    </row>
    <row r="121" spans="2:25">
      <c r="B121" s="442" t="s">
        <v>489</v>
      </c>
      <c r="C121" s="1209" t="s">
        <v>490</v>
      </c>
      <c r="D121" s="1210"/>
      <c r="E121" s="1210"/>
      <c r="F121" s="1211"/>
      <c r="G121" s="774">
        <v>0</v>
      </c>
      <c r="H121" s="627">
        <v>0</v>
      </c>
      <c r="I121" s="628">
        <v>0</v>
      </c>
      <c r="J121" s="628">
        <v>0</v>
      </c>
      <c r="K121" s="628">
        <v>0</v>
      </c>
      <c r="L121" s="628">
        <v>0</v>
      </c>
      <c r="M121" s="628">
        <v>0</v>
      </c>
      <c r="N121" s="628">
        <v>0</v>
      </c>
      <c r="O121" s="628">
        <v>0</v>
      </c>
      <c r="P121" s="628">
        <v>0</v>
      </c>
      <c r="Q121" s="628">
        <v>0</v>
      </c>
      <c r="R121" s="628">
        <v>0</v>
      </c>
      <c r="S121" s="628">
        <v>0</v>
      </c>
      <c r="T121" s="628">
        <v>0</v>
      </c>
      <c r="U121" s="628">
        <v>0</v>
      </c>
      <c r="V121" s="628">
        <v>0</v>
      </c>
      <c r="W121" s="628">
        <v>0</v>
      </c>
      <c r="X121" s="629">
        <v>0</v>
      </c>
      <c r="Y121" s="630">
        <v>0</v>
      </c>
    </row>
    <row r="122" spans="2:25">
      <c r="B122" s="411" t="s">
        <v>491</v>
      </c>
      <c r="C122" s="1203" t="s">
        <v>492</v>
      </c>
      <c r="D122" s="1204"/>
      <c r="E122" s="1204"/>
      <c r="F122" s="1205"/>
      <c r="G122" s="772">
        <v>0</v>
      </c>
      <c r="H122" s="618">
        <v>0</v>
      </c>
      <c r="I122" s="619">
        <v>0</v>
      </c>
      <c r="J122" s="619">
        <v>0</v>
      </c>
      <c r="K122" s="619">
        <v>0</v>
      </c>
      <c r="L122" s="619">
        <v>0</v>
      </c>
      <c r="M122" s="619">
        <v>0</v>
      </c>
      <c r="N122" s="619">
        <v>0</v>
      </c>
      <c r="O122" s="619">
        <v>0</v>
      </c>
      <c r="P122" s="619">
        <v>0</v>
      </c>
      <c r="Q122" s="619">
        <v>0</v>
      </c>
      <c r="R122" s="619">
        <v>0</v>
      </c>
      <c r="S122" s="619">
        <v>0</v>
      </c>
      <c r="T122" s="619">
        <v>0</v>
      </c>
      <c r="U122" s="619">
        <v>0</v>
      </c>
      <c r="V122" s="619">
        <v>0</v>
      </c>
      <c r="W122" s="619">
        <v>0</v>
      </c>
      <c r="X122" s="620">
        <v>0</v>
      </c>
      <c r="Y122" s="631">
        <v>0</v>
      </c>
    </row>
    <row r="123" spans="2:25">
      <c r="B123" s="411" t="s">
        <v>493</v>
      </c>
      <c r="C123" s="1203" t="s">
        <v>494</v>
      </c>
      <c r="D123" s="1204"/>
      <c r="E123" s="1204"/>
      <c r="F123" s="1205"/>
      <c r="G123" s="772">
        <v>0</v>
      </c>
      <c r="H123" s="618">
        <v>0</v>
      </c>
      <c r="I123" s="619">
        <v>0</v>
      </c>
      <c r="J123" s="619">
        <v>0</v>
      </c>
      <c r="K123" s="619">
        <v>0</v>
      </c>
      <c r="L123" s="619">
        <v>0</v>
      </c>
      <c r="M123" s="619">
        <v>0</v>
      </c>
      <c r="N123" s="619">
        <v>0</v>
      </c>
      <c r="O123" s="619">
        <v>0</v>
      </c>
      <c r="P123" s="619">
        <v>0</v>
      </c>
      <c r="Q123" s="619">
        <v>0</v>
      </c>
      <c r="R123" s="619">
        <v>0</v>
      </c>
      <c r="S123" s="619">
        <v>0</v>
      </c>
      <c r="T123" s="619">
        <v>0</v>
      </c>
      <c r="U123" s="619">
        <v>0</v>
      </c>
      <c r="V123" s="619">
        <v>0</v>
      </c>
      <c r="W123" s="619">
        <v>0</v>
      </c>
      <c r="X123" s="620">
        <v>0</v>
      </c>
      <c r="Y123" s="631">
        <v>0</v>
      </c>
    </row>
    <row r="124" spans="2:25">
      <c r="B124" s="411" t="s">
        <v>495</v>
      </c>
      <c r="C124" s="1203" t="s">
        <v>496</v>
      </c>
      <c r="D124" s="1204"/>
      <c r="E124" s="1204"/>
      <c r="F124" s="1205"/>
      <c r="G124" s="772">
        <v>0</v>
      </c>
      <c r="H124" s="618">
        <v>0</v>
      </c>
      <c r="I124" s="619">
        <v>0</v>
      </c>
      <c r="J124" s="619">
        <v>0</v>
      </c>
      <c r="K124" s="619">
        <v>0</v>
      </c>
      <c r="L124" s="619">
        <v>0</v>
      </c>
      <c r="M124" s="619">
        <v>0</v>
      </c>
      <c r="N124" s="619">
        <v>0</v>
      </c>
      <c r="O124" s="619">
        <v>0</v>
      </c>
      <c r="P124" s="619">
        <v>0</v>
      </c>
      <c r="Q124" s="619">
        <v>0</v>
      </c>
      <c r="R124" s="619">
        <v>0</v>
      </c>
      <c r="S124" s="619">
        <v>0</v>
      </c>
      <c r="T124" s="619">
        <v>0</v>
      </c>
      <c r="U124" s="619">
        <v>0</v>
      </c>
      <c r="V124" s="619">
        <v>0</v>
      </c>
      <c r="W124" s="619">
        <v>0</v>
      </c>
      <c r="X124" s="620">
        <v>0</v>
      </c>
      <c r="Y124" s="631">
        <v>0</v>
      </c>
    </row>
    <row r="125" spans="2:25">
      <c r="B125" s="411" t="s">
        <v>497</v>
      </c>
      <c r="C125" s="1203" t="s">
        <v>498</v>
      </c>
      <c r="D125" s="1204"/>
      <c r="E125" s="1204"/>
      <c r="F125" s="1205"/>
      <c r="G125" s="772">
        <v>0</v>
      </c>
      <c r="H125" s="618">
        <v>0</v>
      </c>
      <c r="I125" s="619">
        <v>0</v>
      </c>
      <c r="J125" s="619">
        <v>0</v>
      </c>
      <c r="K125" s="619">
        <v>0</v>
      </c>
      <c r="L125" s="619">
        <v>0</v>
      </c>
      <c r="M125" s="619">
        <v>0</v>
      </c>
      <c r="N125" s="619">
        <v>0</v>
      </c>
      <c r="O125" s="619">
        <v>0</v>
      </c>
      <c r="P125" s="619">
        <v>0</v>
      </c>
      <c r="Q125" s="619">
        <v>0</v>
      </c>
      <c r="R125" s="619">
        <v>0</v>
      </c>
      <c r="S125" s="619">
        <v>0</v>
      </c>
      <c r="T125" s="619">
        <v>0</v>
      </c>
      <c r="U125" s="619">
        <v>0</v>
      </c>
      <c r="V125" s="619">
        <v>0</v>
      </c>
      <c r="W125" s="619">
        <v>0</v>
      </c>
      <c r="X125" s="620">
        <v>0</v>
      </c>
      <c r="Y125" s="631">
        <v>0</v>
      </c>
    </row>
    <row r="126" spans="2:25">
      <c r="B126" s="411" t="s">
        <v>499</v>
      </c>
      <c r="C126" s="1203" t="s">
        <v>500</v>
      </c>
      <c r="D126" s="1204"/>
      <c r="E126" s="1204"/>
      <c r="F126" s="1205"/>
      <c r="G126" s="772">
        <v>0</v>
      </c>
      <c r="H126" s="618">
        <v>0</v>
      </c>
      <c r="I126" s="619">
        <v>0</v>
      </c>
      <c r="J126" s="619">
        <v>0</v>
      </c>
      <c r="K126" s="619">
        <v>0</v>
      </c>
      <c r="L126" s="619">
        <v>0</v>
      </c>
      <c r="M126" s="619">
        <v>0</v>
      </c>
      <c r="N126" s="619">
        <v>0</v>
      </c>
      <c r="O126" s="619">
        <v>0</v>
      </c>
      <c r="P126" s="619">
        <v>0</v>
      </c>
      <c r="Q126" s="619">
        <v>0</v>
      </c>
      <c r="R126" s="619">
        <v>0</v>
      </c>
      <c r="S126" s="619">
        <v>0</v>
      </c>
      <c r="T126" s="619">
        <v>0</v>
      </c>
      <c r="U126" s="619">
        <v>0</v>
      </c>
      <c r="V126" s="619">
        <v>0</v>
      </c>
      <c r="W126" s="619">
        <v>0</v>
      </c>
      <c r="X126" s="620">
        <v>0</v>
      </c>
      <c r="Y126" s="631">
        <v>0</v>
      </c>
    </row>
    <row r="127" spans="2:25">
      <c r="B127" s="411" t="s">
        <v>501</v>
      </c>
      <c r="C127" s="1203" t="s">
        <v>502</v>
      </c>
      <c r="D127" s="1204"/>
      <c r="E127" s="1204"/>
      <c r="F127" s="1205"/>
      <c r="G127" s="772">
        <v>0</v>
      </c>
      <c r="H127" s="618">
        <v>0</v>
      </c>
      <c r="I127" s="619">
        <v>0</v>
      </c>
      <c r="J127" s="619">
        <v>0</v>
      </c>
      <c r="K127" s="619">
        <v>0</v>
      </c>
      <c r="L127" s="619">
        <v>0</v>
      </c>
      <c r="M127" s="619">
        <v>0</v>
      </c>
      <c r="N127" s="619">
        <v>0</v>
      </c>
      <c r="O127" s="619">
        <v>0</v>
      </c>
      <c r="P127" s="619">
        <v>0</v>
      </c>
      <c r="Q127" s="619">
        <v>0</v>
      </c>
      <c r="R127" s="619">
        <v>0</v>
      </c>
      <c r="S127" s="619">
        <v>0</v>
      </c>
      <c r="T127" s="619">
        <v>0</v>
      </c>
      <c r="U127" s="619">
        <v>0</v>
      </c>
      <c r="V127" s="619">
        <v>0</v>
      </c>
      <c r="W127" s="619">
        <v>0</v>
      </c>
      <c r="X127" s="620">
        <v>0</v>
      </c>
      <c r="Y127" s="631">
        <v>0</v>
      </c>
    </row>
    <row r="128" spans="2:25">
      <c r="B128" s="411" t="s">
        <v>503</v>
      </c>
      <c r="C128" s="1203" t="s">
        <v>504</v>
      </c>
      <c r="D128" s="1204"/>
      <c r="E128" s="1204"/>
      <c r="F128" s="1205"/>
      <c r="G128" s="772">
        <v>0</v>
      </c>
      <c r="H128" s="618">
        <v>0</v>
      </c>
      <c r="I128" s="619">
        <v>0</v>
      </c>
      <c r="J128" s="619">
        <v>0</v>
      </c>
      <c r="K128" s="619">
        <v>0</v>
      </c>
      <c r="L128" s="619">
        <v>0</v>
      </c>
      <c r="M128" s="619">
        <v>0</v>
      </c>
      <c r="N128" s="619">
        <v>0</v>
      </c>
      <c r="O128" s="619">
        <v>0</v>
      </c>
      <c r="P128" s="619">
        <v>0</v>
      </c>
      <c r="Q128" s="619">
        <v>0</v>
      </c>
      <c r="R128" s="619">
        <v>0</v>
      </c>
      <c r="S128" s="619">
        <v>0</v>
      </c>
      <c r="T128" s="619">
        <v>0</v>
      </c>
      <c r="U128" s="619">
        <v>0</v>
      </c>
      <c r="V128" s="619">
        <v>0</v>
      </c>
      <c r="W128" s="619">
        <v>0</v>
      </c>
      <c r="X128" s="620">
        <v>0</v>
      </c>
      <c r="Y128" s="631">
        <v>0</v>
      </c>
    </row>
    <row r="129" spans="2:25">
      <c r="B129" s="411" t="s">
        <v>505</v>
      </c>
      <c r="C129" s="1203" t="s">
        <v>506</v>
      </c>
      <c r="D129" s="1204"/>
      <c r="E129" s="1204"/>
      <c r="F129" s="1205"/>
      <c r="G129" s="772">
        <v>0</v>
      </c>
      <c r="H129" s="618">
        <v>0</v>
      </c>
      <c r="I129" s="619">
        <v>0</v>
      </c>
      <c r="J129" s="619">
        <v>0</v>
      </c>
      <c r="K129" s="619">
        <v>0</v>
      </c>
      <c r="L129" s="619">
        <v>0</v>
      </c>
      <c r="M129" s="619">
        <v>0</v>
      </c>
      <c r="N129" s="619">
        <v>0</v>
      </c>
      <c r="O129" s="619">
        <v>0</v>
      </c>
      <c r="P129" s="619">
        <v>0</v>
      </c>
      <c r="Q129" s="619">
        <v>0</v>
      </c>
      <c r="R129" s="619">
        <v>0</v>
      </c>
      <c r="S129" s="619">
        <v>0</v>
      </c>
      <c r="T129" s="619">
        <v>0</v>
      </c>
      <c r="U129" s="619">
        <v>0</v>
      </c>
      <c r="V129" s="619">
        <v>0</v>
      </c>
      <c r="W129" s="619">
        <v>0</v>
      </c>
      <c r="X129" s="620">
        <v>0</v>
      </c>
      <c r="Y129" s="631">
        <v>0</v>
      </c>
    </row>
    <row r="130" spans="2:25">
      <c r="B130" s="411" t="s">
        <v>507</v>
      </c>
      <c r="C130" s="1203" t="s">
        <v>508</v>
      </c>
      <c r="D130" s="1204"/>
      <c r="E130" s="1204"/>
      <c r="F130" s="1205"/>
      <c r="G130" s="772">
        <v>0</v>
      </c>
      <c r="H130" s="618">
        <v>0</v>
      </c>
      <c r="I130" s="619">
        <v>0</v>
      </c>
      <c r="J130" s="619">
        <v>0</v>
      </c>
      <c r="K130" s="619">
        <v>0</v>
      </c>
      <c r="L130" s="619">
        <v>0</v>
      </c>
      <c r="M130" s="619">
        <v>0</v>
      </c>
      <c r="N130" s="619">
        <v>0</v>
      </c>
      <c r="O130" s="619">
        <v>0</v>
      </c>
      <c r="P130" s="619">
        <v>0</v>
      </c>
      <c r="Q130" s="619">
        <v>0</v>
      </c>
      <c r="R130" s="619">
        <v>0</v>
      </c>
      <c r="S130" s="619">
        <v>0</v>
      </c>
      <c r="T130" s="619">
        <v>0</v>
      </c>
      <c r="U130" s="619">
        <v>0</v>
      </c>
      <c r="V130" s="619">
        <v>0</v>
      </c>
      <c r="W130" s="619">
        <v>0</v>
      </c>
      <c r="X130" s="620">
        <v>0</v>
      </c>
      <c r="Y130" s="631">
        <v>0</v>
      </c>
    </row>
    <row r="131" spans="2:25" ht="13.5" thickBot="1">
      <c r="B131" s="411" t="s">
        <v>509</v>
      </c>
      <c r="C131" s="1203" t="s">
        <v>510</v>
      </c>
      <c r="D131" s="1204"/>
      <c r="E131" s="1204"/>
      <c r="F131" s="1205"/>
      <c r="G131" s="772">
        <v>0</v>
      </c>
      <c r="H131" s="641">
        <v>0</v>
      </c>
      <c r="I131" s="642">
        <v>0</v>
      </c>
      <c r="J131" s="642">
        <v>0</v>
      </c>
      <c r="K131" s="642">
        <v>0</v>
      </c>
      <c r="L131" s="642">
        <v>0</v>
      </c>
      <c r="M131" s="642">
        <v>0</v>
      </c>
      <c r="N131" s="642">
        <v>0</v>
      </c>
      <c r="O131" s="642">
        <v>0</v>
      </c>
      <c r="P131" s="642">
        <v>0</v>
      </c>
      <c r="Q131" s="642">
        <v>0</v>
      </c>
      <c r="R131" s="642">
        <v>0</v>
      </c>
      <c r="S131" s="642">
        <v>0</v>
      </c>
      <c r="T131" s="642">
        <v>0</v>
      </c>
      <c r="U131" s="642">
        <v>0</v>
      </c>
      <c r="V131" s="642">
        <v>0</v>
      </c>
      <c r="W131" s="642">
        <v>0</v>
      </c>
      <c r="X131" s="643">
        <v>0</v>
      </c>
      <c r="Y131" s="631">
        <v>0</v>
      </c>
    </row>
    <row r="132" spans="2:25">
      <c r="B132" s="397" t="s">
        <v>511</v>
      </c>
      <c r="C132" s="1215" t="s">
        <v>512</v>
      </c>
      <c r="D132" s="1216"/>
      <c r="E132" s="1216"/>
      <c r="F132" s="1217"/>
      <c r="G132" s="774">
        <v>0</v>
      </c>
      <c r="H132" s="627">
        <v>0</v>
      </c>
      <c r="I132" s="628">
        <v>0</v>
      </c>
      <c r="J132" s="628">
        <v>0</v>
      </c>
      <c r="K132" s="628">
        <v>0</v>
      </c>
      <c r="L132" s="628">
        <v>0</v>
      </c>
      <c r="M132" s="628">
        <v>0</v>
      </c>
      <c r="N132" s="628">
        <v>0</v>
      </c>
      <c r="O132" s="628">
        <v>0</v>
      </c>
      <c r="P132" s="628">
        <v>0</v>
      </c>
      <c r="Q132" s="628">
        <v>0</v>
      </c>
      <c r="R132" s="628">
        <v>0</v>
      </c>
      <c r="S132" s="628">
        <v>0</v>
      </c>
      <c r="T132" s="628">
        <v>0</v>
      </c>
      <c r="U132" s="628">
        <v>0</v>
      </c>
      <c r="V132" s="628">
        <v>0</v>
      </c>
      <c r="W132" s="628">
        <v>0</v>
      </c>
      <c r="X132" s="629">
        <v>0</v>
      </c>
      <c r="Y132" s="630">
        <v>0</v>
      </c>
    </row>
    <row r="133" spans="2:25">
      <c r="B133" s="411" t="s">
        <v>513</v>
      </c>
      <c r="C133" s="1203" t="s">
        <v>514</v>
      </c>
      <c r="D133" s="1204"/>
      <c r="E133" s="1204"/>
      <c r="F133" s="1205"/>
      <c r="G133" s="772">
        <v>0</v>
      </c>
      <c r="H133" s="644">
        <v>0</v>
      </c>
      <c r="I133" s="645">
        <v>0</v>
      </c>
      <c r="J133" s="645">
        <v>0</v>
      </c>
      <c r="K133" s="645">
        <v>0</v>
      </c>
      <c r="L133" s="645">
        <v>0</v>
      </c>
      <c r="M133" s="645">
        <v>0</v>
      </c>
      <c r="N133" s="645">
        <v>0</v>
      </c>
      <c r="O133" s="645">
        <v>0</v>
      </c>
      <c r="P133" s="645">
        <v>0</v>
      </c>
      <c r="Q133" s="645">
        <v>0</v>
      </c>
      <c r="R133" s="645">
        <v>0</v>
      </c>
      <c r="S133" s="645">
        <v>0</v>
      </c>
      <c r="T133" s="645">
        <v>0</v>
      </c>
      <c r="U133" s="645">
        <v>0</v>
      </c>
      <c r="V133" s="645">
        <v>0</v>
      </c>
      <c r="W133" s="645">
        <v>0</v>
      </c>
      <c r="X133" s="646">
        <v>0</v>
      </c>
      <c r="Y133" s="631">
        <v>0</v>
      </c>
    </row>
    <row r="134" spans="2:25">
      <c r="B134" s="411" t="s">
        <v>515</v>
      </c>
      <c r="C134" s="1203" t="s">
        <v>516</v>
      </c>
      <c r="D134" s="1204"/>
      <c r="E134" s="1204"/>
      <c r="F134" s="1205"/>
      <c r="G134" s="772">
        <v>0</v>
      </c>
      <c r="H134" s="644">
        <v>0</v>
      </c>
      <c r="I134" s="645">
        <v>0</v>
      </c>
      <c r="J134" s="645">
        <v>0</v>
      </c>
      <c r="K134" s="645">
        <v>0</v>
      </c>
      <c r="L134" s="645">
        <v>0</v>
      </c>
      <c r="M134" s="645">
        <v>0</v>
      </c>
      <c r="N134" s="645">
        <v>0</v>
      </c>
      <c r="O134" s="645">
        <v>0</v>
      </c>
      <c r="P134" s="645">
        <v>0</v>
      </c>
      <c r="Q134" s="645">
        <v>0</v>
      </c>
      <c r="R134" s="645">
        <v>0</v>
      </c>
      <c r="S134" s="645">
        <v>0</v>
      </c>
      <c r="T134" s="645">
        <v>0</v>
      </c>
      <c r="U134" s="645">
        <v>0</v>
      </c>
      <c r="V134" s="645">
        <v>0</v>
      </c>
      <c r="W134" s="645">
        <v>0</v>
      </c>
      <c r="X134" s="646">
        <v>0</v>
      </c>
      <c r="Y134" s="631">
        <v>0</v>
      </c>
    </row>
    <row r="135" spans="2:25">
      <c r="B135" s="411" t="s">
        <v>517</v>
      </c>
      <c r="C135" s="1203" t="s">
        <v>518</v>
      </c>
      <c r="D135" s="1204"/>
      <c r="E135" s="1204"/>
      <c r="F135" s="1205"/>
      <c r="G135" s="772">
        <v>0</v>
      </c>
      <c r="H135" s="644">
        <v>0</v>
      </c>
      <c r="I135" s="645">
        <v>0</v>
      </c>
      <c r="J135" s="645">
        <v>0</v>
      </c>
      <c r="K135" s="645">
        <v>0</v>
      </c>
      <c r="L135" s="645">
        <v>0</v>
      </c>
      <c r="M135" s="645">
        <v>0</v>
      </c>
      <c r="N135" s="645">
        <v>0</v>
      </c>
      <c r="O135" s="645">
        <v>0</v>
      </c>
      <c r="P135" s="645">
        <v>0</v>
      </c>
      <c r="Q135" s="645">
        <v>0</v>
      </c>
      <c r="R135" s="645">
        <v>0</v>
      </c>
      <c r="S135" s="645">
        <v>0</v>
      </c>
      <c r="T135" s="645">
        <v>0</v>
      </c>
      <c r="U135" s="645">
        <v>0</v>
      </c>
      <c r="V135" s="645">
        <v>0</v>
      </c>
      <c r="W135" s="645">
        <v>0</v>
      </c>
      <c r="X135" s="646">
        <v>0</v>
      </c>
      <c r="Y135" s="631">
        <v>0</v>
      </c>
    </row>
    <row r="136" spans="2:25">
      <c r="B136" s="411" t="s">
        <v>519</v>
      </c>
      <c r="C136" s="1203" t="s">
        <v>520</v>
      </c>
      <c r="D136" s="1204"/>
      <c r="E136" s="1204"/>
      <c r="F136" s="1205"/>
      <c r="G136" s="772">
        <v>0</v>
      </c>
      <c r="H136" s="644">
        <v>0</v>
      </c>
      <c r="I136" s="645">
        <v>0</v>
      </c>
      <c r="J136" s="645">
        <v>0</v>
      </c>
      <c r="K136" s="645">
        <v>0</v>
      </c>
      <c r="L136" s="645">
        <v>0</v>
      </c>
      <c r="M136" s="645">
        <v>0</v>
      </c>
      <c r="N136" s="645">
        <v>0</v>
      </c>
      <c r="O136" s="645">
        <v>0</v>
      </c>
      <c r="P136" s="645">
        <v>0</v>
      </c>
      <c r="Q136" s="645">
        <v>0</v>
      </c>
      <c r="R136" s="645">
        <v>0</v>
      </c>
      <c r="S136" s="645">
        <v>0</v>
      </c>
      <c r="T136" s="645">
        <v>0</v>
      </c>
      <c r="U136" s="645">
        <v>0</v>
      </c>
      <c r="V136" s="645">
        <v>0</v>
      </c>
      <c r="W136" s="645">
        <v>0</v>
      </c>
      <c r="X136" s="646">
        <v>0</v>
      </c>
      <c r="Y136" s="631">
        <v>0</v>
      </c>
    </row>
    <row r="137" spans="2:25">
      <c r="B137" s="411" t="s">
        <v>521</v>
      </c>
      <c r="C137" s="1203" t="s">
        <v>522</v>
      </c>
      <c r="D137" s="1204"/>
      <c r="E137" s="1204"/>
      <c r="F137" s="1205"/>
      <c r="G137" s="772">
        <v>0</v>
      </c>
      <c r="H137" s="644">
        <v>0</v>
      </c>
      <c r="I137" s="645">
        <v>0</v>
      </c>
      <c r="J137" s="645">
        <v>0</v>
      </c>
      <c r="K137" s="645">
        <v>0</v>
      </c>
      <c r="L137" s="645">
        <v>0</v>
      </c>
      <c r="M137" s="645">
        <v>0</v>
      </c>
      <c r="N137" s="645">
        <v>0</v>
      </c>
      <c r="O137" s="645">
        <v>0</v>
      </c>
      <c r="P137" s="645">
        <v>0</v>
      </c>
      <c r="Q137" s="645">
        <v>0</v>
      </c>
      <c r="R137" s="645">
        <v>0</v>
      </c>
      <c r="S137" s="645">
        <v>0</v>
      </c>
      <c r="T137" s="645">
        <v>0</v>
      </c>
      <c r="U137" s="645">
        <v>0</v>
      </c>
      <c r="V137" s="645">
        <v>0</v>
      </c>
      <c r="W137" s="645">
        <v>0</v>
      </c>
      <c r="X137" s="646">
        <v>0</v>
      </c>
      <c r="Y137" s="631">
        <v>0</v>
      </c>
    </row>
    <row r="138" spans="2:25">
      <c r="B138" s="411" t="s">
        <v>523</v>
      </c>
      <c r="C138" s="1203" t="s">
        <v>524</v>
      </c>
      <c r="D138" s="1204"/>
      <c r="E138" s="1204"/>
      <c r="F138" s="1205"/>
      <c r="G138" s="772">
        <v>0</v>
      </c>
      <c r="H138" s="644">
        <v>0</v>
      </c>
      <c r="I138" s="645">
        <v>0</v>
      </c>
      <c r="J138" s="645">
        <v>0</v>
      </c>
      <c r="K138" s="645">
        <v>0</v>
      </c>
      <c r="L138" s="645">
        <v>0</v>
      </c>
      <c r="M138" s="645">
        <v>0</v>
      </c>
      <c r="N138" s="645">
        <v>0</v>
      </c>
      <c r="O138" s="645">
        <v>0</v>
      </c>
      <c r="P138" s="645">
        <v>0</v>
      </c>
      <c r="Q138" s="645">
        <v>0</v>
      </c>
      <c r="R138" s="645">
        <v>0</v>
      </c>
      <c r="S138" s="645">
        <v>0</v>
      </c>
      <c r="T138" s="645">
        <v>0</v>
      </c>
      <c r="U138" s="645">
        <v>0</v>
      </c>
      <c r="V138" s="645">
        <v>0</v>
      </c>
      <c r="W138" s="645">
        <v>0</v>
      </c>
      <c r="X138" s="646">
        <v>0</v>
      </c>
      <c r="Y138" s="631">
        <v>0</v>
      </c>
    </row>
    <row r="139" spans="2:25">
      <c r="B139" s="411" t="s">
        <v>525</v>
      </c>
      <c r="C139" s="1203" t="s">
        <v>526</v>
      </c>
      <c r="D139" s="1204"/>
      <c r="E139" s="1204"/>
      <c r="F139" s="1205"/>
      <c r="G139" s="772">
        <v>0</v>
      </c>
      <c r="H139" s="647">
        <v>0</v>
      </c>
      <c r="I139" s="648">
        <v>0</v>
      </c>
      <c r="J139" s="648">
        <v>0</v>
      </c>
      <c r="K139" s="648">
        <v>0</v>
      </c>
      <c r="L139" s="648">
        <v>0</v>
      </c>
      <c r="M139" s="648">
        <v>0</v>
      </c>
      <c r="N139" s="648">
        <v>0</v>
      </c>
      <c r="O139" s="648">
        <v>0</v>
      </c>
      <c r="P139" s="648">
        <v>0</v>
      </c>
      <c r="Q139" s="648">
        <v>0</v>
      </c>
      <c r="R139" s="648">
        <v>0</v>
      </c>
      <c r="S139" s="648">
        <v>0</v>
      </c>
      <c r="T139" s="648">
        <v>0</v>
      </c>
      <c r="U139" s="648">
        <v>0</v>
      </c>
      <c r="V139" s="648">
        <v>0</v>
      </c>
      <c r="W139" s="648">
        <v>0</v>
      </c>
      <c r="X139" s="649">
        <v>0</v>
      </c>
      <c r="Y139" s="631">
        <v>0</v>
      </c>
    </row>
    <row r="140" spans="2:25">
      <c r="B140" s="650" t="s">
        <v>527</v>
      </c>
      <c r="C140" s="1203" t="s">
        <v>528</v>
      </c>
      <c r="D140" s="1204"/>
      <c r="E140" s="1204"/>
      <c r="F140" s="1205"/>
      <c r="G140" s="772">
        <v>0</v>
      </c>
      <c r="H140" s="644">
        <v>0</v>
      </c>
      <c r="I140" s="645">
        <v>0</v>
      </c>
      <c r="J140" s="645">
        <v>0</v>
      </c>
      <c r="K140" s="645">
        <v>0</v>
      </c>
      <c r="L140" s="645">
        <v>0</v>
      </c>
      <c r="M140" s="645">
        <v>0</v>
      </c>
      <c r="N140" s="645">
        <v>0</v>
      </c>
      <c r="O140" s="645">
        <v>0</v>
      </c>
      <c r="P140" s="645">
        <v>0</v>
      </c>
      <c r="Q140" s="645">
        <v>0</v>
      </c>
      <c r="R140" s="645">
        <v>0</v>
      </c>
      <c r="S140" s="645">
        <v>0</v>
      </c>
      <c r="T140" s="645">
        <v>0</v>
      </c>
      <c r="U140" s="645">
        <v>0</v>
      </c>
      <c r="V140" s="645">
        <v>0</v>
      </c>
      <c r="W140" s="645">
        <v>0</v>
      </c>
      <c r="X140" s="646">
        <v>0</v>
      </c>
      <c r="Y140" s="631">
        <v>0</v>
      </c>
    </row>
    <row r="141" spans="2:25" ht="13.5" thickBot="1">
      <c r="B141" s="651" t="s">
        <v>529</v>
      </c>
      <c r="C141" s="1206" t="s">
        <v>530</v>
      </c>
      <c r="D141" s="1207"/>
      <c r="E141" s="1207"/>
      <c r="F141" s="1208"/>
      <c r="G141" s="772">
        <v>0</v>
      </c>
      <c r="H141" s="652">
        <v>0</v>
      </c>
      <c r="I141" s="653">
        <v>0</v>
      </c>
      <c r="J141" s="653">
        <v>0</v>
      </c>
      <c r="K141" s="653">
        <v>0</v>
      </c>
      <c r="L141" s="653">
        <v>0</v>
      </c>
      <c r="M141" s="653">
        <v>0</v>
      </c>
      <c r="N141" s="653">
        <v>0</v>
      </c>
      <c r="O141" s="653">
        <v>0</v>
      </c>
      <c r="P141" s="653">
        <v>0</v>
      </c>
      <c r="Q141" s="653">
        <v>0</v>
      </c>
      <c r="R141" s="653">
        <v>0</v>
      </c>
      <c r="S141" s="653">
        <v>0</v>
      </c>
      <c r="T141" s="653">
        <v>0</v>
      </c>
      <c r="U141" s="653">
        <v>0</v>
      </c>
      <c r="V141" s="653">
        <v>0</v>
      </c>
      <c r="W141" s="653">
        <v>0</v>
      </c>
      <c r="X141" s="654">
        <v>0</v>
      </c>
      <c r="Y141" s="631">
        <v>0</v>
      </c>
    </row>
    <row r="142" spans="2:25">
      <c r="B142" s="442" t="s">
        <v>531</v>
      </c>
      <c r="C142" s="1209" t="s">
        <v>532</v>
      </c>
      <c r="D142" s="1210"/>
      <c r="E142" s="1210"/>
      <c r="F142" s="1211"/>
      <c r="G142" s="774">
        <v>0</v>
      </c>
      <c r="H142" s="655">
        <v>0</v>
      </c>
      <c r="I142" s="656">
        <v>0</v>
      </c>
      <c r="J142" s="656">
        <v>0</v>
      </c>
      <c r="K142" s="656">
        <v>0</v>
      </c>
      <c r="L142" s="656">
        <v>0</v>
      </c>
      <c r="M142" s="656">
        <v>0</v>
      </c>
      <c r="N142" s="656">
        <v>0</v>
      </c>
      <c r="O142" s="656">
        <v>0</v>
      </c>
      <c r="P142" s="656">
        <v>0</v>
      </c>
      <c r="Q142" s="656">
        <v>0</v>
      </c>
      <c r="R142" s="656">
        <v>0</v>
      </c>
      <c r="S142" s="656">
        <v>0</v>
      </c>
      <c r="T142" s="656">
        <v>0</v>
      </c>
      <c r="U142" s="656">
        <v>0</v>
      </c>
      <c r="V142" s="656">
        <v>0</v>
      </c>
      <c r="W142" s="656">
        <v>0</v>
      </c>
      <c r="X142" s="657">
        <v>0</v>
      </c>
      <c r="Y142" s="630">
        <v>0</v>
      </c>
    </row>
    <row r="143" spans="2:25">
      <c r="B143" s="411" t="s">
        <v>533</v>
      </c>
      <c r="C143" s="1203" t="s">
        <v>534</v>
      </c>
      <c r="D143" s="1204"/>
      <c r="E143" s="1204"/>
      <c r="F143" s="1205"/>
      <c r="G143" s="772">
        <v>7104</v>
      </c>
      <c r="H143" s="618">
        <v>6289</v>
      </c>
      <c r="I143" s="619">
        <v>0</v>
      </c>
      <c r="J143" s="619">
        <v>0</v>
      </c>
      <c r="K143" s="619">
        <v>0</v>
      </c>
      <c r="L143" s="619">
        <v>0</v>
      </c>
      <c r="M143" s="619">
        <v>0</v>
      </c>
      <c r="N143" s="619">
        <v>0</v>
      </c>
      <c r="O143" s="619">
        <v>0</v>
      </c>
      <c r="P143" s="619">
        <v>0</v>
      </c>
      <c r="Q143" s="619">
        <v>0</v>
      </c>
      <c r="R143" s="619">
        <v>0</v>
      </c>
      <c r="S143" s="619">
        <v>0</v>
      </c>
      <c r="T143" s="619">
        <v>0</v>
      </c>
      <c r="U143" s="619">
        <v>0</v>
      </c>
      <c r="V143" s="619">
        <v>0</v>
      </c>
      <c r="W143" s="619">
        <v>815</v>
      </c>
      <c r="X143" s="620">
        <v>0</v>
      </c>
      <c r="Y143" s="631">
        <v>0</v>
      </c>
    </row>
    <row r="144" spans="2:25" ht="13.5" thickBot="1">
      <c r="B144" s="420" t="s">
        <v>535</v>
      </c>
      <c r="C144" s="1212" t="s">
        <v>536</v>
      </c>
      <c r="D144" s="1213"/>
      <c r="E144" s="1213"/>
      <c r="F144" s="1214"/>
      <c r="G144" s="772">
        <v>0</v>
      </c>
      <c r="H144" s="623">
        <v>0</v>
      </c>
      <c r="I144" s="624">
        <v>0</v>
      </c>
      <c r="J144" s="624">
        <v>0</v>
      </c>
      <c r="K144" s="624">
        <v>0</v>
      </c>
      <c r="L144" s="624">
        <v>0</v>
      </c>
      <c r="M144" s="624">
        <v>0</v>
      </c>
      <c r="N144" s="624">
        <v>0</v>
      </c>
      <c r="O144" s="624">
        <v>0</v>
      </c>
      <c r="P144" s="624">
        <v>0</v>
      </c>
      <c r="Q144" s="624">
        <v>0</v>
      </c>
      <c r="R144" s="624">
        <v>0</v>
      </c>
      <c r="S144" s="624">
        <v>0</v>
      </c>
      <c r="T144" s="624">
        <v>0</v>
      </c>
      <c r="U144" s="624">
        <v>0</v>
      </c>
      <c r="V144" s="624">
        <v>0</v>
      </c>
      <c r="W144" s="624">
        <v>0</v>
      </c>
      <c r="X144" s="625">
        <v>0</v>
      </c>
      <c r="Y144" s="631">
        <v>0</v>
      </c>
    </row>
    <row r="145" spans="2:26">
      <c r="B145" s="397" t="s">
        <v>537</v>
      </c>
      <c r="C145" s="1215" t="s">
        <v>538</v>
      </c>
      <c r="D145" s="1216"/>
      <c r="E145" s="1216"/>
      <c r="F145" s="1217"/>
      <c r="G145" s="774">
        <v>0</v>
      </c>
      <c r="H145" s="627">
        <v>0</v>
      </c>
      <c r="I145" s="628">
        <v>0</v>
      </c>
      <c r="J145" s="628">
        <v>0</v>
      </c>
      <c r="K145" s="628">
        <v>0</v>
      </c>
      <c r="L145" s="628">
        <v>0</v>
      </c>
      <c r="M145" s="628">
        <v>0</v>
      </c>
      <c r="N145" s="628">
        <v>0</v>
      </c>
      <c r="O145" s="628">
        <v>0</v>
      </c>
      <c r="P145" s="628">
        <v>0</v>
      </c>
      <c r="Q145" s="628">
        <v>0</v>
      </c>
      <c r="R145" s="628">
        <v>0</v>
      </c>
      <c r="S145" s="628">
        <v>0</v>
      </c>
      <c r="T145" s="628">
        <v>0</v>
      </c>
      <c r="U145" s="628">
        <v>0</v>
      </c>
      <c r="V145" s="628">
        <v>0</v>
      </c>
      <c r="W145" s="628">
        <v>0</v>
      </c>
      <c r="X145" s="629">
        <v>0</v>
      </c>
      <c r="Y145" s="630">
        <v>0</v>
      </c>
    </row>
    <row r="146" spans="2:26">
      <c r="B146" s="411" t="s">
        <v>539</v>
      </c>
      <c r="C146" s="1203" t="s">
        <v>540</v>
      </c>
      <c r="D146" s="1204"/>
      <c r="E146" s="1204"/>
      <c r="F146" s="1205"/>
      <c r="G146" s="772">
        <v>0</v>
      </c>
      <c r="H146" s="618">
        <v>0</v>
      </c>
      <c r="I146" s="619">
        <v>0</v>
      </c>
      <c r="J146" s="619">
        <v>0</v>
      </c>
      <c r="K146" s="619">
        <v>0</v>
      </c>
      <c r="L146" s="619">
        <v>0</v>
      </c>
      <c r="M146" s="619">
        <v>0</v>
      </c>
      <c r="N146" s="619">
        <v>0</v>
      </c>
      <c r="O146" s="619">
        <v>0</v>
      </c>
      <c r="P146" s="619">
        <v>0</v>
      </c>
      <c r="Q146" s="619">
        <v>0</v>
      </c>
      <c r="R146" s="619">
        <v>0</v>
      </c>
      <c r="S146" s="619">
        <v>0</v>
      </c>
      <c r="T146" s="619">
        <v>0</v>
      </c>
      <c r="U146" s="619">
        <v>0</v>
      </c>
      <c r="V146" s="619">
        <v>0</v>
      </c>
      <c r="W146" s="619">
        <v>0</v>
      </c>
      <c r="X146" s="620">
        <v>0</v>
      </c>
      <c r="Y146" s="631">
        <v>0</v>
      </c>
    </row>
    <row r="147" spans="2:26">
      <c r="B147" s="411" t="s">
        <v>541</v>
      </c>
      <c r="C147" s="1203" t="s">
        <v>542</v>
      </c>
      <c r="D147" s="1204"/>
      <c r="E147" s="1204"/>
      <c r="F147" s="1205"/>
      <c r="G147" s="772">
        <v>0</v>
      </c>
      <c r="H147" s="618">
        <v>0</v>
      </c>
      <c r="I147" s="619">
        <v>0</v>
      </c>
      <c r="J147" s="619">
        <v>0</v>
      </c>
      <c r="K147" s="619">
        <v>0</v>
      </c>
      <c r="L147" s="619">
        <v>0</v>
      </c>
      <c r="M147" s="619">
        <v>0</v>
      </c>
      <c r="N147" s="619">
        <v>0</v>
      </c>
      <c r="O147" s="619">
        <v>0</v>
      </c>
      <c r="P147" s="619">
        <v>0</v>
      </c>
      <c r="Q147" s="619">
        <v>0</v>
      </c>
      <c r="R147" s="619">
        <v>0</v>
      </c>
      <c r="S147" s="619">
        <v>0</v>
      </c>
      <c r="T147" s="619">
        <v>0</v>
      </c>
      <c r="U147" s="619">
        <v>0</v>
      </c>
      <c r="V147" s="619">
        <v>0</v>
      </c>
      <c r="W147" s="619">
        <v>0</v>
      </c>
      <c r="X147" s="620">
        <v>0</v>
      </c>
      <c r="Y147" s="631">
        <v>0</v>
      </c>
    </row>
    <row r="148" spans="2:26">
      <c r="B148" s="411" t="s">
        <v>543</v>
      </c>
      <c r="C148" s="1203" t="s">
        <v>544</v>
      </c>
      <c r="D148" s="1204"/>
      <c r="E148" s="1204"/>
      <c r="F148" s="1205"/>
      <c r="G148" s="772">
        <v>0</v>
      </c>
      <c r="H148" s="618">
        <v>0</v>
      </c>
      <c r="I148" s="619">
        <v>0</v>
      </c>
      <c r="J148" s="619">
        <v>0</v>
      </c>
      <c r="K148" s="619">
        <v>0</v>
      </c>
      <c r="L148" s="619">
        <v>0</v>
      </c>
      <c r="M148" s="619">
        <v>0</v>
      </c>
      <c r="N148" s="619">
        <v>0</v>
      </c>
      <c r="O148" s="619">
        <v>0</v>
      </c>
      <c r="P148" s="619">
        <v>0</v>
      </c>
      <c r="Q148" s="619">
        <v>0</v>
      </c>
      <c r="R148" s="619">
        <v>0</v>
      </c>
      <c r="S148" s="619">
        <v>0</v>
      </c>
      <c r="T148" s="619">
        <v>0</v>
      </c>
      <c r="U148" s="619">
        <v>0</v>
      </c>
      <c r="V148" s="619">
        <v>0</v>
      </c>
      <c r="W148" s="619">
        <v>0</v>
      </c>
      <c r="X148" s="620">
        <v>0</v>
      </c>
      <c r="Y148" s="631">
        <v>0</v>
      </c>
    </row>
    <row r="149" spans="2:26">
      <c r="B149" s="411" t="s">
        <v>545</v>
      </c>
      <c r="C149" s="1203" t="s">
        <v>546</v>
      </c>
      <c r="D149" s="1204"/>
      <c r="E149" s="1204"/>
      <c r="F149" s="1205"/>
      <c r="G149" s="772">
        <v>0</v>
      </c>
      <c r="H149" s="618">
        <v>0</v>
      </c>
      <c r="I149" s="619">
        <v>0</v>
      </c>
      <c r="J149" s="619">
        <v>0</v>
      </c>
      <c r="K149" s="619">
        <v>0</v>
      </c>
      <c r="L149" s="619">
        <v>0</v>
      </c>
      <c r="M149" s="619">
        <v>0</v>
      </c>
      <c r="N149" s="619">
        <v>0</v>
      </c>
      <c r="O149" s="619">
        <v>0</v>
      </c>
      <c r="P149" s="619">
        <v>0</v>
      </c>
      <c r="Q149" s="619">
        <v>0</v>
      </c>
      <c r="R149" s="619">
        <v>0</v>
      </c>
      <c r="S149" s="619">
        <v>0</v>
      </c>
      <c r="T149" s="619">
        <v>0</v>
      </c>
      <c r="U149" s="619">
        <v>0</v>
      </c>
      <c r="V149" s="619">
        <v>0</v>
      </c>
      <c r="W149" s="619">
        <v>0</v>
      </c>
      <c r="X149" s="620">
        <v>0</v>
      </c>
      <c r="Y149" s="631">
        <v>0</v>
      </c>
    </row>
    <row r="150" spans="2:26">
      <c r="B150" s="411" t="s">
        <v>547</v>
      </c>
      <c r="C150" s="1203" t="s">
        <v>548</v>
      </c>
      <c r="D150" s="1204"/>
      <c r="E150" s="1204"/>
      <c r="F150" s="1205"/>
      <c r="G150" s="772">
        <v>0</v>
      </c>
      <c r="H150" s="618">
        <v>0</v>
      </c>
      <c r="I150" s="619">
        <v>0</v>
      </c>
      <c r="J150" s="619">
        <v>0</v>
      </c>
      <c r="K150" s="619">
        <v>0</v>
      </c>
      <c r="L150" s="619">
        <v>0</v>
      </c>
      <c r="M150" s="619">
        <v>0</v>
      </c>
      <c r="N150" s="619">
        <v>0</v>
      </c>
      <c r="O150" s="619">
        <v>0</v>
      </c>
      <c r="P150" s="619">
        <v>0</v>
      </c>
      <c r="Q150" s="619">
        <v>0</v>
      </c>
      <c r="R150" s="619">
        <v>0</v>
      </c>
      <c r="S150" s="619">
        <v>0</v>
      </c>
      <c r="T150" s="619">
        <v>0</v>
      </c>
      <c r="U150" s="619">
        <v>0</v>
      </c>
      <c r="V150" s="619">
        <v>0</v>
      </c>
      <c r="W150" s="619">
        <v>0</v>
      </c>
      <c r="X150" s="620">
        <v>0</v>
      </c>
      <c r="Y150" s="631">
        <v>0</v>
      </c>
    </row>
    <row r="151" spans="2:26">
      <c r="B151" s="411" t="s">
        <v>549</v>
      </c>
      <c r="C151" s="1203" t="s">
        <v>550</v>
      </c>
      <c r="D151" s="1204"/>
      <c r="E151" s="1204"/>
      <c r="F151" s="1205"/>
      <c r="G151" s="772">
        <v>0</v>
      </c>
      <c r="H151" s="641">
        <v>0</v>
      </c>
      <c r="I151" s="642">
        <v>0</v>
      </c>
      <c r="J151" s="642">
        <v>0</v>
      </c>
      <c r="K151" s="642">
        <v>0</v>
      </c>
      <c r="L151" s="642">
        <v>0</v>
      </c>
      <c r="M151" s="642">
        <v>0</v>
      </c>
      <c r="N151" s="642">
        <v>0</v>
      </c>
      <c r="O151" s="642">
        <v>0</v>
      </c>
      <c r="P151" s="642">
        <v>0</v>
      </c>
      <c r="Q151" s="642">
        <v>0</v>
      </c>
      <c r="R151" s="642">
        <v>0</v>
      </c>
      <c r="S151" s="642">
        <v>0</v>
      </c>
      <c r="T151" s="642">
        <v>0</v>
      </c>
      <c r="U151" s="642">
        <v>0</v>
      </c>
      <c r="V151" s="642">
        <v>0</v>
      </c>
      <c r="W151" s="642">
        <v>0</v>
      </c>
      <c r="X151" s="643">
        <v>0</v>
      </c>
      <c r="Y151" s="631">
        <v>0</v>
      </c>
    </row>
    <row r="152" spans="2:26">
      <c r="B152" s="411" t="s">
        <v>551</v>
      </c>
      <c r="C152" s="1203" t="s">
        <v>552</v>
      </c>
      <c r="D152" s="1204"/>
      <c r="E152" s="1204"/>
      <c r="F152" s="1205"/>
      <c r="G152" s="772">
        <v>0</v>
      </c>
      <c r="H152" s="618">
        <v>0</v>
      </c>
      <c r="I152" s="619">
        <v>0</v>
      </c>
      <c r="J152" s="619">
        <v>0</v>
      </c>
      <c r="K152" s="619">
        <v>0</v>
      </c>
      <c r="L152" s="619">
        <v>0</v>
      </c>
      <c r="M152" s="619">
        <v>0</v>
      </c>
      <c r="N152" s="619">
        <v>0</v>
      </c>
      <c r="O152" s="619">
        <v>0</v>
      </c>
      <c r="P152" s="619">
        <v>0</v>
      </c>
      <c r="Q152" s="619">
        <v>0</v>
      </c>
      <c r="R152" s="619">
        <v>0</v>
      </c>
      <c r="S152" s="619">
        <v>0</v>
      </c>
      <c r="T152" s="619">
        <v>0</v>
      </c>
      <c r="U152" s="619">
        <v>0</v>
      </c>
      <c r="V152" s="619">
        <v>0</v>
      </c>
      <c r="W152" s="619">
        <v>0</v>
      </c>
      <c r="X152" s="620">
        <v>0</v>
      </c>
      <c r="Y152" s="631">
        <v>0</v>
      </c>
    </row>
    <row r="153" spans="2:26" ht="13.5" thickBot="1">
      <c r="B153" s="438" t="s">
        <v>553</v>
      </c>
      <c r="C153" s="1206" t="s">
        <v>554</v>
      </c>
      <c r="D153" s="1207"/>
      <c r="E153" s="1207"/>
      <c r="F153" s="1208"/>
      <c r="G153" s="772">
        <v>0</v>
      </c>
      <c r="H153" s="632">
        <v>0</v>
      </c>
      <c r="I153" s="633">
        <v>0</v>
      </c>
      <c r="J153" s="633">
        <v>0</v>
      </c>
      <c r="K153" s="633">
        <v>0</v>
      </c>
      <c r="L153" s="633">
        <v>0</v>
      </c>
      <c r="M153" s="633">
        <v>0</v>
      </c>
      <c r="N153" s="633">
        <v>0</v>
      </c>
      <c r="O153" s="633">
        <v>0</v>
      </c>
      <c r="P153" s="633">
        <v>0</v>
      </c>
      <c r="Q153" s="633">
        <v>0</v>
      </c>
      <c r="R153" s="633">
        <v>0</v>
      </c>
      <c r="S153" s="633">
        <v>0</v>
      </c>
      <c r="T153" s="633">
        <v>0</v>
      </c>
      <c r="U153" s="633">
        <v>0</v>
      </c>
      <c r="V153" s="633">
        <v>0</v>
      </c>
      <c r="W153" s="633">
        <v>0</v>
      </c>
      <c r="X153" s="634">
        <v>0</v>
      </c>
      <c r="Y153" s="631">
        <v>0</v>
      </c>
      <c r="Z153" s="410"/>
    </row>
    <row r="154" spans="2:26">
      <c r="B154" s="442" t="s">
        <v>555</v>
      </c>
      <c r="C154" s="1209" t="s">
        <v>556</v>
      </c>
      <c r="D154" s="1210"/>
      <c r="E154" s="1210"/>
      <c r="F154" s="1211"/>
      <c r="G154" s="774">
        <v>0</v>
      </c>
      <c r="H154" s="627">
        <v>0</v>
      </c>
      <c r="I154" s="628">
        <v>0</v>
      </c>
      <c r="J154" s="628">
        <v>0</v>
      </c>
      <c r="K154" s="628">
        <v>0</v>
      </c>
      <c r="L154" s="628">
        <v>0</v>
      </c>
      <c r="M154" s="628">
        <v>0</v>
      </c>
      <c r="N154" s="628">
        <v>0</v>
      </c>
      <c r="O154" s="628">
        <v>0</v>
      </c>
      <c r="P154" s="628">
        <v>0</v>
      </c>
      <c r="Q154" s="628">
        <v>0</v>
      </c>
      <c r="R154" s="628">
        <v>0</v>
      </c>
      <c r="S154" s="628">
        <v>0</v>
      </c>
      <c r="T154" s="628">
        <v>0</v>
      </c>
      <c r="U154" s="628">
        <v>0</v>
      </c>
      <c r="V154" s="628">
        <v>0</v>
      </c>
      <c r="W154" s="628">
        <v>0</v>
      </c>
      <c r="X154" s="629">
        <v>0</v>
      </c>
      <c r="Y154" s="630">
        <v>0</v>
      </c>
    </row>
    <row r="155" spans="2:26">
      <c r="B155" s="411" t="s">
        <v>557</v>
      </c>
      <c r="C155" s="1203" t="s">
        <v>558</v>
      </c>
      <c r="D155" s="1204"/>
      <c r="E155" s="1204"/>
      <c r="F155" s="1205"/>
      <c r="G155" s="772">
        <v>0</v>
      </c>
      <c r="H155" s="618">
        <v>0</v>
      </c>
      <c r="I155" s="619">
        <v>0</v>
      </c>
      <c r="J155" s="619">
        <v>0</v>
      </c>
      <c r="K155" s="619">
        <v>0</v>
      </c>
      <c r="L155" s="619">
        <v>0</v>
      </c>
      <c r="M155" s="619">
        <v>0</v>
      </c>
      <c r="N155" s="619">
        <v>0</v>
      </c>
      <c r="O155" s="619">
        <v>0</v>
      </c>
      <c r="P155" s="619">
        <v>0</v>
      </c>
      <c r="Q155" s="619">
        <v>0</v>
      </c>
      <c r="R155" s="619">
        <v>0</v>
      </c>
      <c r="S155" s="619">
        <v>0</v>
      </c>
      <c r="T155" s="619">
        <v>0</v>
      </c>
      <c r="U155" s="619">
        <v>0</v>
      </c>
      <c r="V155" s="619">
        <v>0</v>
      </c>
      <c r="W155" s="619">
        <v>0</v>
      </c>
      <c r="X155" s="620">
        <v>0</v>
      </c>
      <c r="Y155" s="631">
        <v>0</v>
      </c>
    </row>
    <row r="156" spans="2:26">
      <c r="B156" s="411" t="s">
        <v>559</v>
      </c>
      <c r="C156" s="1203" t="s">
        <v>560</v>
      </c>
      <c r="D156" s="1204"/>
      <c r="E156" s="1204"/>
      <c r="F156" s="1205"/>
      <c r="G156" s="772">
        <v>0</v>
      </c>
      <c r="H156" s="618">
        <v>0</v>
      </c>
      <c r="I156" s="619">
        <v>0</v>
      </c>
      <c r="J156" s="619">
        <v>0</v>
      </c>
      <c r="K156" s="619">
        <v>0</v>
      </c>
      <c r="L156" s="619">
        <v>0</v>
      </c>
      <c r="M156" s="619">
        <v>0</v>
      </c>
      <c r="N156" s="619">
        <v>0</v>
      </c>
      <c r="O156" s="619">
        <v>0</v>
      </c>
      <c r="P156" s="619">
        <v>0</v>
      </c>
      <c r="Q156" s="619">
        <v>0</v>
      </c>
      <c r="R156" s="619">
        <v>0</v>
      </c>
      <c r="S156" s="619">
        <v>0</v>
      </c>
      <c r="T156" s="619">
        <v>0</v>
      </c>
      <c r="U156" s="619">
        <v>0</v>
      </c>
      <c r="V156" s="619">
        <v>0</v>
      </c>
      <c r="W156" s="619">
        <v>0</v>
      </c>
      <c r="X156" s="620">
        <v>0</v>
      </c>
      <c r="Y156" s="631">
        <v>0</v>
      </c>
    </row>
    <row r="157" spans="2:26">
      <c r="B157" s="411" t="s">
        <v>561</v>
      </c>
      <c r="C157" s="1203" t="s">
        <v>562</v>
      </c>
      <c r="D157" s="1204"/>
      <c r="E157" s="1204"/>
      <c r="F157" s="1205"/>
      <c r="G157" s="772">
        <v>0</v>
      </c>
      <c r="H157" s="618">
        <v>0</v>
      </c>
      <c r="I157" s="619">
        <v>0</v>
      </c>
      <c r="J157" s="619">
        <v>0</v>
      </c>
      <c r="K157" s="619">
        <v>0</v>
      </c>
      <c r="L157" s="619">
        <v>0</v>
      </c>
      <c r="M157" s="619">
        <v>0</v>
      </c>
      <c r="N157" s="619">
        <v>0</v>
      </c>
      <c r="O157" s="619">
        <v>0</v>
      </c>
      <c r="P157" s="619">
        <v>0</v>
      </c>
      <c r="Q157" s="619">
        <v>0</v>
      </c>
      <c r="R157" s="619">
        <v>0</v>
      </c>
      <c r="S157" s="619">
        <v>0</v>
      </c>
      <c r="T157" s="619">
        <v>0</v>
      </c>
      <c r="U157" s="619">
        <v>0</v>
      </c>
      <c r="V157" s="619">
        <v>0</v>
      </c>
      <c r="W157" s="619">
        <v>0</v>
      </c>
      <c r="X157" s="620">
        <v>0</v>
      </c>
      <c r="Y157" s="631">
        <v>0</v>
      </c>
    </row>
    <row r="158" spans="2:26">
      <c r="B158" s="411" t="s">
        <v>563</v>
      </c>
      <c r="C158" s="1203" t="s">
        <v>564</v>
      </c>
      <c r="D158" s="1204"/>
      <c r="E158" s="1204"/>
      <c r="F158" s="1205"/>
      <c r="G158" s="772">
        <v>0</v>
      </c>
      <c r="H158" s="618">
        <v>0</v>
      </c>
      <c r="I158" s="619">
        <v>0</v>
      </c>
      <c r="J158" s="619">
        <v>0</v>
      </c>
      <c r="K158" s="619">
        <v>0</v>
      </c>
      <c r="L158" s="619">
        <v>0</v>
      </c>
      <c r="M158" s="619">
        <v>0</v>
      </c>
      <c r="N158" s="619">
        <v>0</v>
      </c>
      <c r="O158" s="619">
        <v>0</v>
      </c>
      <c r="P158" s="619">
        <v>0</v>
      </c>
      <c r="Q158" s="619">
        <v>0</v>
      </c>
      <c r="R158" s="619">
        <v>0</v>
      </c>
      <c r="S158" s="619">
        <v>0</v>
      </c>
      <c r="T158" s="619">
        <v>0</v>
      </c>
      <c r="U158" s="619">
        <v>0</v>
      </c>
      <c r="V158" s="619">
        <v>0</v>
      </c>
      <c r="W158" s="619">
        <v>0</v>
      </c>
      <c r="X158" s="620">
        <v>0</v>
      </c>
      <c r="Y158" s="631">
        <v>0</v>
      </c>
    </row>
    <row r="159" spans="2:26" ht="13.5" thickBot="1">
      <c r="B159" s="438" t="s">
        <v>565</v>
      </c>
      <c r="C159" s="1206" t="s">
        <v>566</v>
      </c>
      <c r="D159" s="1207"/>
      <c r="E159" s="1207"/>
      <c r="F159" s="1208"/>
      <c r="G159" s="773">
        <v>0</v>
      </c>
      <c r="H159" s="618">
        <v>0</v>
      </c>
      <c r="I159" s="619">
        <v>0</v>
      </c>
      <c r="J159" s="619">
        <v>0</v>
      </c>
      <c r="K159" s="619">
        <v>0</v>
      </c>
      <c r="L159" s="619">
        <v>0</v>
      </c>
      <c r="M159" s="619">
        <v>0</v>
      </c>
      <c r="N159" s="619">
        <v>0</v>
      </c>
      <c r="O159" s="619">
        <v>0</v>
      </c>
      <c r="P159" s="619">
        <v>0</v>
      </c>
      <c r="Q159" s="619">
        <v>0</v>
      </c>
      <c r="R159" s="619">
        <v>0</v>
      </c>
      <c r="S159" s="619">
        <v>0</v>
      </c>
      <c r="T159" s="619">
        <v>0</v>
      </c>
      <c r="U159" s="619">
        <v>0</v>
      </c>
      <c r="V159" s="619">
        <v>0</v>
      </c>
      <c r="W159" s="619">
        <v>0</v>
      </c>
      <c r="X159" s="620">
        <v>0</v>
      </c>
      <c r="Y159" s="626">
        <v>0</v>
      </c>
    </row>
    <row r="160" spans="2:26" ht="13.5" thickBot="1">
      <c r="B160" s="476" t="s">
        <v>568</v>
      </c>
      <c r="C160" s="477" t="s">
        <v>576</v>
      </c>
      <c r="D160" s="477"/>
      <c r="E160" s="477"/>
      <c r="F160" s="477"/>
      <c r="G160" s="770">
        <v>0</v>
      </c>
      <c r="H160" s="658">
        <v>0</v>
      </c>
      <c r="I160" s="659">
        <v>0</v>
      </c>
      <c r="J160" s="659">
        <v>0</v>
      </c>
      <c r="K160" s="659">
        <v>0</v>
      </c>
      <c r="L160" s="659">
        <v>0</v>
      </c>
      <c r="M160" s="659">
        <v>0</v>
      </c>
      <c r="N160" s="659">
        <v>0</v>
      </c>
      <c r="O160" s="659">
        <v>0</v>
      </c>
      <c r="P160" s="659">
        <v>0</v>
      </c>
      <c r="Q160" s="659">
        <v>0</v>
      </c>
      <c r="R160" s="659">
        <v>0</v>
      </c>
      <c r="S160" s="659">
        <v>0</v>
      </c>
      <c r="T160" s="659">
        <v>0</v>
      </c>
      <c r="U160" s="659">
        <v>0</v>
      </c>
      <c r="V160" s="659">
        <v>0</v>
      </c>
      <c r="W160" s="659">
        <v>0</v>
      </c>
      <c r="X160" s="660">
        <v>0</v>
      </c>
      <c r="Y160" s="661">
        <v>0</v>
      </c>
    </row>
    <row r="161" spans="2:25" ht="13.5" thickBot="1">
      <c r="B161" s="1353" t="s">
        <v>567</v>
      </c>
      <c r="C161" s="1354"/>
      <c r="D161" s="1354"/>
      <c r="E161" s="1354"/>
      <c r="F161" s="1354"/>
      <c r="G161" s="771">
        <v>1311289</v>
      </c>
      <c r="H161" s="662">
        <v>1160885</v>
      </c>
      <c r="I161" s="663">
        <v>0</v>
      </c>
      <c r="J161" s="663">
        <v>0</v>
      </c>
      <c r="K161" s="663">
        <v>0</v>
      </c>
      <c r="L161" s="663">
        <v>0</v>
      </c>
      <c r="M161" s="663">
        <v>0</v>
      </c>
      <c r="N161" s="663">
        <v>0</v>
      </c>
      <c r="O161" s="663">
        <v>0</v>
      </c>
      <c r="P161" s="663">
        <v>0</v>
      </c>
      <c r="Q161" s="663">
        <v>0</v>
      </c>
      <c r="R161" s="663">
        <v>0</v>
      </c>
      <c r="S161" s="663">
        <v>0</v>
      </c>
      <c r="T161" s="663">
        <v>0</v>
      </c>
      <c r="U161" s="663">
        <v>0</v>
      </c>
      <c r="V161" s="663">
        <v>0</v>
      </c>
      <c r="W161" s="663">
        <v>150403</v>
      </c>
      <c r="X161" s="664">
        <v>0</v>
      </c>
      <c r="Y161" s="665">
        <v>0</v>
      </c>
    </row>
    <row r="162" spans="2:25">
      <c r="C162" s="666"/>
      <c r="G162" s="491"/>
      <c r="H162" s="491"/>
      <c r="I162" s="491"/>
      <c r="J162" s="491"/>
      <c r="K162" s="491"/>
      <c r="L162" s="491"/>
      <c r="M162" s="491"/>
      <c r="N162" s="491"/>
      <c r="O162" s="491"/>
      <c r="P162" s="491"/>
      <c r="Q162" s="491"/>
      <c r="R162" s="491"/>
      <c r="S162" s="491"/>
      <c r="T162" s="491"/>
      <c r="U162" s="491"/>
      <c r="V162" s="491"/>
      <c r="W162" s="491"/>
      <c r="X162" s="491"/>
    </row>
    <row r="163" spans="2:25" s="2" customFormat="1">
      <c r="C163" s="65"/>
      <c r="D163" s="66"/>
      <c r="E163" s="65"/>
      <c r="F163" s="65"/>
      <c r="G163" s="66"/>
    </row>
    <row r="164" spans="2:25" s="2" customFormat="1">
      <c r="B164" s="2" t="s">
        <v>55</v>
      </c>
      <c r="C164" s="65"/>
      <c r="D164" s="65" t="s">
        <v>646</v>
      </c>
      <c r="E164" s="65"/>
      <c r="F164" s="67"/>
      <c r="G164" s="65"/>
    </row>
    <row r="165" spans="2:25" s="2" customFormat="1">
      <c r="C165" s="65"/>
      <c r="D165" s="65"/>
      <c r="E165" s="65"/>
    </row>
  </sheetData>
  <mergeCells count="175">
    <mergeCell ref="B14:N14"/>
    <mergeCell ref="C15:D15"/>
    <mergeCell ref="B8:D8"/>
    <mergeCell ref="B9:D9"/>
    <mergeCell ref="B10:D10"/>
    <mergeCell ref="E16:G16"/>
    <mergeCell ref="B5:D5"/>
    <mergeCell ref="B6:D6"/>
    <mergeCell ref="B7:D7"/>
    <mergeCell ref="B11:D11"/>
    <mergeCell ref="B12:D12"/>
    <mergeCell ref="B19:F19"/>
    <mergeCell ref="B20:F20"/>
    <mergeCell ref="H21:X21"/>
    <mergeCell ref="B22:F26"/>
    <mergeCell ref="G22:G26"/>
    <mergeCell ref="H22:J24"/>
    <mergeCell ref="K22:L24"/>
    <mergeCell ref="M22:N24"/>
    <mergeCell ref="O22:Q24"/>
    <mergeCell ref="R22:S24"/>
    <mergeCell ref="T22:T24"/>
    <mergeCell ref="U22:V24"/>
    <mergeCell ref="W22:X24"/>
    <mergeCell ref="Y22:Y26"/>
    <mergeCell ref="H25:H26"/>
    <mergeCell ref="I25:I26"/>
    <mergeCell ref="J25:J26"/>
    <mergeCell ref="K25:K26"/>
    <mergeCell ref="L25:L26"/>
    <mergeCell ref="V25:V26"/>
    <mergeCell ref="W25:W26"/>
    <mergeCell ref="X25:X26"/>
    <mergeCell ref="M25:M26"/>
    <mergeCell ref="N25:N26"/>
    <mergeCell ref="O25:O26"/>
    <mergeCell ref="P25:P26"/>
    <mergeCell ref="Q25:Q26"/>
    <mergeCell ref="R25:R26"/>
    <mergeCell ref="C31:F31"/>
    <mergeCell ref="C32:F32"/>
    <mergeCell ref="C33:F33"/>
    <mergeCell ref="B27:F27"/>
    <mergeCell ref="C29:F29"/>
    <mergeCell ref="C30:F30"/>
    <mergeCell ref="S25:S26"/>
    <mergeCell ref="T25:T26"/>
    <mergeCell ref="U25:U26"/>
    <mergeCell ref="C40:F40"/>
    <mergeCell ref="C41:F41"/>
    <mergeCell ref="C42:F42"/>
    <mergeCell ref="C37:F37"/>
    <mergeCell ref="C38:F38"/>
    <mergeCell ref="C39:F39"/>
    <mergeCell ref="C34:F34"/>
    <mergeCell ref="C35:F35"/>
    <mergeCell ref="C36:F36"/>
    <mergeCell ref="C49:F49"/>
    <mergeCell ref="C50:F50"/>
    <mergeCell ref="C51:F51"/>
    <mergeCell ref="C46:F46"/>
    <mergeCell ref="C47:F47"/>
    <mergeCell ref="C48:F48"/>
    <mergeCell ref="C43:F43"/>
    <mergeCell ref="C44:F44"/>
    <mergeCell ref="C45:F45"/>
    <mergeCell ref="C58:F58"/>
    <mergeCell ref="C59:F59"/>
    <mergeCell ref="C60:F60"/>
    <mergeCell ref="C55:F55"/>
    <mergeCell ref="C56:F56"/>
    <mergeCell ref="C57:F57"/>
    <mergeCell ref="C52:F52"/>
    <mergeCell ref="C53:F53"/>
    <mergeCell ref="C54:F54"/>
    <mergeCell ref="C67:F67"/>
    <mergeCell ref="C68:F68"/>
    <mergeCell ref="C69:F69"/>
    <mergeCell ref="C64:F64"/>
    <mergeCell ref="C65:F65"/>
    <mergeCell ref="C66:F66"/>
    <mergeCell ref="C61:F61"/>
    <mergeCell ref="C62:F62"/>
    <mergeCell ref="C63:F63"/>
    <mergeCell ref="C76:F76"/>
    <mergeCell ref="C77:F77"/>
    <mergeCell ref="C78:F78"/>
    <mergeCell ref="C73:F73"/>
    <mergeCell ref="C74:F74"/>
    <mergeCell ref="C75:F75"/>
    <mergeCell ref="C70:F70"/>
    <mergeCell ref="C71:F71"/>
    <mergeCell ref="C72:F72"/>
    <mergeCell ref="C85:F85"/>
    <mergeCell ref="C86:F86"/>
    <mergeCell ref="C87:F87"/>
    <mergeCell ref="C82:F82"/>
    <mergeCell ref="C83:F83"/>
    <mergeCell ref="C84:F84"/>
    <mergeCell ref="C79:F79"/>
    <mergeCell ref="C80:F80"/>
    <mergeCell ref="C81:F81"/>
    <mergeCell ref="C94:F94"/>
    <mergeCell ref="C95:F95"/>
    <mergeCell ref="C96:F96"/>
    <mergeCell ref="C91:F91"/>
    <mergeCell ref="C92:F92"/>
    <mergeCell ref="C93:F93"/>
    <mergeCell ref="C88:F88"/>
    <mergeCell ref="C89:F89"/>
    <mergeCell ref="C90:F90"/>
    <mergeCell ref="C103:F103"/>
    <mergeCell ref="C104:F104"/>
    <mergeCell ref="C105:F105"/>
    <mergeCell ref="C100:F100"/>
    <mergeCell ref="C101:F101"/>
    <mergeCell ref="C102:F102"/>
    <mergeCell ref="C97:F97"/>
    <mergeCell ref="C98:F98"/>
    <mergeCell ref="C99:F99"/>
    <mergeCell ref="C112:F112"/>
    <mergeCell ref="C113:F113"/>
    <mergeCell ref="C114:F114"/>
    <mergeCell ref="C109:F109"/>
    <mergeCell ref="C110:F110"/>
    <mergeCell ref="C111:F111"/>
    <mergeCell ref="C106:F106"/>
    <mergeCell ref="C107:F107"/>
    <mergeCell ref="C108:F108"/>
    <mergeCell ref="C121:F121"/>
    <mergeCell ref="C122:F122"/>
    <mergeCell ref="C123:F123"/>
    <mergeCell ref="C118:F118"/>
    <mergeCell ref="C119:F119"/>
    <mergeCell ref="C120:F120"/>
    <mergeCell ref="C115:F115"/>
    <mergeCell ref="C116:F116"/>
    <mergeCell ref="C117:F117"/>
    <mergeCell ref="C130:F130"/>
    <mergeCell ref="C131:F131"/>
    <mergeCell ref="C132:F132"/>
    <mergeCell ref="C127:F127"/>
    <mergeCell ref="C128:F128"/>
    <mergeCell ref="C129:F129"/>
    <mergeCell ref="C124:F124"/>
    <mergeCell ref="C125:F125"/>
    <mergeCell ref="C126:F126"/>
    <mergeCell ref="C139:F139"/>
    <mergeCell ref="C140:F140"/>
    <mergeCell ref="C141:F141"/>
    <mergeCell ref="C136:F136"/>
    <mergeCell ref="C137:F137"/>
    <mergeCell ref="C138:F138"/>
    <mergeCell ref="C133:F133"/>
    <mergeCell ref="C134:F134"/>
    <mergeCell ref="C135:F135"/>
    <mergeCell ref="C148:F148"/>
    <mergeCell ref="C149:F149"/>
    <mergeCell ref="C150:F150"/>
    <mergeCell ref="C145:F145"/>
    <mergeCell ref="C146:F146"/>
    <mergeCell ref="C147:F147"/>
    <mergeCell ref="C142:F142"/>
    <mergeCell ref="C143:F143"/>
    <mergeCell ref="C144:F144"/>
    <mergeCell ref="B161:F161"/>
    <mergeCell ref="C157:F157"/>
    <mergeCell ref="C158:F158"/>
    <mergeCell ref="C159:F159"/>
    <mergeCell ref="C154:F154"/>
    <mergeCell ref="C155:F155"/>
    <mergeCell ref="C156:F156"/>
    <mergeCell ref="C151:F151"/>
    <mergeCell ref="C152:F152"/>
    <mergeCell ref="C153:F153"/>
  </mergeCells>
  <pageMargins left="0.70866141732283472" right="0.70866141732283472" top="0.74803149606299213" bottom="0.74803149606299213" header="0.31496062992125984" footer="0.31496062992125984"/>
  <pageSetup paperSize="9" scale="47" fitToHeight="3"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pageSetUpPr fitToPage="1"/>
  </sheetPr>
  <dimension ref="A1:Z170"/>
  <sheetViews>
    <sheetView topLeftCell="A138" zoomScale="85" zoomScaleNormal="85" workbookViewId="0">
      <selection activeCell="G163" sqref="G163"/>
    </sheetView>
  </sheetViews>
  <sheetFormatPr defaultColWidth="9.140625" defaultRowHeight="12.75"/>
  <cols>
    <col min="1" max="1" width="2.85546875" style="320" customWidth="1"/>
    <col min="2" max="2" width="11.28515625" style="320" customWidth="1"/>
    <col min="3" max="4" width="9.140625" style="320"/>
    <col min="5" max="5" width="22.28515625" style="320" customWidth="1"/>
    <col min="6" max="6" width="30.140625" style="320" customWidth="1"/>
    <col min="7" max="8" width="13.85546875" style="320" customWidth="1"/>
    <col min="9" max="9" width="12.28515625" style="320" customWidth="1"/>
    <col min="10" max="10" width="15.85546875" style="320" customWidth="1"/>
    <col min="11" max="20" width="7.42578125" style="320" hidden="1" customWidth="1"/>
    <col min="21" max="21" width="13.42578125" style="320" customWidth="1"/>
    <col min="22" max="23" width="8.42578125" style="320" hidden="1" customWidth="1"/>
    <col min="24" max="24" width="11.85546875" style="320" customWidth="1"/>
    <col min="25" max="25" width="12.42578125" style="320" customWidth="1"/>
    <col min="26" max="26" width="2.85546875" style="320" customWidth="1"/>
    <col min="27" max="16384" width="9.140625" style="320"/>
  </cols>
  <sheetData>
    <row r="1" spans="2:26" s="217" customFormat="1" ht="14.25">
      <c r="Z1" s="381"/>
    </row>
    <row r="2" spans="2:26" s="217" customFormat="1" ht="14.25">
      <c r="B2" s="1"/>
      <c r="G2" s="217" t="s">
        <v>0</v>
      </c>
      <c r="Z2" s="381"/>
    </row>
    <row r="3" spans="2:26" s="217" customFormat="1" ht="14.25">
      <c r="G3" s="217" t="s">
        <v>614</v>
      </c>
      <c r="Z3" s="381"/>
    </row>
    <row r="4" spans="2:26" s="217" customFormat="1" ht="14.25">
      <c r="N4" s="221"/>
      <c r="O4" s="221"/>
      <c r="P4" s="221"/>
      <c r="Q4" s="221"/>
      <c r="Y4" s="381"/>
    </row>
    <row r="5" spans="2:26" s="2" customFormat="1" ht="12.75" customHeight="1">
      <c r="B5" s="953" t="s">
        <v>2</v>
      </c>
      <c r="C5" s="953"/>
      <c r="D5" s="953"/>
      <c r="E5" s="667"/>
      <c r="F5" s="557" t="s">
        <v>3</v>
      </c>
      <c r="G5" s="958"/>
      <c r="H5" s="959"/>
    </row>
    <row r="6" spans="2:26" s="2" customFormat="1" ht="12.75" customHeight="1">
      <c r="B6" s="953" t="s">
        <v>4</v>
      </c>
      <c r="C6" s="953"/>
      <c r="D6" s="953"/>
      <c r="E6" s="667" t="s">
        <v>636</v>
      </c>
      <c r="F6" s="557" t="s">
        <v>5</v>
      </c>
      <c r="G6" s="958" t="s">
        <v>640</v>
      </c>
      <c r="H6" s="959"/>
    </row>
    <row r="7" spans="2:26" s="2" customFormat="1" ht="12.75" customHeight="1">
      <c r="B7" s="953" t="s">
        <v>6</v>
      </c>
      <c r="C7" s="953"/>
      <c r="D7" s="953"/>
      <c r="E7" s="667">
        <v>164780489</v>
      </c>
      <c r="F7" s="557" t="s">
        <v>7</v>
      </c>
      <c r="G7" s="958" t="s">
        <v>641</v>
      </c>
      <c r="H7" s="959"/>
    </row>
    <row r="8" spans="2:26" s="2" customFormat="1" ht="12.75" customHeight="1">
      <c r="B8" s="953" t="s">
        <v>8</v>
      </c>
      <c r="C8" s="953"/>
      <c r="D8" s="953"/>
      <c r="E8" s="667" t="s">
        <v>637</v>
      </c>
      <c r="F8" s="557" t="s">
        <v>9</v>
      </c>
      <c r="G8" s="958" t="s">
        <v>642</v>
      </c>
      <c r="H8" s="959"/>
    </row>
    <row r="9" spans="2:26" s="2" customFormat="1" ht="12.75" customHeight="1">
      <c r="B9" s="953" t="s">
        <v>9</v>
      </c>
      <c r="C9" s="953"/>
      <c r="D9" s="953"/>
      <c r="E9" s="667" t="s">
        <v>638</v>
      </c>
      <c r="F9" s="557" t="s">
        <v>10</v>
      </c>
      <c r="G9" s="958" t="s">
        <v>638</v>
      </c>
      <c r="H9" s="959"/>
    </row>
    <row r="10" spans="2:26" s="2" customFormat="1" ht="12.75" customHeight="1">
      <c r="B10" s="953" t="s">
        <v>10</v>
      </c>
      <c r="C10" s="953"/>
      <c r="D10" s="953"/>
      <c r="E10" s="667" t="s">
        <v>638</v>
      </c>
      <c r="F10" s="557" t="s">
        <v>11</v>
      </c>
      <c r="G10" s="958" t="s">
        <v>639</v>
      </c>
      <c r="H10" s="959"/>
    </row>
    <row r="11" spans="2:26" s="2" customFormat="1" ht="12.75" customHeight="1">
      <c r="B11" s="953" t="s">
        <v>12</v>
      </c>
      <c r="C11" s="953"/>
      <c r="D11" s="953"/>
      <c r="E11" s="667" t="s">
        <v>217</v>
      </c>
      <c r="F11" s="96"/>
      <c r="G11" s="956"/>
      <c r="H11" s="957"/>
    </row>
    <row r="12" spans="2:26" s="2" customFormat="1" ht="12.75" customHeight="1">
      <c r="B12" s="953" t="s">
        <v>11</v>
      </c>
      <c r="C12" s="953"/>
      <c r="D12" s="953"/>
      <c r="E12" s="667" t="s">
        <v>639</v>
      </c>
      <c r="F12" s="96"/>
      <c r="G12" s="956"/>
      <c r="H12" s="957"/>
    </row>
    <row r="13" spans="2:26" s="217" customFormat="1" ht="14.25">
      <c r="W13" s="381"/>
    </row>
    <row r="14" spans="2:26" s="217" customFormat="1" ht="15.75">
      <c r="B14" s="1120" t="s">
        <v>658</v>
      </c>
      <c r="C14" s="1120"/>
      <c r="D14" s="1120"/>
      <c r="E14" s="1120"/>
      <c r="F14" s="1120"/>
      <c r="G14" s="1120"/>
      <c r="H14" s="1120"/>
      <c r="I14" s="1120"/>
      <c r="J14" s="1120"/>
      <c r="K14" s="1120"/>
      <c r="L14" s="1120"/>
      <c r="M14" s="1120"/>
      <c r="N14" s="1120"/>
      <c r="O14" s="1120"/>
      <c r="P14" s="1120"/>
      <c r="Q14" s="1120"/>
      <c r="R14" s="1120"/>
      <c r="S14" s="1120"/>
      <c r="T14" s="1120"/>
      <c r="U14" s="1120"/>
      <c r="V14" s="1120"/>
      <c r="W14" s="1120"/>
      <c r="X14" s="1120"/>
      <c r="Y14" s="1120"/>
      <c r="Z14" s="381"/>
    </row>
    <row r="15" spans="2:26" s="2" customFormat="1" ht="15" customHeight="1">
      <c r="C15" s="949"/>
      <c r="D15" s="949"/>
    </row>
    <row r="16" spans="2:26" s="2" customFormat="1" ht="15" customHeight="1">
      <c r="E16" s="950">
        <v>42415</v>
      </c>
      <c r="F16" s="884"/>
      <c r="G16" s="884"/>
    </row>
    <row r="17" spans="1:26" s="2" customFormat="1">
      <c r="F17" s="4" t="s">
        <v>13</v>
      </c>
    </row>
    <row r="18" spans="1:26" s="2" customFormat="1" ht="12.75" customHeight="1"/>
    <row r="19" spans="1:26" s="217" customFormat="1" ht="14.25">
      <c r="Z19" s="381"/>
    </row>
    <row r="20" spans="1:26" s="217" customFormat="1" ht="14.25">
      <c r="B20" s="1121" t="s">
        <v>14</v>
      </c>
      <c r="C20" s="1121"/>
      <c r="D20" s="1121"/>
      <c r="E20" s="1121"/>
      <c r="F20" s="1121"/>
      <c r="Z20" s="381"/>
    </row>
    <row r="21" spans="1:26" s="217" customFormat="1" ht="14.25">
      <c r="B21" s="1122" t="s">
        <v>309</v>
      </c>
      <c r="C21" s="1122"/>
      <c r="D21" s="1122"/>
      <c r="E21" s="1122"/>
      <c r="F21" s="1122"/>
      <c r="Z21" s="381"/>
    </row>
    <row r="22" spans="1:26" s="217" customFormat="1" ht="15" thickBot="1">
      <c r="Z22" s="381"/>
    </row>
    <row r="23" spans="1:26" s="223" customFormat="1">
      <c r="B23" s="1256" t="s">
        <v>316</v>
      </c>
      <c r="C23" s="1257"/>
      <c r="D23" s="1257"/>
      <c r="E23" s="1257"/>
      <c r="F23" s="1401"/>
      <c r="G23" s="1404" t="s">
        <v>615</v>
      </c>
      <c r="H23" s="1404" t="s">
        <v>574</v>
      </c>
      <c r="I23" s="1407" t="s">
        <v>67</v>
      </c>
      <c r="J23" s="1408"/>
      <c r="K23" s="1408"/>
      <c r="L23" s="1408"/>
      <c r="M23" s="1408"/>
      <c r="N23" s="1408"/>
      <c r="O23" s="1408"/>
      <c r="P23" s="1408"/>
      <c r="Q23" s="1408"/>
      <c r="R23" s="1408"/>
      <c r="S23" s="1408"/>
      <c r="T23" s="1408"/>
      <c r="U23" s="1408"/>
      <c r="V23" s="1408"/>
      <c r="W23" s="1408"/>
      <c r="X23" s="1408"/>
      <c r="Y23" s="1409"/>
      <c r="Z23" s="217"/>
    </row>
    <row r="24" spans="1:26" s="223" customFormat="1">
      <c r="B24" s="1258"/>
      <c r="C24" s="1259"/>
      <c r="D24" s="1259"/>
      <c r="E24" s="1259"/>
      <c r="F24" s="1402"/>
      <c r="G24" s="1405"/>
      <c r="H24" s="1405"/>
      <c r="I24" s="1100" t="s">
        <v>18</v>
      </c>
      <c r="J24" s="1101"/>
      <c r="K24" s="1102"/>
      <c r="L24" s="1106" t="s">
        <v>19</v>
      </c>
      <c r="M24" s="1106"/>
      <c r="N24" s="1106" t="s">
        <v>20</v>
      </c>
      <c r="O24" s="1106"/>
      <c r="P24" s="1106" t="s">
        <v>21</v>
      </c>
      <c r="Q24" s="1106"/>
      <c r="R24" s="1106"/>
      <c r="S24" s="1106" t="s">
        <v>22</v>
      </c>
      <c r="T24" s="1106"/>
      <c r="U24" s="1106" t="s">
        <v>23</v>
      </c>
      <c r="V24" s="1106" t="s">
        <v>24</v>
      </c>
      <c r="W24" s="1106"/>
      <c r="X24" s="1106" t="s">
        <v>25</v>
      </c>
      <c r="Y24" s="1119"/>
      <c r="Z24" s="217"/>
    </row>
    <row r="25" spans="1:26" s="223" customFormat="1">
      <c r="B25" s="1258"/>
      <c r="C25" s="1259"/>
      <c r="D25" s="1259"/>
      <c r="E25" s="1259"/>
      <c r="F25" s="1402"/>
      <c r="G25" s="1405"/>
      <c r="H25" s="1405"/>
      <c r="I25" s="1410"/>
      <c r="J25" s="1411"/>
      <c r="K25" s="1412"/>
      <c r="L25" s="1106"/>
      <c r="M25" s="1106"/>
      <c r="N25" s="1106"/>
      <c r="O25" s="1106"/>
      <c r="P25" s="1106"/>
      <c r="Q25" s="1106"/>
      <c r="R25" s="1106"/>
      <c r="S25" s="1106"/>
      <c r="T25" s="1106"/>
      <c r="U25" s="1106"/>
      <c r="V25" s="1106"/>
      <c r="W25" s="1106"/>
      <c r="X25" s="1106"/>
      <c r="Y25" s="1119"/>
      <c r="Z25" s="217"/>
    </row>
    <row r="26" spans="1:26" s="223" customFormat="1">
      <c r="B26" s="1258"/>
      <c r="C26" s="1259"/>
      <c r="D26" s="1259"/>
      <c r="E26" s="1259"/>
      <c r="F26" s="1402"/>
      <c r="G26" s="1405"/>
      <c r="H26" s="1405"/>
      <c r="I26" s="1103"/>
      <c r="J26" s="1104"/>
      <c r="K26" s="1105"/>
      <c r="L26" s="1106"/>
      <c r="M26" s="1106"/>
      <c r="N26" s="1106"/>
      <c r="O26" s="1106"/>
      <c r="P26" s="1106"/>
      <c r="Q26" s="1106"/>
      <c r="R26" s="1106"/>
      <c r="S26" s="1106"/>
      <c r="T26" s="1106"/>
      <c r="U26" s="1106"/>
      <c r="V26" s="1106"/>
      <c r="W26" s="1106"/>
      <c r="X26" s="1106"/>
      <c r="Y26" s="1119"/>
      <c r="Z26" s="217"/>
    </row>
    <row r="27" spans="1:26" s="223" customFormat="1">
      <c r="B27" s="1258"/>
      <c r="C27" s="1259"/>
      <c r="D27" s="1259"/>
      <c r="E27" s="1259"/>
      <c r="F27" s="1402"/>
      <c r="G27" s="1405"/>
      <c r="H27" s="1405"/>
      <c r="I27" s="1277" t="s">
        <v>811</v>
      </c>
      <c r="J27" s="1253" t="s">
        <v>812</v>
      </c>
      <c r="K27" s="1253" t="s">
        <v>262</v>
      </c>
      <c r="L27" s="1253" t="s">
        <v>260</v>
      </c>
      <c r="M27" s="1253" t="s">
        <v>261</v>
      </c>
      <c r="N27" s="1253" t="s">
        <v>260</v>
      </c>
      <c r="O27" s="1253" t="s">
        <v>261</v>
      </c>
      <c r="P27" s="1253" t="s">
        <v>260</v>
      </c>
      <c r="Q27" s="1253" t="s">
        <v>261</v>
      </c>
      <c r="R27" s="1253" t="s">
        <v>262</v>
      </c>
      <c r="S27" s="1253" t="s">
        <v>260</v>
      </c>
      <c r="T27" s="1253" t="s">
        <v>261</v>
      </c>
      <c r="U27" s="1253" t="s">
        <v>813</v>
      </c>
      <c r="V27" s="1253" t="s">
        <v>260</v>
      </c>
      <c r="W27" s="1253" t="s">
        <v>261</v>
      </c>
      <c r="X27" s="1253" t="s">
        <v>814</v>
      </c>
      <c r="Y27" s="1251" t="s">
        <v>815</v>
      </c>
      <c r="Z27" s="217"/>
    </row>
    <row r="28" spans="1:26" s="669" customFormat="1" ht="13.5" thickBot="1">
      <c r="A28" s="668"/>
      <c r="B28" s="1260"/>
      <c r="C28" s="1261"/>
      <c r="D28" s="1261"/>
      <c r="E28" s="1261"/>
      <c r="F28" s="1403"/>
      <c r="G28" s="1406"/>
      <c r="H28" s="1406"/>
      <c r="I28" s="1400"/>
      <c r="J28" s="1395"/>
      <c r="K28" s="1395"/>
      <c r="L28" s="1395"/>
      <c r="M28" s="1395"/>
      <c r="N28" s="1395"/>
      <c r="O28" s="1395"/>
      <c r="P28" s="1395"/>
      <c r="Q28" s="1395"/>
      <c r="R28" s="1395"/>
      <c r="S28" s="1395"/>
      <c r="T28" s="1395"/>
      <c r="U28" s="1395"/>
      <c r="V28" s="1395"/>
      <c r="W28" s="1395"/>
      <c r="X28" s="1395"/>
      <c r="Y28" s="1396"/>
      <c r="Z28" s="217"/>
    </row>
    <row r="29" spans="1:26" s="343" customFormat="1" ht="13.5" thickBot="1">
      <c r="A29" s="670"/>
      <c r="B29" s="1397" t="s">
        <v>616</v>
      </c>
      <c r="C29" s="1398"/>
      <c r="D29" s="1398"/>
      <c r="E29" s="1398"/>
      <c r="F29" s="1399"/>
      <c r="G29" s="671">
        <v>1327408</v>
      </c>
      <c r="H29" s="672">
        <v>908.93999999994412</v>
      </c>
      <c r="I29" s="673">
        <v>1160885</v>
      </c>
      <c r="J29" s="674">
        <v>0</v>
      </c>
      <c r="K29" s="674">
        <f>'13'!J161</f>
        <v>0</v>
      </c>
      <c r="L29" s="674">
        <f>'13'!K161</f>
        <v>0</v>
      </c>
      <c r="M29" s="674">
        <f>'13'!L161</f>
        <v>0</v>
      </c>
      <c r="N29" s="674">
        <f>'13'!M161</f>
        <v>0</v>
      </c>
      <c r="O29" s="674">
        <f>'13'!N161</f>
        <v>0</v>
      </c>
      <c r="P29" s="674">
        <f>'13'!O161</f>
        <v>0</v>
      </c>
      <c r="Q29" s="674">
        <f>'13'!P161</f>
        <v>0</v>
      </c>
      <c r="R29" s="674">
        <f>'13'!Q161</f>
        <v>0</v>
      </c>
      <c r="S29" s="674">
        <f>'13'!R161</f>
        <v>0</v>
      </c>
      <c r="T29" s="674">
        <f>'13'!S161</f>
        <v>0</v>
      </c>
      <c r="U29" s="674">
        <v>2525</v>
      </c>
      <c r="V29" s="674">
        <f>'13'!U161</f>
        <v>0</v>
      </c>
      <c r="W29" s="674">
        <f>'13'!V161</f>
        <v>0</v>
      </c>
      <c r="X29" s="674">
        <v>150403</v>
      </c>
      <c r="Y29" s="675">
        <v>13594</v>
      </c>
      <c r="Z29" s="676"/>
    </row>
    <row r="30" spans="1:26" s="218" customFormat="1">
      <c r="A30" s="668"/>
      <c r="B30" s="397" t="s">
        <v>82</v>
      </c>
      <c r="C30" s="398" t="s">
        <v>318</v>
      </c>
      <c r="D30" s="399"/>
      <c r="E30" s="399"/>
      <c r="F30" s="400"/>
      <c r="G30" s="677"/>
      <c r="H30" s="678"/>
      <c r="I30" s="679">
        <v>0</v>
      </c>
      <c r="J30" s="499">
        <v>0</v>
      </c>
      <c r="K30" s="499"/>
      <c r="L30" s="499"/>
      <c r="M30" s="499"/>
      <c r="N30" s="499"/>
      <c r="O30" s="499"/>
      <c r="P30" s="499"/>
      <c r="Q30" s="499"/>
      <c r="R30" s="499"/>
      <c r="S30" s="499"/>
      <c r="T30" s="499"/>
      <c r="U30" s="499">
        <v>0</v>
      </c>
      <c r="V30" s="499"/>
      <c r="W30" s="499"/>
      <c r="X30" s="499">
        <v>0</v>
      </c>
      <c r="Y30" s="500">
        <v>0</v>
      </c>
      <c r="Z30" s="680"/>
    </row>
    <row r="31" spans="1:26" s="218" customFormat="1">
      <c r="A31" s="668"/>
      <c r="B31" s="411" t="s">
        <v>140</v>
      </c>
      <c r="C31" s="1203" t="s">
        <v>319</v>
      </c>
      <c r="D31" s="1204"/>
      <c r="E31" s="1204"/>
      <c r="F31" s="1205"/>
      <c r="G31" s="681">
        <v>0</v>
      </c>
      <c r="H31" s="681">
        <v>0</v>
      </c>
      <c r="I31" s="682">
        <v>0</v>
      </c>
      <c r="J31" s="683">
        <v>0</v>
      </c>
      <c r="K31" s="683"/>
      <c r="L31" s="683"/>
      <c r="M31" s="683"/>
      <c r="N31" s="683"/>
      <c r="O31" s="683"/>
      <c r="P31" s="683"/>
      <c r="Q31" s="683"/>
      <c r="R31" s="683"/>
      <c r="S31" s="683"/>
      <c r="T31" s="683"/>
      <c r="U31" s="683">
        <v>0</v>
      </c>
      <c r="V31" s="683"/>
      <c r="W31" s="683"/>
      <c r="X31" s="683">
        <v>0</v>
      </c>
      <c r="Y31" s="684">
        <v>0</v>
      </c>
      <c r="Z31" s="680"/>
    </row>
    <row r="32" spans="1:26" s="218" customFormat="1" ht="13.5" thickBot="1">
      <c r="A32" s="668"/>
      <c r="B32" s="420" t="s">
        <v>152</v>
      </c>
      <c r="C32" s="1212" t="s">
        <v>320</v>
      </c>
      <c r="D32" s="1213"/>
      <c r="E32" s="1213"/>
      <c r="F32" s="1214"/>
      <c r="G32" s="685">
        <v>0</v>
      </c>
      <c r="H32" s="685">
        <v>0</v>
      </c>
      <c r="I32" s="686">
        <v>0</v>
      </c>
      <c r="J32" s="687">
        <v>0</v>
      </c>
      <c r="K32" s="687"/>
      <c r="L32" s="687"/>
      <c r="M32" s="687"/>
      <c r="N32" s="687"/>
      <c r="O32" s="687"/>
      <c r="P32" s="687"/>
      <c r="Q32" s="687"/>
      <c r="R32" s="687"/>
      <c r="S32" s="687"/>
      <c r="T32" s="687"/>
      <c r="U32" s="687">
        <v>0</v>
      </c>
      <c r="V32" s="687"/>
      <c r="W32" s="687"/>
      <c r="X32" s="687">
        <v>0</v>
      </c>
      <c r="Y32" s="688">
        <v>0</v>
      </c>
      <c r="Z32" s="680"/>
    </row>
    <row r="33" spans="1:26" s="218" customFormat="1">
      <c r="A33" s="668"/>
      <c r="B33" s="397" t="s">
        <v>94</v>
      </c>
      <c r="C33" s="1215" t="s">
        <v>321</v>
      </c>
      <c r="D33" s="1216"/>
      <c r="E33" s="1216"/>
      <c r="F33" s="1217"/>
      <c r="G33" s="689">
        <v>0</v>
      </c>
      <c r="H33" s="689">
        <v>0</v>
      </c>
      <c r="I33" s="679">
        <v>0</v>
      </c>
      <c r="J33" s="499">
        <v>0</v>
      </c>
      <c r="K33" s="499"/>
      <c r="L33" s="499"/>
      <c r="M33" s="499"/>
      <c r="N33" s="499"/>
      <c r="O33" s="499"/>
      <c r="P33" s="499"/>
      <c r="Q33" s="499"/>
      <c r="R33" s="499"/>
      <c r="S33" s="499"/>
      <c r="T33" s="499"/>
      <c r="U33" s="499">
        <v>0</v>
      </c>
      <c r="V33" s="499"/>
      <c r="W33" s="499"/>
      <c r="X33" s="499">
        <v>0</v>
      </c>
      <c r="Y33" s="500">
        <v>0</v>
      </c>
      <c r="Z33" s="680"/>
    </row>
    <row r="34" spans="1:26" s="218" customFormat="1">
      <c r="A34" s="668"/>
      <c r="B34" s="411" t="s">
        <v>157</v>
      </c>
      <c r="C34" s="1203" t="s">
        <v>322</v>
      </c>
      <c r="D34" s="1204"/>
      <c r="E34" s="1204"/>
      <c r="F34" s="1205"/>
      <c r="G34" s="681">
        <v>0</v>
      </c>
      <c r="H34" s="681">
        <v>0</v>
      </c>
      <c r="I34" s="682">
        <v>0</v>
      </c>
      <c r="J34" s="683">
        <v>0</v>
      </c>
      <c r="K34" s="683"/>
      <c r="L34" s="683"/>
      <c r="M34" s="683"/>
      <c r="N34" s="683"/>
      <c r="O34" s="683"/>
      <c r="P34" s="683"/>
      <c r="Q34" s="683"/>
      <c r="R34" s="683"/>
      <c r="S34" s="683"/>
      <c r="T34" s="683"/>
      <c r="U34" s="683">
        <v>0</v>
      </c>
      <c r="V34" s="683"/>
      <c r="W34" s="683"/>
      <c r="X34" s="683">
        <v>0</v>
      </c>
      <c r="Y34" s="684">
        <v>0</v>
      </c>
      <c r="Z34" s="680"/>
    </row>
    <row r="35" spans="1:26" s="218" customFormat="1">
      <c r="A35" s="668"/>
      <c r="B35" s="411" t="s">
        <v>159</v>
      </c>
      <c r="C35" s="1203" t="s">
        <v>323</v>
      </c>
      <c r="D35" s="1204"/>
      <c r="E35" s="1204"/>
      <c r="F35" s="1205"/>
      <c r="G35" s="681">
        <v>0</v>
      </c>
      <c r="H35" s="681">
        <v>0</v>
      </c>
      <c r="I35" s="682">
        <v>0</v>
      </c>
      <c r="J35" s="683">
        <v>0</v>
      </c>
      <c r="K35" s="683"/>
      <c r="L35" s="683"/>
      <c r="M35" s="683"/>
      <c r="N35" s="683"/>
      <c r="O35" s="683"/>
      <c r="P35" s="683"/>
      <c r="Q35" s="683"/>
      <c r="R35" s="683"/>
      <c r="S35" s="683"/>
      <c r="T35" s="683"/>
      <c r="U35" s="683">
        <v>0</v>
      </c>
      <c r="V35" s="683"/>
      <c r="W35" s="683"/>
      <c r="X35" s="683">
        <v>0</v>
      </c>
      <c r="Y35" s="684">
        <v>0</v>
      </c>
      <c r="Z35" s="680"/>
    </row>
    <row r="36" spans="1:26" s="218" customFormat="1">
      <c r="A36" s="668"/>
      <c r="B36" s="411" t="s">
        <v>162</v>
      </c>
      <c r="C36" s="1203" t="s">
        <v>324</v>
      </c>
      <c r="D36" s="1204"/>
      <c r="E36" s="1204"/>
      <c r="F36" s="1205"/>
      <c r="G36" s="681">
        <v>0</v>
      </c>
      <c r="H36" s="681">
        <v>0</v>
      </c>
      <c r="I36" s="682">
        <v>0</v>
      </c>
      <c r="J36" s="683">
        <v>0</v>
      </c>
      <c r="K36" s="683"/>
      <c r="L36" s="683"/>
      <c r="M36" s="683"/>
      <c r="N36" s="683"/>
      <c r="O36" s="683"/>
      <c r="P36" s="683"/>
      <c r="Q36" s="683"/>
      <c r="R36" s="683"/>
      <c r="S36" s="683"/>
      <c r="T36" s="683"/>
      <c r="U36" s="683">
        <v>0</v>
      </c>
      <c r="V36" s="683"/>
      <c r="W36" s="683"/>
      <c r="X36" s="683">
        <v>0</v>
      </c>
      <c r="Y36" s="684">
        <v>0</v>
      </c>
      <c r="Z36" s="680"/>
    </row>
    <row r="37" spans="1:26" s="218" customFormat="1">
      <c r="A37" s="668"/>
      <c r="B37" s="411" t="s">
        <v>198</v>
      </c>
      <c r="C37" s="1203" t="s">
        <v>325</v>
      </c>
      <c r="D37" s="1204"/>
      <c r="E37" s="1204"/>
      <c r="F37" s="1205"/>
      <c r="G37" s="681">
        <v>0</v>
      </c>
      <c r="H37" s="681">
        <v>0</v>
      </c>
      <c r="I37" s="682">
        <v>0</v>
      </c>
      <c r="J37" s="683">
        <v>0</v>
      </c>
      <c r="K37" s="683"/>
      <c r="L37" s="683"/>
      <c r="M37" s="683"/>
      <c r="N37" s="683"/>
      <c r="O37" s="683"/>
      <c r="P37" s="683"/>
      <c r="Q37" s="683"/>
      <c r="R37" s="683"/>
      <c r="S37" s="683"/>
      <c r="T37" s="683"/>
      <c r="U37" s="683">
        <v>0</v>
      </c>
      <c r="V37" s="683"/>
      <c r="W37" s="683"/>
      <c r="X37" s="683">
        <v>0</v>
      </c>
      <c r="Y37" s="684">
        <v>0</v>
      </c>
      <c r="Z37" s="680"/>
    </row>
    <row r="38" spans="1:26" s="218" customFormat="1" ht="13.5" thickBot="1">
      <c r="A38" s="668"/>
      <c r="B38" s="434" t="s">
        <v>199</v>
      </c>
      <c r="C38" s="1212" t="s">
        <v>326</v>
      </c>
      <c r="D38" s="1213"/>
      <c r="E38" s="1213"/>
      <c r="F38" s="1214"/>
      <c r="G38" s="690">
        <v>0</v>
      </c>
      <c r="H38" s="690">
        <v>0</v>
      </c>
      <c r="I38" s="691">
        <v>0</v>
      </c>
      <c r="J38" s="692">
        <v>0</v>
      </c>
      <c r="K38" s="692"/>
      <c r="L38" s="692"/>
      <c r="M38" s="692"/>
      <c r="N38" s="692"/>
      <c r="O38" s="692"/>
      <c r="P38" s="692"/>
      <c r="Q38" s="692"/>
      <c r="R38" s="692"/>
      <c r="S38" s="692"/>
      <c r="T38" s="692"/>
      <c r="U38" s="692">
        <v>0</v>
      </c>
      <c r="V38" s="692"/>
      <c r="W38" s="692"/>
      <c r="X38" s="692">
        <v>0</v>
      </c>
      <c r="Y38" s="693">
        <v>0</v>
      </c>
      <c r="Z38" s="680"/>
    </row>
    <row r="39" spans="1:26" s="218" customFormat="1">
      <c r="A39" s="668"/>
      <c r="B39" s="397" t="s">
        <v>119</v>
      </c>
      <c r="C39" s="1215" t="s">
        <v>327</v>
      </c>
      <c r="D39" s="1216"/>
      <c r="E39" s="1216"/>
      <c r="F39" s="1217"/>
      <c r="G39" s="689">
        <v>0</v>
      </c>
      <c r="H39" s="689">
        <v>0</v>
      </c>
      <c r="I39" s="679">
        <v>0</v>
      </c>
      <c r="J39" s="499">
        <v>0</v>
      </c>
      <c r="K39" s="499"/>
      <c r="L39" s="499"/>
      <c r="M39" s="499"/>
      <c r="N39" s="499"/>
      <c r="O39" s="499"/>
      <c r="P39" s="499"/>
      <c r="Q39" s="499"/>
      <c r="R39" s="499"/>
      <c r="S39" s="499"/>
      <c r="T39" s="499"/>
      <c r="U39" s="499">
        <v>0</v>
      </c>
      <c r="V39" s="499"/>
      <c r="W39" s="499"/>
      <c r="X39" s="499">
        <v>0</v>
      </c>
      <c r="Y39" s="500">
        <v>0</v>
      </c>
      <c r="Z39" s="680"/>
    </row>
    <row r="40" spans="1:26" s="218" customFormat="1">
      <c r="A40" s="668"/>
      <c r="B40" s="411" t="s">
        <v>121</v>
      </c>
      <c r="C40" s="1203" t="s">
        <v>328</v>
      </c>
      <c r="D40" s="1204"/>
      <c r="E40" s="1204"/>
      <c r="F40" s="1205"/>
      <c r="G40" s="681">
        <v>0</v>
      </c>
      <c r="H40" s="681">
        <v>0</v>
      </c>
      <c r="I40" s="682">
        <v>0</v>
      </c>
      <c r="J40" s="683">
        <v>0</v>
      </c>
      <c r="K40" s="683"/>
      <c r="L40" s="683"/>
      <c r="M40" s="683"/>
      <c r="N40" s="683"/>
      <c r="O40" s="683"/>
      <c r="P40" s="683"/>
      <c r="Q40" s="683"/>
      <c r="R40" s="683"/>
      <c r="S40" s="683"/>
      <c r="T40" s="683"/>
      <c r="U40" s="683">
        <v>0</v>
      </c>
      <c r="V40" s="683"/>
      <c r="W40" s="683"/>
      <c r="X40" s="683">
        <v>0</v>
      </c>
      <c r="Y40" s="684">
        <v>0</v>
      </c>
      <c r="Z40" s="680"/>
    </row>
    <row r="41" spans="1:26" s="218" customFormat="1" ht="13.5" thickBot="1">
      <c r="A41" s="668"/>
      <c r="B41" s="438" t="s">
        <v>124</v>
      </c>
      <c r="C41" s="1206" t="s">
        <v>329</v>
      </c>
      <c r="D41" s="1207"/>
      <c r="E41" s="1207"/>
      <c r="F41" s="1208"/>
      <c r="G41" s="685">
        <v>0</v>
      </c>
      <c r="H41" s="685">
        <v>0</v>
      </c>
      <c r="I41" s="686">
        <v>0</v>
      </c>
      <c r="J41" s="687">
        <v>0</v>
      </c>
      <c r="K41" s="687"/>
      <c r="L41" s="687"/>
      <c r="M41" s="687"/>
      <c r="N41" s="687"/>
      <c r="O41" s="687"/>
      <c r="P41" s="687"/>
      <c r="Q41" s="687"/>
      <c r="R41" s="687"/>
      <c r="S41" s="687"/>
      <c r="T41" s="687"/>
      <c r="U41" s="687">
        <v>0</v>
      </c>
      <c r="V41" s="687"/>
      <c r="W41" s="687"/>
      <c r="X41" s="687">
        <v>0</v>
      </c>
      <c r="Y41" s="688">
        <v>0</v>
      </c>
      <c r="Z41" s="680"/>
    </row>
    <row r="42" spans="1:26" s="218" customFormat="1">
      <c r="A42" s="668"/>
      <c r="B42" s="442" t="s">
        <v>131</v>
      </c>
      <c r="C42" s="1209" t="s">
        <v>330</v>
      </c>
      <c r="D42" s="1210"/>
      <c r="E42" s="1210"/>
      <c r="F42" s="1211"/>
      <c r="G42" s="689">
        <v>0</v>
      </c>
      <c r="H42" s="689">
        <v>0</v>
      </c>
      <c r="I42" s="679">
        <v>0</v>
      </c>
      <c r="J42" s="499">
        <v>0</v>
      </c>
      <c r="K42" s="499"/>
      <c r="L42" s="499"/>
      <c r="M42" s="499"/>
      <c r="N42" s="499"/>
      <c r="O42" s="499"/>
      <c r="P42" s="499"/>
      <c r="Q42" s="499"/>
      <c r="R42" s="499"/>
      <c r="S42" s="499"/>
      <c r="T42" s="499"/>
      <c r="U42" s="499">
        <v>0</v>
      </c>
      <c r="V42" s="499"/>
      <c r="W42" s="499"/>
      <c r="X42" s="499">
        <v>0</v>
      </c>
      <c r="Y42" s="500">
        <v>0</v>
      </c>
      <c r="Z42" s="680"/>
    </row>
    <row r="43" spans="1:26" s="218" customFormat="1">
      <c r="A43" s="668"/>
      <c r="B43" s="411" t="s">
        <v>133</v>
      </c>
      <c r="C43" s="1203" t="s">
        <v>331</v>
      </c>
      <c r="D43" s="1204"/>
      <c r="E43" s="1204"/>
      <c r="F43" s="1205"/>
      <c r="G43" s="681">
        <v>0</v>
      </c>
      <c r="H43" s="681">
        <v>0</v>
      </c>
      <c r="I43" s="682">
        <v>0</v>
      </c>
      <c r="J43" s="683">
        <v>0</v>
      </c>
      <c r="K43" s="683"/>
      <c r="L43" s="683"/>
      <c r="M43" s="683"/>
      <c r="N43" s="683"/>
      <c r="O43" s="683"/>
      <c r="P43" s="683"/>
      <c r="Q43" s="683"/>
      <c r="R43" s="683"/>
      <c r="S43" s="683"/>
      <c r="T43" s="683"/>
      <c r="U43" s="683">
        <v>0</v>
      </c>
      <c r="V43" s="683"/>
      <c r="W43" s="683"/>
      <c r="X43" s="683">
        <v>0</v>
      </c>
      <c r="Y43" s="684">
        <v>0</v>
      </c>
      <c r="Z43" s="680"/>
    </row>
    <row r="44" spans="1:26" s="218" customFormat="1" ht="13.5" thickBot="1">
      <c r="A44" s="668"/>
      <c r="B44" s="438" t="s">
        <v>135</v>
      </c>
      <c r="C44" s="1206" t="s">
        <v>332</v>
      </c>
      <c r="D44" s="1207"/>
      <c r="E44" s="1207"/>
      <c r="F44" s="1208"/>
      <c r="G44" s="690">
        <v>0</v>
      </c>
      <c r="H44" s="690">
        <v>0</v>
      </c>
      <c r="I44" s="691">
        <v>0</v>
      </c>
      <c r="J44" s="692">
        <v>0</v>
      </c>
      <c r="K44" s="692"/>
      <c r="L44" s="692"/>
      <c r="M44" s="692"/>
      <c r="N44" s="692"/>
      <c r="O44" s="692"/>
      <c r="P44" s="692"/>
      <c r="Q44" s="692"/>
      <c r="R44" s="692"/>
      <c r="S44" s="692"/>
      <c r="T44" s="692"/>
      <c r="U44" s="692">
        <v>0</v>
      </c>
      <c r="V44" s="692"/>
      <c r="W44" s="692"/>
      <c r="X44" s="692">
        <v>0</v>
      </c>
      <c r="Y44" s="693">
        <v>0</v>
      </c>
      <c r="Z44" s="680"/>
    </row>
    <row r="45" spans="1:26" s="218" customFormat="1">
      <c r="A45" s="668"/>
      <c r="B45" s="442" t="s">
        <v>333</v>
      </c>
      <c r="C45" s="1209" t="s">
        <v>334</v>
      </c>
      <c r="D45" s="1210"/>
      <c r="E45" s="1210"/>
      <c r="F45" s="1211"/>
      <c r="G45" s="689">
        <v>0</v>
      </c>
      <c r="H45" s="689">
        <v>0</v>
      </c>
      <c r="I45" s="679">
        <v>0</v>
      </c>
      <c r="J45" s="499">
        <v>0</v>
      </c>
      <c r="K45" s="499"/>
      <c r="L45" s="499"/>
      <c r="M45" s="499"/>
      <c r="N45" s="499"/>
      <c r="O45" s="499"/>
      <c r="P45" s="499"/>
      <c r="Q45" s="499"/>
      <c r="R45" s="499"/>
      <c r="S45" s="499"/>
      <c r="T45" s="499"/>
      <c r="U45" s="499">
        <v>0</v>
      </c>
      <c r="V45" s="499"/>
      <c r="W45" s="499"/>
      <c r="X45" s="499">
        <v>0</v>
      </c>
      <c r="Y45" s="500">
        <v>0</v>
      </c>
      <c r="Z45" s="680"/>
    </row>
    <row r="46" spans="1:26" s="218" customFormat="1">
      <c r="A46" s="668"/>
      <c r="B46" s="411" t="s">
        <v>335</v>
      </c>
      <c r="C46" s="1203" t="s">
        <v>336</v>
      </c>
      <c r="D46" s="1204"/>
      <c r="E46" s="1204"/>
      <c r="F46" s="1205"/>
      <c r="G46" s="681">
        <v>0</v>
      </c>
      <c r="H46" s="681">
        <v>0</v>
      </c>
      <c r="I46" s="682">
        <v>0</v>
      </c>
      <c r="J46" s="683">
        <v>0</v>
      </c>
      <c r="K46" s="683"/>
      <c r="L46" s="683"/>
      <c r="M46" s="683"/>
      <c r="N46" s="683"/>
      <c r="O46" s="683"/>
      <c r="P46" s="683"/>
      <c r="Q46" s="683"/>
      <c r="R46" s="683"/>
      <c r="S46" s="683"/>
      <c r="T46" s="683"/>
      <c r="U46" s="683">
        <v>0</v>
      </c>
      <c r="V46" s="683"/>
      <c r="W46" s="683"/>
      <c r="X46" s="683">
        <v>0</v>
      </c>
      <c r="Y46" s="684">
        <v>0</v>
      </c>
      <c r="Z46" s="680"/>
    </row>
    <row r="47" spans="1:26" s="218" customFormat="1" ht="13.5" thickBot="1">
      <c r="A47" s="668"/>
      <c r="B47" s="420" t="s">
        <v>337</v>
      </c>
      <c r="C47" s="1212" t="s">
        <v>338</v>
      </c>
      <c r="D47" s="1213"/>
      <c r="E47" s="1213"/>
      <c r="F47" s="1214"/>
      <c r="G47" s="685">
        <v>0</v>
      </c>
      <c r="H47" s="685">
        <v>0</v>
      </c>
      <c r="I47" s="686">
        <v>0</v>
      </c>
      <c r="J47" s="687">
        <v>0</v>
      </c>
      <c r="K47" s="687"/>
      <c r="L47" s="687"/>
      <c r="M47" s="687"/>
      <c r="N47" s="687"/>
      <c r="O47" s="687"/>
      <c r="P47" s="687"/>
      <c r="Q47" s="687"/>
      <c r="R47" s="687"/>
      <c r="S47" s="687"/>
      <c r="T47" s="687"/>
      <c r="U47" s="687">
        <v>0</v>
      </c>
      <c r="V47" s="687"/>
      <c r="W47" s="687"/>
      <c r="X47" s="687">
        <v>0</v>
      </c>
      <c r="Y47" s="688">
        <v>0</v>
      </c>
      <c r="Z47" s="680"/>
    </row>
    <row r="48" spans="1:26" s="218" customFormat="1">
      <c r="A48" s="668"/>
      <c r="B48" s="397" t="s">
        <v>339</v>
      </c>
      <c r="C48" s="1215" t="s">
        <v>340</v>
      </c>
      <c r="D48" s="1216"/>
      <c r="E48" s="1216"/>
      <c r="F48" s="1217"/>
      <c r="G48" s="689">
        <v>0</v>
      </c>
      <c r="H48" s="689">
        <v>0</v>
      </c>
      <c r="I48" s="679">
        <v>0</v>
      </c>
      <c r="J48" s="499">
        <v>0</v>
      </c>
      <c r="K48" s="499"/>
      <c r="L48" s="499"/>
      <c r="M48" s="499"/>
      <c r="N48" s="499"/>
      <c r="O48" s="499"/>
      <c r="P48" s="499"/>
      <c r="Q48" s="499"/>
      <c r="R48" s="499"/>
      <c r="S48" s="499"/>
      <c r="T48" s="499"/>
      <c r="U48" s="499">
        <v>0</v>
      </c>
      <c r="V48" s="499"/>
      <c r="W48" s="499"/>
      <c r="X48" s="499">
        <v>0</v>
      </c>
      <c r="Y48" s="500">
        <v>0</v>
      </c>
      <c r="Z48" s="680"/>
    </row>
    <row r="49" spans="1:26" s="218" customFormat="1">
      <c r="A49" s="668"/>
      <c r="B49" s="411" t="s">
        <v>341</v>
      </c>
      <c r="C49" s="1203" t="s">
        <v>342</v>
      </c>
      <c r="D49" s="1204"/>
      <c r="E49" s="1204"/>
      <c r="F49" s="1205"/>
      <c r="G49" s="681">
        <v>0</v>
      </c>
      <c r="H49" s="681">
        <v>0</v>
      </c>
      <c r="I49" s="682">
        <v>0</v>
      </c>
      <c r="J49" s="683">
        <v>0</v>
      </c>
      <c r="K49" s="683"/>
      <c r="L49" s="683"/>
      <c r="M49" s="683"/>
      <c r="N49" s="683"/>
      <c r="O49" s="683"/>
      <c r="P49" s="683"/>
      <c r="Q49" s="683"/>
      <c r="R49" s="683"/>
      <c r="S49" s="683"/>
      <c r="T49" s="683"/>
      <c r="U49" s="683">
        <v>0</v>
      </c>
      <c r="V49" s="683"/>
      <c r="W49" s="683"/>
      <c r="X49" s="683">
        <v>0</v>
      </c>
      <c r="Y49" s="684">
        <v>0</v>
      </c>
      <c r="Z49" s="680"/>
    </row>
    <row r="50" spans="1:26" s="218" customFormat="1">
      <c r="A50" s="668"/>
      <c r="B50" s="411" t="s">
        <v>343</v>
      </c>
      <c r="C50" s="1203" t="s">
        <v>344</v>
      </c>
      <c r="D50" s="1204"/>
      <c r="E50" s="1204"/>
      <c r="F50" s="1205"/>
      <c r="G50" s="681">
        <v>0</v>
      </c>
      <c r="H50" s="681">
        <v>0</v>
      </c>
      <c r="I50" s="682">
        <v>0</v>
      </c>
      <c r="J50" s="683">
        <v>0</v>
      </c>
      <c r="K50" s="683"/>
      <c r="L50" s="683"/>
      <c r="M50" s="683"/>
      <c r="N50" s="683"/>
      <c r="O50" s="683"/>
      <c r="P50" s="683"/>
      <c r="Q50" s="683"/>
      <c r="R50" s="683"/>
      <c r="S50" s="683"/>
      <c r="T50" s="683"/>
      <c r="U50" s="683">
        <v>0</v>
      </c>
      <c r="V50" s="683"/>
      <c r="W50" s="683"/>
      <c r="X50" s="683">
        <v>0</v>
      </c>
      <c r="Y50" s="684">
        <v>0</v>
      </c>
      <c r="Z50" s="680"/>
    </row>
    <row r="51" spans="1:26" s="218" customFormat="1">
      <c r="A51" s="668"/>
      <c r="B51" s="411" t="s">
        <v>345</v>
      </c>
      <c r="C51" s="1203" t="s">
        <v>346</v>
      </c>
      <c r="D51" s="1204"/>
      <c r="E51" s="1204"/>
      <c r="F51" s="1205"/>
      <c r="G51" s="681">
        <v>0</v>
      </c>
      <c r="H51" s="681">
        <v>0</v>
      </c>
      <c r="I51" s="682">
        <v>0</v>
      </c>
      <c r="J51" s="683">
        <v>0</v>
      </c>
      <c r="K51" s="683"/>
      <c r="L51" s="683"/>
      <c r="M51" s="683"/>
      <c r="N51" s="683"/>
      <c r="O51" s="683"/>
      <c r="P51" s="683"/>
      <c r="Q51" s="683"/>
      <c r="R51" s="683"/>
      <c r="S51" s="683"/>
      <c r="T51" s="683"/>
      <c r="U51" s="683">
        <v>0</v>
      </c>
      <c r="V51" s="683"/>
      <c r="W51" s="683"/>
      <c r="X51" s="683">
        <v>0</v>
      </c>
      <c r="Y51" s="684">
        <v>0</v>
      </c>
      <c r="Z51" s="680"/>
    </row>
    <row r="52" spans="1:26" s="218" customFormat="1">
      <c r="A52" s="668"/>
      <c r="B52" s="411" t="s">
        <v>347</v>
      </c>
      <c r="C52" s="1203" t="s">
        <v>348</v>
      </c>
      <c r="D52" s="1204"/>
      <c r="E52" s="1204"/>
      <c r="F52" s="1205"/>
      <c r="G52" s="681">
        <v>-5.0000000000025586E-2</v>
      </c>
      <c r="H52" s="681">
        <v>0</v>
      </c>
      <c r="I52" s="682">
        <v>-4.3723334894620498E-2</v>
      </c>
      <c r="J52" s="683">
        <v>0</v>
      </c>
      <c r="K52" s="683"/>
      <c r="L52" s="683"/>
      <c r="M52" s="683"/>
      <c r="N52" s="683"/>
      <c r="O52" s="683"/>
      <c r="P52" s="683"/>
      <c r="Q52" s="683"/>
      <c r="R52" s="683"/>
      <c r="S52" s="683"/>
      <c r="T52" s="683"/>
      <c r="U52" s="683">
        <v>-1.0037554017575845E-4</v>
      </c>
      <c r="V52" s="683"/>
      <c r="W52" s="683"/>
      <c r="X52" s="683">
        <v>-5.6647648406260073E-3</v>
      </c>
      <c r="Y52" s="684">
        <v>-5.1152472460331969E-4</v>
      </c>
      <c r="Z52" s="680"/>
    </row>
    <row r="53" spans="1:26" s="218" customFormat="1">
      <c r="A53" s="668"/>
      <c r="B53" s="411" t="s">
        <v>349</v>
      </c>
      <c r="C53" s="1203" t="s">
        <v>350</v>
      </c>
      <c r="D53" s="1204"/>
      <c r="E53" s="1204"/>
      <c r="F53" s="1205"/>
      <c r="G53" s="681">
        <v>0</v>
      </c>
      <c r="H53" s="681">
        <v>0</v>
      </c>
      <c r="I53" s="682">
        <v>0</v>
      </c>
      <c r="J53" s="683">
        <v>0</v>
      </c>
      <c r="K53" s="683"/>
      <c r="L53" s="683"/>
      <c r="M53" s="683"/>
      <c r="N53" s="683"/>
      <c r="O53" s="683"/>
      <c r="P53" s="683"/>
      <c r="Q53" s="683"/>
      <c r="R53" s="683"/>
      <c r="S53" s="683"/>
      <c r="T53" s="683"/>
      <c r="U53" s="683">
        <v>0</v>
      </c>
      <c r="V53" s="683"/>
      <c r="W53" s="683"/>
      <c r="X53" s="683">
        <v>0</v>
      </c>
      <c r="Y53" s="684">
        <v>0</v>
      </c>
      <c r="Z53" s="680"/>
    </row>
    <row r="54" spans="1:26" s="218" customFormat="1">
      <c r="A54" s="668"/>
      <c r="B54" s="411" t="s">
        <v>351</v>
      </c>
      <c r="C54" s="1203" t="s">
        <v>352</v>
      </c>
      <c r="D54" s="1204"/>
      <c r="E54" s="1204"/>
      <c r="F54" s="1205"/>
      <c r="G54" s="681">
        <v>0</v>
      </c>
      <c r="H54" s="681">
        <v>0</v>
      </c>
      <c r="I54" s="682">
        <v>0</v>
      </c>
      <c r="J54" s="683">
        <v>0</v>
      </c>
      <c r="K54" s="683"/>
      <c r="L54" s="683"/>
      <c r="M54" s="683"/>
      <c r="N54" s="683"/>
      <c r="O54" s="683"/>
      <c r="P54" s="683"/>
      <c r="Q54" s="683"/>
      <c r="R54" s="683"/>
      <c r="S54" s="683"/>
      <c r="T54" s="683"/>
      <c r="U54" s="683">
        <v>0</v>
      </c>
      <c r="V54" s="683"/>
      <c r="W54" s="683"/>
      <c r="X54" s="683">
        <v>0</v>
      </c>
      <c r="Y54" s="684">
        <v>0</v>
      </c>
      <c r="Z54" s="680"/>
    </row>
    <row r="55" spans="1:26" s="218" customFormat="1">
      <c r="A55" s="668"/>
      <c r="B55" s="411" t="s">
        <v>353</v>
      </c>
      <c r="C55" s="1203" t="s">
        <v>354</v>
      </c>
      <c r="D55" s="1204"/>
      <c r="E55" s="1204"/>
      <c r="F55" s="1205"/>
      <c r="G55" s="681">
        <v>0</v>
      </c>
      <c r="H55" s="681">
        <v>0</v>
      </c>
      <c r="I55" s="682">
        <v>0</v>
      </c>
      <c r="J55" s="683">
        <v>0</v>
      </c>
      <c r="K55" s="683"/>
      <c r="L55" s="683"/>
      <c r="M55" s="683"/>
      <c r="N55" s="683"/>
      <c r="O55" s="683"/>
      <c r="P55" s="683"/>
      <c r="Q55" s="683"/>
      <c r="R55" s="683"/>
      <c r="S55" s="683"/>
      <c r="T55" s="683"/>
      <c r="U55" s="683">
        <v>0</v>
      </c>
      <c r="V55" s="683"/>
      <c r="W55" s="683"/>
      <c r="X55" s="683">
        <v>0</v>
      </c>
      <c r="Y55" s="684">
        <v>0</v>
      </c>
      <c r="Z55" s="680"/>
    </row>
    <row r="56" spans="1:26" s="218" customFormat="1">
      <c r="A56" s="668"/>
      <c r="B56" s="411" t="s">
        <v>355</v>
      </c>
      <c r="C56" s="1203" t="s">
        <v>356</v>
      </c>
      <c r="D56" s="1204"/>
      <c r="E56" s="1204"/>
      <c r="F56" s="1205"/>
      <c r="G56" s="681">
        <v>0</v>
      </c>
      <c r="H56" s="681">
        <v>0</v>
      </c>
      <c r="I56" s="682">
        <v>0</v>
      </c>
      <c r="J56" s="683">
        <v>0</v>
      </c>
      <c r="K56" s="683"/>
      <c r="L56" s="683"/>
      <c r="M56" s="683"/>
      <c r="N56" s="683"/>
      <c r="O56" s="683"/>
      <c r="P56" s="683"/>
      <c r="Q56" s="683"/>
      <c r="R56" s="683"/>
      <c r="S56" s="683"/>
      <c r="T56" s="683"/>
      <c r="U56" s="683">
        <v>0</v>
      </c>
      <c r="V56" s="683"/>
      <c r="W56" s="683"/>
      <c r="X56" s="683">
        <v>0</v>
      </c>
      <c r="Y56" s="684">
        <v>0</v>
      </c>
      <c r="Z56" s="680"/>
    </row>
    <row r="57" spans="1:26" s="218" customFormat="1">
      <c r="A57" s="668"/>
      <c r="B57" s="411" t="s">
        <v>357</v>
      </c>
      <c r="C57" s="1203" t="s">
        <v>358</v>
      </c>
      <c r="D57" s="1204"/>
      <c r="E57" s="1204"/>
      <c r="F57" s="1205"/>
      <c r="G57" s="681">
        <v>0</v>
      </c>
      <c r="H57" s="681">
        <v>0</v>
      </c>
      <c r="I57" s="682">
        <v>0</v>
      </c>
      <c r="J57" s="683">
        <v>0</v>
      </c>
      <c r="K57" s="683"/>
      <c r="L57" s="683"/>
      <c r="M57" s="683"/>
      <c r="N57" s="683"/>
      <c r="O57" s="683"/>
      <c r="P57" s="683"/>
      <c r="Q57" s="683"/>
      <c r="R57" s="683"/>
      <c r="S57" s="683"/>
      <c r="T57" s="683"/>
      <c r="U57" s="683">
        <v>0</v>
      </c>
      <c r="V57" s="683"/>
      <c r="W57" s="683"/>
      <c r="X57" s="683">
        <v>0</v>
      </c>
      <c r="Y57" s="684">
        <v>0</v>
      </c>
      <c r="Z57" s="680"/>
    </row>
    <row r="58" spans="1:26" s="218" customFormat="1">
      <c r="A58" s="668"/>
      <c r="B58" s="411" t="s">
        <v>359</v>
      </c>
      <c r="C58" s="1203" t="s">
        <v>360</v>
      </c>
      <c r="D58" s="1204"/>
      <c r="E58" s="1204"/>
      <c r="F58" s="1205"/>
      <c r="G58" s="681">
        <v>0</v>
      </c>
      <c r="H58" s="681">
        <v>0</v>
      </c>
      <c r="I58" s="682">
        <v>0</v>
      </c>
      <c r="J58" s="683">
        <v>0</v>
      </c>
      <c r="K58" s="683"/>
      <c r="L58" s="683"/>
      <c r="M58" s="683"/>
      <c r="N58" s="683"/>
      <c r="O58" s="683"/>
      <c r="P58" s="683"/>
      <c r="Q58" s="683"/>
      <c r="R58" s="683"/>
      <c r="S58" s="683"/>
      <c r="T58" s="683"/>
      <c r="U58" s="683">
        <v>0</v>
      </c>
      <c r="V58" s="683"/>
      <c r="W58" s="683"/>
      <c r="X58" s="683">
        <v>0</v>
      </c>
      <c r="Y58" s="684">
        <v>0</v>
      </c>
      <c r="Z58" s="680"/>
    </row>
    <row r="59" spans="1:26" s="218" customFormat="1">
      <c r="A59" s="668"/>
      <c r="B59" s="411" t="s">
        <v>361</v>
      </c>
      <c r="C59" s="1203" t="s">
        <v>362</v>
      </c>
      <c r="D59" s="1204"/>
      <c r="E59" s="1204"/>
      <c r="F59" s="1205"/>
      <c r="G59" s="681">
        <v>0</v>
      </c>
      <c r="H59" s="681">
        <v>0</v>
      </c>
      <c r="I59" s="682">
        <v>0</v>
      </c>
      <c r="J59" s="683">
        <v>0</v>
      </c>
      <c r="K59" s="683"/>
      <c r="L59" s="683"/>
      <c r="M59" s="683"/>
      <c r="N59" s="683"/>
      <c r="O59" s="683"/>
      <c r="P59" s="683"/>
      <c r="Q59" s="683"/>
      <c r="R59" s="683"/>
      <c r="S59" s="683"/>
      <c r="T59" s="683"/>
      <c r="U59" s="683">
        <v>0</v>
      </c>
      <c r="V59" s="683"/>
      <c r="W59" s="683"/>
      <c r="X59" s="683">
        <v>0</v>
      </c>
      <c r="Y59" s="684">
        <v>0</v>
      </c>
      <c r="Z59" s="680"/>
    </row>
    <row r="60" spans="1:26" s="218" customFormat="1">
      <c r="A60" s="668"/>
      <c r="B60" s="411" t="s">
        <v>363</v>
      </c>
      <c r="C60" s="1203" t="s">
        <v>364</v>
      </c>
      <c r="D60" s="1204"/>
      <c r="E60" s="1204"/>
      <c r="F60" s="1205"/>
      <c r="G60" s="681">
        <v>0</v>
      </c>
      <c r="H60" s="681">
        <v>0</v>
      </c>
      <c r="I60" s="682">
        <v>0</v>
      </c>
      <c r="J60" s="683">
        <v>0</v>
      </c>
      <c r="K60" s="683"/>
      <c r="L60" s="683"/>
      <c r="M60" s="683"/>
      <c r="N60" s="683"/>
      <c r="O60" s="683"/>
      <c r="P60" s="683"/>
      <c r="Q60" s="683"/>
      <c r="R60" s="683"/>
      <c r="S60" s="683"/>
      <c r="T60" s="683"/>
      <c r="U60" s="683">
        <v>0</v>
      </c>
      <c r="V60" s="683"/>
      <c r="W60" s="683"/>
      <c r="X60" s="683">
        <v>0</v>
      </c>
      <c r="Y60" s="684">
        <v>0</v>
      </c>
      <c r="Z60" s="680"/>
    </row>
    <row r="61" spans="1:26" s="218" customFormat="1">
      <c r="A61" s="668"/>
      <c r="B61" s="411" t="s">
        <v>365</v>
      </c>
      <c r="C61" s="1203" t="s">
        <v>366</v>
      </c>
      <c r="D61" s="1204"/>
      <c r="E61" s="1204"/>
      <c r="F61" s="1205"/>
      <c r="G61" s="681">
        <v>0</v>
      </c>
      <c r="H61" s="681">
        <v>0</v>
      </c>
      <c r="I61" s="682">
        <v>0</v>
      </c>
      <c r="J61" s="683">
        <v>0</v>
      </c>
      <c r="K61" s="683"/>
      <c r="L61" s="683"/>
      <c r="M61" s="683"/>
      <c r="N61" s="683"/>
      <c r="O61" s="683"/>
      <c r="P61" s="683"/>
      <c r="Q61" s="683"/>
      <c r="R61" s="683"/>
      <c r="S61" s="683"/>
      <c r="T61" s="683"/>
      <c r="U61" s="683">
        <v>0</v>
      </c>
      <c r="V61" s="683"/>
      <c r="W61" s="683"/>
      <c r="X61" s="683">
        <v>0</v>
      </c>
      <c r="Y61" s="684">
        <v>0</v>
      </c>
      <c r="Z61" s="680"/>
    </row>
    <row r="62" spans="1:26" s="218" customFormat="1">
      <c r="A62" s="668"/>
      <c r="B62" s="411" t="s">
        <v>367</v>
      </c>
      <c r="C62" s="1203" t="s">
        <v>368</v>
      </c>
      <c r="D62" s="1204"/>
      <c r="E62" s="1204"/>
      <c r="F62" s="1205"/>
      <c r="G62" s="681">
        <v>0</v>
      </c>
      <c r="H62" s="681">
        <v>0</v>
      </c>
      <c r="I62" s="682">
        <v>0</v>
      </c>
      <c r="J62" s="683">
        <v>0</v>
      </c>
      <c r="K62" s="683"/>
      <c r="L62" s="683"/>
      <c r="M62" s="683"/>
      <c r="N62" s="683"/>
      <c r="O62" s="683"/>
      <c r="P62" s="683"/>
      <c r="Q62" s="683"/>
      <c r="R62" s="683"/>
      <c r="S62" s="683"/>
      <c r="T62" s="683"/>
      <c r="U62" s="683">
        <v>0</v>
      </c>
      <c r="V62" s="683"/>
      <c r="W62" s="683"/>
      <c r="X62" s="683">
        <v>0</v>
      </c>
      <c r="Y62" s="684">
        <v>0</v>
      </c>
      <c r="Z62" s="680"/>
    </row>
    <row r="63" spans="1:26" s="218" customFormat="1">
      <c r="A63" s="668"/>
      <c r="B63" s="411" t="s">
        <v>369</v>
      </c>
      <c r="C63" s="1203" t="s">
        <v>370</v>
      </c>
      <c r="D63" s="1204"/>
      <c r="E63" s="1204"/>
      <c r="F63" s="1205"/>
      <c r="G63" s="681">
        <v>0</v>
      </c>
      <c r="H63" s="681">
        <v>0</v>
      </c>
      <c r="I63" s="682">
        <v>0</v>
      </c>
      <c r="J63" s="683">
        <v>0</v>
      </c>
      <c r="K63" s="683"/>
      <c r="L63" s="683"/>
      <c r="M63" s="683"/>
      <c r="N63" s="683"/>
      <c r="O63" s="683"/>
      <c r="P63" s="683"/>
      <c r="Q63" s="683"/>
      <c r="R63" s="683"/>
      <c r="S63" s="683"/>
      <c r="T63" s="683"/>
      <c r="U63" s="683">
        <v>0</v>
      </c>
      <c r="V63" s="683"/>
      <c r="W63" s="683"/>
      <c r="X63" s="683">
        <v>0</v>
      </c>
      <c r="Y63" s="684">
        <v>0</v>
      </c>
      <c r="Z63" s="680"/>
    </row>
    <row r="64" spans="1:26" s="218" customFormat="1">
      <c r="A64" s="668"/>
      <c r="B64" s="411" t="s">
        <v>371</v>
      </c>
      <c r="C64" s="1203" t="s">
        <v>372</v>
      </c>
      <c r="D64" s="1204"/>
      <c r="E64" s="1204"/>
      <c r="F64" s="1205"/>
      <c r="G64" s="681">
        <v>0</v>
      </c>
      <c r="H64" s="681">
        <v>0</v>
      </c>
      <c r="I64" s="682">
        <v>0</v>
      </c>
      <c r="J64" s="683">
        <v>0</v>
      </c>
      <c r="K64" s="683"/>
      <c r="L64" s="683"/>
      <c r="M64" s="683"/>
      <c r="N64" s="683"/>
      <c r="O64" s="683"/>
      <c r="P64" s="683"/>
      <c r="Q64" s="683"/>
      <c r="R64" s="683"/>
      <c r="S64" s="683"/>
      <c r="T64" s="683"/>
      <c r="U64" s="683">
        <v>0</v>
      </c>
      <c r="V64" s="683"/>
      <c r="W64" s="683"/>
      <c r="X64" s="683">
        <v>0</v>
      </c>
      <c r="Y64" s="684">
        <v>0</v>
      </c>
      <c r="Z64" s="680"/>
    </row>
    <row r="65" spans="1:26" s="218" customFormat="1">
      <c r="A65" s="668"/>
      <c r="B65" s="411" t="s">
        <v>373</v>
      </c>
      <c r="C65" s="1203" t="s">
        <v>374</v>
      </c>
      <c r="D65" s="1204"/>
      <c r="E65" s="1204"/>
      <c r="F65" s="1205"/>
      <c r="G65" s="681">
        <v>0</v>
      </c>
      <c r="H65" s="681">
        <v>0</v>
      </c>
      <c r="I65" s="682">
        <v>0</v>
      </c>
      <c r="J65" s="683">
        <v>0</v>
      </c>
      <c r="K65" s="683"/>
      <c r="L65" s="683"/>
      <c r="M65" s="683"/>
      <c r="N65" s="683"/>
      <c r="O65" s="683"/>
      <c r="P65" s="683"/>
      <c r="Q65" s="683"/>
      <c r="R65" s="683"/>
      <c r="S65" s="683"/>
      <c r="T65" s="683"/>
      <c r="U65" s="683">
        <v>0</v>
      </c>
      <c r="V65" s="683"/>
      <c r="W65" s="683"/>
      <c r="X65" s="683">
        <v>0</v>
      </c>
      <c r="Y65" s="684">
        <v>0</v>
      </c>
      <c r="Z65" s="680"/>
    </row>
    <row r="66" spans="1:26" s="218" customFormat="1">
      <c r="A66" s="668"/>
      <c r="B66" s="411" t="s">
        <v>375</v>
      </c>
      <c r="C66" s="1203" t="s">
        <v>376</v>
      </c>
      <c r="D66" s="1204"/>
      <c r="E66" s="1204"/>
      <c r="F66" s="1205"/>
      <c r="G66" s="681">
        <v>0</v>
      </c>
      <c r="H66" s="681">
        <v>0</v>
      </c>
      <c r="I66" s="682">
        <v>0</v>
      </c>
      <c r="J66" s="683">
        <v>0</v>
      </c>
      <c r="K66" s="683"/>
      <c r="L66" s="683"/>
      <c r="M66" s="683"/>
      <c r="N66" s="683"/>
      <c r="O66" s="683"/>
      <c r="P66" s="683"/>
      <c r="Q66" s="683"/>
      <c r="R66" s="683"/>
      <c r="S66" s="683"/>
      <c r="T66" s="683"/>
      <c r="U66" s="683">
        <v>0</v>
      </c>
      <c r="V66" s="683"/>
      <c r="W66" s="683"/>
      <c r="X66" s="683">
        <v>0</v>
      </c>
      <c r="Y66" s="684">
        <v>0</v>
      </c>
      <c r="Z66" s="680"/>
    </row>
    <row r="67" spans="1:26" s="218" customFormat="1">
      <c r="A67" s="668"/>
      <c r="B67" s="411" t="s">
        <v>377</v>
      </c>
      <c r="C67" s="1203" t="s">
        <v>378</v>
      </c>
      <c r="D67" s="1204"/>
      <c r="E67" s="1204"/>
      <c r="F67" s="1205"/>
      <c r="G67" s="681">
        <v>0</v>
      </c>
      <c r="H67" s="681">
        <v>0</v>
      </c>
      <c r="I67" s="682">
        <v>0</v>
      </c>
      <c r="J67" s="683">
        <v>0</v>
      </c>
      <c r="K67" s="683"/>
      <c r="L67" s="683"/>
      <c r="M67" s="683"/>
      <c r="N67" s="683"/>
      <c r="O67" s="683"/>
      <c r="P67" s="683"/>
      <c r="Q67" s="683"/>
      <c r="R67" s="683"/>
      <c r="S67" s="683"/>
      <c r="T67" s="683"/>
      <c r="U67" s="683">
        <v>0</v>
      </c>
      <c r="V67" s="683"/>
      <c r="W67" s="683"/>
      <c r="X67" s="683">
        <v>0</v>
      </c>
      <c r="Y67" s="684">
        <v>0</v>
      </c>
      <c r="Z67" s="680"/>
    </row>
    <row r="68" spans="1:26" s="218" customFormat="1">
      <c r="A68" s="668"/>
      <c r="B68" s="411" t="s">
        <v>379</v>
      </c>
      <c r="C68" s="1203" t="s">
        <v>380</v>
      </c>
      <c r="D68" s="1204"/>
      <c r="E68" s="1204"/>
      <c r="F68" s="1205"/>
      <c r="G68" s="681">
        <v>0</v>
      </c>
      <c r="H68" s="681">
        <v>0</v>
      </c>
      <c r="I68" s="682">
        <v>0</v>
      </c>
      <c r="J68" s="683">
        <v>0</v>
      </c>
      <c r="K68" s="683"/>
      <c r="L68" s="683"/>
      <c r="M68" s="683"/>
      <c r="N68" s="683"/>
      <c r="O68" s="683"/>
      <c r="P68" s="683"/>
      <c r="Q68" s="683"/>
      <c r="R68" s="683"/>
      <c r="S68" s="683"/>
      <c r="T68" s="683"/>
      <c r="U68" s="683">
        <v>0</v>
      </c>
      <c r="V68" s="683"/>
      <c r="W68" s="683"/>
      <c r="X68" s="683">
        <v>0</v>
      </c>
      <c r="Y68" s="684">
        <v>0</v>
      </c>
      <c r="Z68" s="680"/>
    </row>
    <row r="69" spans="1:26" s="218" customFormat="1">
      <c r="A69" s="668"/>
      <c r="B69" s="411" t="s">
        <v>381</v>
      </c>
      <c r="C69" s="1203" t="s">
        <v>382</v>
      </c>
      <c r="D69" s="1204"/>
      <c r="E69" s="1204"/>
      <c r="F69" s="1205"/>
      <c r="G69" s="681">
        <v>358</v>
      </c>
      <c r="H69" s="681">
        <v>0</v>
      </c>
      <c r="I69" s="682">
        <v>313</v>
      </c>
      <c r="J69" s="683">
        <v>0</v>
      </c>
      <c r="K69" s="683"/>
      <c r="L69" s="683"/>
      <c r="M69" s="683"/>
      <c r="N69" s="683"/>
      <c r="O69" s="683"/>
      <c r="P69" s="683"/>
      <c r="Q69" s="683"/>
      <c r="R69" s="683"/>
      <c r="S69" s="683"/>
      <c r="T69" s="683"/>
      <c r="U69" s="683">
        <v>1</v>
      </c>
      <c r="V69" s="683"/>
      <c r="W69" s="683"/>
      <c r="X69" s="683">
        <v>41</v>
      </c>
      <c r="Y69" s="684">
        <v>4</v>
      </c>
      <c r="Z69" s="680"/>
    </row>
    <row r="70" spans="1:26" s="218" customFormat="1">
      <c r="A70" s="668"/>
      <c r="B70" s="411" t="s">
        <v>383</v>
      </c>
      <c r="C70" s="1203" t="s">
        <v>384</v>
      </c>
      <c r="D70" s="1204"/>
      <c r="E70" s="1204"/>
      <c r="F70" s="1205"/>
      <c r="G70" s="681">
        <v>0</v>
      </c>
      <c r="H70" s="681">
        <v>0</v>
      </c>
      <c r="I70" s="682">
        <v>0</v>
      </c>
      <c r="J70" s="683">
        <v>0</v>
      </c>
      <c r="K70" s="683"/>
      <c r="L70" s="683"/>
      <c r="M70" s="683"/>
      <c r="N70" s="683"/>
      <c r="O70" s="683"/>
      <c r="P70" s="683"/>
      <c r="Q70" s="683"/>
      <c r="R70" s="683"/>
      <c r="S70" s="683"/>
      <c r="T70" s="683"/>
      <c r="U70" s="683">
        <v>0</v>
      </c>
      <c r="V70" s="683"/>
      <c r="W70" s="683"/>
      <c r="X70" s="683">
        <v>0</v>
      </c>
      <c r="Y70" s="684">
        <v>0</v>
      </c>
      <c r="Z70" s="680"/>
    </row>
    <row r="71" spans="1:26" s="218" customFormat="1">
      <c r="A71" s="668"/>
      <c r="B71" s="411" t="s">
        <v>385</v>
      </c>
      <c r="C71" s="1203" t="s">
        <v>386</v>
      </c>
      <c r="D71" s="1204"/>
      <c r="E71" s="1204"/>
      <c r="F71" s="1205"/>
      <c r="G71" s="681">
        <v>0</v>
      </c>
      <c r="H71" s="681">
        <v>0</v>
      </c>
      <c r="I71" s="682">
        <v>0</v>
      </c>
      <c r="J71" s="683">
        <v>0</v>
      </c>
      <c r="K71" s="683"/>
      <c r="L71" s="683"/>
      <c r="M71" s="683"/>
      <c r="N71" s="683"/>
      <c r="O71" s="683"/>
      <c r="P71" s="683"/>
      <c r="Q71" s="683"/>
      <c r="R71" s="683"/>
      <c r="S71" s="683"/>
      <c r="T71" s="683"/>
      <c r="U71" s="683">
        <v>0</v>
      </c>
      <c r="V71" s="683"/>
      <c r="W71" s="683"/>
      <c r="X71" s="683">
        <v>0</v>
      </c>
      <c r="Y71" s="684">
        <v>0</v>
      </c>
      <c r="Z71" s="680"/>
    </row>
    <row r="72" spans="1:26" s="218" customFormat="1">
      <c r="A72" s="668"/>
      <c r="B72" s="411" t="s">
        <v>387</v>
      </c>
      <c r="C72" s="1203" t="s">
        <v>388</v>
      </c>
      <c r="D72" s="1204"/>
      <c r="E72" s="1204"/>
      <c r="F72" s="1205"/>
      <c r="G72" s="681">
        <v>1928</v>
      </c>
      <c r="H72" s="681">
        <v>0</v>
      </c>
      <c r="I72" s="682">
        <v>1686</v>
      </c>
      <c r="J72" s="683">
        <v>0</v>
      </c>
      <c r="K72" s="683"/>
      <c r="L72" s="683"/>
      <c r="M72" s="683"/>
      <c r="N72" s="683"/>
      <c r="O72" s="683"/>
      <c r="P72" s="683"/>
      <c r="Q72" s="683"/>
      <c r="R72" s="683"/>
      <c r="S72" s="683"/>
      <c r="T72" s="683"/>
      <c r="U72" s="683">
        <v>4</v>
      </c>
      <c r="V72" s="683"/>
      <c r="W72" s="683"/>
      <c r="X72" s="683">
        <v>218</v>
      </c>
      <c r="Y72" s="684">
        <v>20</v>
      </c>
      <c r="Z72" s="680"/>
    </row>
    <row r="73" spans="1:26" s="218" customFormat="1">
      <c r="A73" s="668"/>
      <c r="B73" s="411" t="s">
        <v>389</v>
      </c>
      <c r="C73" s="1203" t="s">
        <v>390</v>
      </c>
      <c r="D73" s="1204"/>
      <c r="E73" s="1204"/>
      <c r="F73" s="1205"/>
      <c r="G73" s="681">
        <v>0</v>
      </c>
      <c r="H73" s="681">
        <v>0</v>
      </c>
      <c r="I73" s="682">
        <v>0</v>
      </c>
      <c r="J73" s="683">
        <v>0</v>
      </c>
      <c r="K73" s="683"/>
      <c r="L73" s="683"/>
      <c r="M73" s="683"/>
      <c r="N73" s="683"/>
      <c r="O73" s="683"/>
      <c r="P73" s="683"/>
      <c r="Q73" s="683"/>
      <c r="R73" s="683"/>
      <c r="S73" s="683"/>
      <c r="T73" s="683"/>
      <c r="U73" s="683">
        <v>0</v>
      </c>
      <c r="V73" s="683"/>
      <c r="W73" s="683"/>
      <c r="X73" s="683">
        <v>0</v>
      </c>
      <c r="Y73" s="684">
        <v>0</v>
      </c>
      <c r="Z73" s="680"/>
    </row>
    <row r="74" spans="1:26" s="218" customFormat="1">
      <c r="A74" s="668"/>
      <c r="B74" s="411" t="s">
        <v>391</v>
      </c>
      <c r="C74" s="1203" t="s">
        <v>392</v>
      </c>
      <c r="D74" s="1204"/>
      <c r="E74" s="1204"/>
      <c r="F74" s="1205"/>
      <c r="G74" s="681">
        <v>0</v>
      </c>
      <c r="H74" s="681">
        <v>0</v>
      </c>
      <c r="I74" s="682">
        <v>0</v>
      </c>
      <c r="J74" s="683">
        <v>0</v>
      </c>
      <c r="K74" s="683"/>
      <c r="L74" s="683"/>
      <c r="M74" s="683"/>
      <c r="N74" s="683"/>
      <c r="O74" s="683"/>
      <c r="P74" s="683"/>
      <c r="Q74" s="683"/>
      <c r="R74" s="683"/>
      <c r="S74" s="683"/>
      <c r="T74" s="683"/>
      <c r="U74" s="683">
        <v>0</v>
      </c>
      <c r="V74" s="683"/>
      <c r="W74" s="683"/>
      <c r="X74" s="683">
        <v>0</v>
      </c>
      <c r="Y74" s="684">
        <v>0</v>
      </c>
      <c r="Z74" s="680"/>
    </row>
    <row r="75" spans="1:26" s="218" customFormat="1" ht="13.5" thickBot="1">
      <c r="A75" s="668"/>
      <c r="B75" s="438" t="s">
        <v>393</v>
      </c>
      <c r="C75" s="1206" t="s">
        <v>394</v>
      </c>
      <c r="D75" s="1207"/>
      <c r="E75" s="1207"/>
      <c r="F75" s="1208"/>
      <c r="G75" s="690">
        <v>0</v>
      </c>
      <c r="H75" s="690">
        <v>0</v>
      </c>
      <c r="I75" s="691">
        <v>0</v>
      </c>
      <c r="J75" s="692">
        <v>0</v>
      </c>
      <c r="K75" s="692"/>
      <c r="L75" s="692"/>
      <c r="M75" s="692"/>
      <c r="N75" s="692"/>
      <c r="O75" s="692"/>
      <c r="P75" s="692"/>
      <c r="Q75" s="692"/>
      <c r="R75" s="692"/>
      <c r="S75" s="692"/>
      <c r="T75" s="692"/>
      <c r="U75" s="692">
        <v>0</v>
      </c>
      <c r="V75" s="692"/>
      <c r="W75" s="692"/>
      <c r="X75" s="692">
        <v>0</v>
      </c>
      <c r="Y75" s="693">
        <v>0</v>
      </c>
      <c r="Z75" s="680"/>
    </row>
    <row r="76" spans="1:26" s="218" customFormat="1">
      <c r="A76" s="668"/>
      <c r="B76" s="442" t="s">
        <v>395</v>
      </c>
      <c r="C76" s="1209" t="s">
        <v>396</v>
      </c>
      <c r="D76" s="1210"/>
      <c r="E76" s="1210"/>
      <c r="F76" s="1211"/>
      <c r="G76" s="689">
        <v>0</v>
      </c>
      <c r="H76" s="689">
        <v>0</v>
      </c>
      <c r="I76" s="679">
        <v>0</v>
      </c>
      <c r="J76" s="499">
        <v>0</v>
      </c>
      <c r="K76" s="499"/>
      <c r="L76" s="499"/>
      <c r="M76" s="499"/>
      <c r="N76" s="499"/>
      <c r="O76" s="499"/>
      <c r="P76" s="499"/>
      <c r="Q76" s="499"/>
      <c r="R76" s="499"/>
      <c r="S76" s="499"/>
      <c r="T76" s="499"/>
      <c r="U76" s="499">
        <v>0</v>
      </c>
      <c r="V76" s="499"/>
      <c r="W76" s="499"/>
      <c r="X76" s="499">
        <v>0</v>
      </c>
      <c r="Y76" s="500">
        <v>0</v>
      </c>
      <c r="Z76" s="680"/>
    </row>
    <row r="77" spans="1:26" s="218" customFormat="1">
      <c r="A77" s="668"/>
      <c r="B77" s="411" t="s">
        <v>397</v>
      </c>
      <c r="C77" s="1203" t="s">
        <v>398</v>
      </c>
      <c r="D77" s="1204"/>
      <c r="E77" s="1204"/>
      <c r="F77" s="1205"/>
      <c r="G77" s="681">
        <v>0</v>
      </c>
      <c r="H77" s="681">
        <v>0</v>
      </c>
      <c r="I77" s="682">
        <v>0</v>
      </c>
      <c r="J77" s="683">
        <v>0</v>
      </c>
      <c r="K77" s="683"/>
      <c r="L77" s="683"/>
      <c r="M77" s="683"/>
      <c r="N77" s="683"/>
      <c r="O77" s="683"/>
      <c r="P77" s="683"/>
      <c r="Q77" s="683"/>
      <c r="R77" s="683"/>
      <c r="S77" s="683"/>
      <c r="T77" s="683"/>
      <c r="U77" s="683">
        <v>0</v>
      </c>
      <c r="V77" s="683"/>
      <c r="W77" s="683"/>
      <c r="X77" s="683">
        <v>0</v>
      </c>
      <c r="Y77" s="684">
        <v>0</v>
      </c>
      <c r="Z77" s="680"/>
    </row>
    <row r="78" spans="1:26" s="218" customFormat="1">
      <c r="A78" s="668"/>
      <c r="B78" s="411" t="s">
        <v>399</v>
      </c>
      <c r="C78" s="1203" t="s">
        <v>400</v>
      </c>
      <c r="D78" s="1204"/>
      <c r="E78" s="1204"/>
      <c r="F78" s="1205"/>
      <c r="G78" s="681">
        <v>0</v>
      </c>
      <c r="H78" s="681">
        <v>0</v>
      </c>
      <c r="I78" s="682">
        <v>0</v>
      </c>
      <c r="J78" s="683">
        <v>0</v>
      </c>
      <c r="K78" s="683"/>
      <c r="L78" s="683"/>
      <c r="M78" s="683"/>
      <c r="N78" s="683"/>
      <c r="O78" s="683"/>
      <c r="P78" s="683"/>
      <c r="Q78" s="683"/>
      <c r="R78" s="683"/>
      <c r="S78" s="683"/>
      <c r="T78" s="683"/>
      <c r="U78" s="683">
        <v>0</v>
      </c>
      <c r="V78" s="683"/>
      <c r="W78" s="683"/>
      <c r="X78" s="683">
        <v>0</v>
      </c>
      <c r="Y78" s="684">
        <v>0</v>
      </c>
      <c r="Z78" s="680"/>
    </row>
    <row r="79" spans="1:26" s="218" customFormat="1">
      <c r="A79" s="668"/>
      <c r="B79" s="411" t="s">
        <v>401</v>
      </c>
      <c r="C79" s="1203" t="s">
        <v>402</v>
      </c>
      <c r="D79" s="1204"/>
      <c r="E79" s="1204"/>
      <c r="F79" s="1205"/>
      <c r="G79" s="681">
        <v>0</v>
      </c>
      <c r="H79" s="681">
        <v>0</v>
      </c>
      <c r="I79" s="682">
        <v>0</v>
      </c>
      <c r="J79" s="683">
        <v>0</v>
      </c>
      <c r="K79" s="683"/>
      <c r="L79" s="683"/>
      <c r="M79" s="683"/>
      <c r="N79" s="683"/>
      <c r="O79" s="683"/>
      <c r="P79" s="683"/>
      <c r="Q79" s="683"/>
      <c r="R79" s="683"/>
      <c r="S79" s="683"/>
      <c r="T79" s="683"/>
      <c r="U79" s="683">
        <v>0</v>
      </c>
      <c r="V79" s="683"/>
      <c r="W79" s="683"/>
      <c r="X79" s="683">
        <v>0</v>
      </c>
      <c r="Y79" s="684">
        <v>0</v>
      </c>
      <c r="Z79" s="680"/>
    </row>
    <row r="80" spans="1:26" s="218" customFormat="1">
      <c r="A80" s="668"/>
      <c r="B80" s="411" t="s">
        <v>403</v>
      </c>
      <c r="C80" s="1203" t="s">
        <v>404</v>
      </c>
      <c r="D80" s="1204"/>
      <c r="E80" s="1204"/>
      <c r="F80" s="1205"/>
      <c r="G80" s="681">
        <v>160.00000000000003</v>
      </c>
      <c r="H80" s="681">
        <v>0</v>
      </c>
      <c r="I80" s="682">
        <v>139.91467166271403</v>
      </c>
      <c r="J80" s="683">
        <v>0</v>
      </c>
      <c r="K80" s="683"/>
      <c r="L80" s="683"/>
      <c r="M80" s="683"/>
      <c r="N80" s="683"/>
      <c r="O80" s="683"/>
      <c r="P80" s="683"/>
      <c r="Q80" s="683"/>
      <c r="R80" s="683"/>
      <c r="S80" s="683"/>
      <c r="T80" s="683"/>
      <c r="U80" s="683">
        <v>0.32120172856226276</v>
      </c>
      <c r="V80" s="683"/>
      <c r="W80" s="683"/>
      <c r="X80" s="683">
        <v>18.127247489993948</v>
      </c>
      <c r="Y80" s="684">
        <v>1.6368791187297858</v>
      </c>
      <c r="Z80" s="680"/>
    </row>
    <row r="81" spans="1:26" s="218" customFormat="1">
      <c r="A81" s="668"/>
      <c r="B81" s="411" t="s">
        <v>405</v>
      </c>
      <c r="C81" s="1203" t="s">
        <v>406</v>
      </c>
      <c r="D81" s="1204"/>
      <c r="E81" s="1204"/>
      <c r="F81" s="1205"/>
      <c r="G81" s="681">
        <v>0</v>
      </c>
      <c r="H81" s="681">
        <v>0</v>
      </c>
      <c r="I81" s="682">
        <v>0</v>
      </c>
      <c r="J81" s="683">
        <v>0</v>
      </c>
      <c r="K81" s="683"/>
      <c r="L81" s="683"/>
      <c r="M81" s="683"/>
      <c r="N81" s="683"/>
      <c r="O81" s="683"/>
      <c r="P81" s="683"/>
      <c r="Q81" s="683"/>
      <c r="R81" s="683"/>
      <c r="S81" s="683"/>
      <c r="T81" s="683"/>
      <c r="U81" s="683">
        <v>0</v>
      </c>
      <c r="V81" s="683"/>
      <c r="W81" s="683"/>
      <c r="X81" s="683">
        <v>0</v>
      </c>
      <c r="Y81" s="684">
        <v>0</v>
      </c>
      <c r="Z81" s="680"/>
    </row>
    <row r="82" spans="1:26" s="218" customFormat="1">
      <c r="A82" s="668"/>
      <c r="B82" s="411" t="s">
        <v>407</v>
      </c>
      <c r="C82" s="1203" t="s">
        <v>408</v>
      </c>
      <c r="D82" s="1204"/>
      <c r="E82" s="1204"/>
      <c r="F82" s="1205"/>
      <c r="G82" s="681">
        <v>0</v>
      </c>
      <c r="H82" s="681">
        <v>0</v>
      </c>
      <c r="I82" s="682">
        <v>0</v>
      </c>
      <c r="J82" s="683">
        <v>0</v>
      </c>
      <c r="K82" s="683"/>
      <c r="L82" s="683"/>
      <c r="M82" s="683"/>
      <c r="N82" s="683"/>
      <c r="O82" s="683"/>
      <c r="P82" s="683"/>
      <c r="Q82" s="683"/>
      <c r="R82" s="683"/>
      <c r="S82" s="683"/>
      <c r="T82" s="683"/>
      <c r="U82" s="683">
        <v>0</v>
      </c>
      <c r="V82" s="683"/>
      <c r="W82" s="683"/>
      <c r="X82" s="683">
        <v>0</v>
      </c>
      <c r="Y82" s="684">
        <v>0</v>
      </c>
      <c r="Z82" s="680"/>
    </row>
    <row r="83" spans="1:26" s="218" customFormat="1">
      <c r="A83" s="668"/>
      <c r="B83" s="411" t="s">
        <v>409</v>
      </c>
      <c r="C83" s="1203" t="s">
        <v>410</v>
      </c>
      <c r="D83" s="1204"/>
      <c r="E83" s="1204"/>
      <c r="F83" s="1205"/>
      <c r="G83" s="681">
        <v>0</v>
      </c>
      <c r="H83" s="681">
        <v>0</v>
      </c>
      <c r="I83" s="682">
        <v>0</v>
      </c>
      <c r="J83" s="683">
        <v>0</v>
      </c>
      <c r="K83" s="683"/>
      <c r="L83" s="683"/>
      <c r="M83" s="683"/>
      <c r="N83" s="683"/>
      <c r="O83" s="683"/>
      <c r="P83" s="683"/>
      <c r="Q83" s="683"/>
      <c r="R83" s="683"/>
      <c r="S83" s="683"/>
      <c r="T83" s="683"/>
      <c r="U83" s="683">
        <v>0</v>
      </c>
      <c r="V83" s="683"/>
      <c r="W83" s="683"/>
      <c r="X83" s="683">
        <v>0</v>
      </c>
      <c r="Y83" s="684">
        <v>0</v>
      </c>
      <c r="Z83" s="680"/>
    </row>
    <row r="84" spans="1:26" s="218" customFormat="1">
      <c r="A84" s="668"/>
      <c r="B84" s="411" t="s">
        <v>411</v>
      </c>
      <c r="C84" s="1203" t="s">
        <v>412</v>
      </c>
      <c r="D84" s="1204"/>
      <c r="E84" s="1204"/>
      <c r="F84" s="1205"/>
      <c r="G84" s="681">
        <v>0</v>
      </c>
      <c r="H84" s="681">
        <v>0</v>
      </c>
      <c r="I84" s="682">
        <v>0</v>
      </c>
      <c r="J84" s="683">
        <v>0</v>
      </c>
      <c r="K84" s="683"/>
      <c r="L84" s="683"/>
      <c r="M84" s="683"/>
      <c r="N84" s="683"/>
      <c r="O84" s="683"/>
      <c r="P84" s="683"/>
      <c r="Q84" s="683"/>
      <c r="R84" s="683"/>
      <c r="S84" s="683"/>
      <c r="T84" s="683"/>
      <c r="U84" s="683">
        <v>0</v>
      </c>
      <c r="V84" s="683"/>
      <c r="W84" s="683"/>
      <c r="X84" s="683">
        <v>0</v>
      </c>
      <c r="Y84" s="684">
        <v>0</v>
      </c>
      <c r="Z84" s="680"/>
    </row>
    <row r="85" spans="1:26" s="218" customFormat="1">
      <c r="A85" s="668"/>
      <c r="B85" s="411" t="s">
        <v>413</v>
      </c>
      <c r="C85" s="1203" t="s">
        <v>414</v>
      </c>
      <c r="D85" s="1204"/>
      <c r="E85" s="1204"/>
      <c r="F85" s="1205"/>
      <c r="G85" s="681">
        <v>0</v>
      </c>
      <c r="H85" s="681">
        <v>0</v>
      </c>
      <c r="I85" s="682">
        <v>0</v>
      </c>
      <c r="J85" s="683">
        <v>0</v>
      </c>
      <c r="K85" s="683"/>
      <c r="L85" s="683"/>
      <c r="M85" s="683"/>
      <c r="N85" s="683"/>
      <c r="O85" s="683"/>
      <c r="P85" s="683"/>
      <c r="Q85" s="683"/>
      <c r="R85" s="683"/>
      <c r="S85" s="683"/>
      <c r="T85" s="683"/>
      <c r="U85" s="683">
        <v>0</v>
      </c>
      <c r="V85" s="683"/>
      <c r="W85" s="683"/>
      <c r="X85" s="683">
        <v>0</v>
      </c>
      <c r="Y85" s="684">
        <v>0</v>
      </c>
      <c r="Z85" s="680"/>
    </row>
    <row r="86" spans="1:26" s="218" customFormat="1">
      <c r="A86" s="668"/>
      <c r="B86" s="411" t="s">
        <v>415</v>
      </c>
      <c r="C86" s="1203" t="s">
        <v>416</v>
      </c>
      <c r="D86" s="1204"/>
      <c r="E86" s="1204"/>
      <c r="F86" s="1205"/>
      <c r="G86" s="681">
        <v>0</v>
      </c>
      <c r="H86" s="681">
        <v>0</v>
      </c>
      <c r="I86" s="682">
        <v>0</v>
      </c>
      <c r="J86" s="683">
        <v>0</v>
      </c>
      <c r="K86" s="683"/>
      <c r="L86" s="683"/>
      <c r="M86" s="683"/>
      <c r="N86" s="683"/>
      <c r="O86" s="683"/>
      <c r="P86" s="683"/>
      <c r="Q86" s="683"/>
      <c r="R86" s="683"/>
      <c r="S86" s="683"/>
      <c r="T86" s="683"/>
      <c r="U86" s="683">
        <v>0</v>
      </c>
      <c r="V86" s="683"/>
      <c r="W86" s="683"/>
      <c r="X86" s="683">
        <v>0</v>
      </c>
      <c r="Y86" s="684">
        <v>0</v>
      </c>
      <c r="Z86" s="680"/>
    </row>
    <row r="87" spans="1:26" s="218" customFormat="1">
      <c r="A87" s="668"/>
      <c r="B87" s="411" t="s">
        <v>417</v>
      </c>
      <c r="C87" s="1203" t="s">
        <v>418</v>
      </c>
      <c r="D87" s="1204"/>
      <c r="E87" s="1204"/>
      <c r="F87" s="1205"/>
      <c r="G87" s="681">
        <v>0</v>
      </c>
      <c r="H87" s="681">
        <v>0</v>
      </c>
      <c r="I87" s="682">
        <v>0</v>
      </c>
      <c r="J87" s="683">
        <v>0</v>
      </c>
      <c r="K87" s="683"/>
      <c r="L87" s="683"/>
      <c r="M87" s="683"/>
      <c r="N87" s="683"/>
      <c r="O87" s="683"/>
      <c r="P87" s="683"/>
      <c r="Q87" s="683"/>
      <c r="R87" s="683"/>
      <c r="S87" s="683"/>
      <c r="T87" s="683"/>
      <c r="U87" s="683">
        <v>0</v>
      </c>
      <c r="V87" s="683"/>
      <c r="W87" s="683"/>
      <c r="X87" s="683">
        <v>0</v>
      </c>
      <c r="Y87" s="684">
        <v>0</v>
      </c>
      <c r="Z87" s="680"/>
    </row>
    <row r="88" spans="1:26" s="218" customFormat="1">
      <c r="A88" s="668"/>
      <c r="B88" s="411" t="s">
        <v>419</v>
      </c>
      <c r="C88" s="1203" t="s">
        <v>420</v>
      </c>
      <c r="D88" s="1204"/>
      <c r="E88" s="1204"/>
      <c r="F88" s="1205"/>
      <c r="G88" s="681">
        <v>0</v>
      </c>
      <c r="H88" s="681">
        <v>0</v>
      </c>
      <c r="I88" s="682">
        <v>0</v>
      </c>
      <c r="J88" s="683">
        <v>0</v>
      </c>
      <c r="K88" s="683"/>
      <c r="L88" s="683"/>
      <c r="M88" s="683"/>
      <c r="N88" s="683"/>
      <c r="O88" s="683"/>
      <c r="P88" s="683"/>
      <c r="Q88" s="683"/>
      <c r="R88" s="683"/>
      <c r="S88" s="683"/>
      <c r="T88" s="683"/>
      <c r="U88" s="683">
        <v>0</v>
      </c>
      <c r="V88" s="683"/>
      <c r="W88" s="683"/>
      <c r="X88" s="683">
        <v>0</v>
      </c>
      <c r="Y88" s="684">
        <v>0</v>
      </c>
      <c r="Z88" s="680"/>
    </row>
    <row r="89" spans="1:26" s="218" customFormat="1">
      <c r="A89" s="668"/>
      <c r="B89" s="411" t="s">
        <v>421</v>
      </c>
      <c r="C89" s="1203" t="s">
        <v>422</v>
      </c>
      <c r="D89" s="1204"/>
      <c r="E89" s="1204"/>
      <c r="F89" s="1205"/>
      <c r="G89" s="681">
        <v>0</v>
      </c>
      <c r="H89" s="681">
        <v>0</v>
      </c>
      <c r="I89" s="682">
        <v>0</v>
      </c>
      <c r="J89" s="683">
        <v>0</v>
      </c>
      <c r="K89" s="683"/>
      <c r="L89" s="683"/>
      <c r="M89" s="683"/>
      <c r="N89" s="683"/>
      <c r="O89" s="683"/>
      <c r="P89" s="683"/>
      <c r="Q89" s="683"/>
      <c r="R89" s="683"/>
      <c r="S89" s="683"/>
      <c r="T89" s="683"/>
      <c r="U89" s="683">
        <v>0</v>
      </c>
      <c r="V89" s="683"/>
      <c r="W89" s="683"/>
      <c r="X89" s="683">
        <v>0</v>
      </c>
      <c r="Y89" s="684">
        <v>0</v>
      </c>
      <c r="Z89" s="680"/>
    </row>
    <row r="90" spans="1:26" s="218" customFormat="1">
      <c r="A90" s="668"/>
      <c r="B90" s="411" t="s">
        <v>423</v>
      </c>
      <c r="C90" s="1203" t="s">
        <v>424</v>
      </c>
      <c r="D90" s="1204"/>
      <c r="E90" s="1204"/>
      <c r="F90" s="1205"/>
      <c r="G90" s="681">
        <v>0</v>
      </c>
      <c r="H90" s="681">
        <v>0</v>
      </c>
      <c r="I90" s="682">
        <v>0</v>
      </c>
      <c r="J90" s="683">
        <v>0</v>
      </c>
      <c r="K90" s="683"/>
      <c r="L90" s="683"/>
      <c r="M90" s="683"/>
      <c r="N90" s="683"/>
      <c r="O90" s="683"/>
      <c r="P90" s="683"/>
      <c r="Q90" s="683"/>
      <c r="R90" s="683"/>
      <c r="S90" s="683"/>
      <c r="T90" s="683"/>
      <c r="U90" s="683">
        <v>0</v>
      </c>
      <c r="V90" s="683"/>
      <c r="W90" s="683"/>
      <c r="X90" s="683">
        <v>0</v>
      </c>
      <c r="Y90" s="684">
        <v>0</v>
      </c>
      <c r="Z90" s="680"/>
    </row>
    <row r="91" spans="1:26" s="218" customFormat="1">
      <c r="A91" s="668"/>
      <c r="B91" s="411" t="s">
        <v>425</v>
      </c>
      <c r="C91" s="1203" t="s">
        <v>426</v>
      </c>
      <c r="D91" s="1204"/>
      <c r="E91" s="1204"/>
      <c r="F91" s="1205"/>
      <c r="G91" s="681">
        <v>0</v>
      </c>
      <c r="H91" s="681">
        <v>0</v>
      </c>
      <c r="I91" s="682">
        <v>0</v>
      </c>
      <c r="J91" s="683">
        <v>0</v>
      </c>
      <c r="K91" s="683"/>
      <c r="L91" s="683"/>
      <c r="M91" s="683"/>
      <c r="N91" s="683"/>
      <c r="O91" s="683"/>
      <c r="P91" s="683"/>
      <c r="Q91" s="683"/>
      <c r="R91" s="683"/>
      <c r="S91" s="683"/>
      <c r="T91" s="683"/>
      <c r="U91" s="683">
        <v>0</v>
      </c>
      <c r="V91" s="683"/>
      <c r="W91" s="683"/>
      <c r="X91" s="683">
        <v>0</v>
      </c>
      <c r="Y91" s="684">
        <v>0</v>
      </c>
      <c r="Z91" s="680"/>
    </row>
    <row r="92" spans="1:26" s="218" customFormat="1">
      <c r="A92" s="668"/>
      <c r="B92" s="411" t="s">
        <v>427</v>
      </c>
      <c r="C92" s="1203" t="s">
        <v>428</v>
      </c>
      <c r="D92" s="1204"/>
      <c r="E92" s="1204"/>
      <c r="F92" s="1205"/>
      <c r="G92" s="681">
        <v>0</v>
      </c>
      <c r="H92" s="681">
        <v>0</v>
      </c>
      <c r="I92" s="682">
        <v>0</v>
      </c>
      <c r="J92" s="683">
        <v>0</v>
      </c>
      <c r="K92" s="683"/>
      <c r="L92" s="683"/>
      <c r="M92" s="683"/>
      <c r="N92" s="683"/>
      <c r="O92" s="683"/>
      <c r="P92" s="683"/>
      <c r="Q92" s="683"/>
      <c r="R92" s="683"/>
      <c r="S92" s="683"/>
      <c r="T92" s="683"/>
      <c r="U92" s="683">
        <v>0</v>
      </c>
      <c r="V92" s="683"/>
      <c r="W92" s="683"/>
      <c r="X92" s="683">
        <v>0</v>
      </c>
      <c r="Y92" s="684">
        <v>0</v>
      </c>
      <c r="Z92" s="680"/>
    </row>
    <row r="93" spans="1:26" s="218" customFormat="1">
      <c r="A93" s="668"/>
      <c r="B93" s="411" t="s">
        <v>429</v>
      </c>
      <c r="C93" s="1203" t="s">
        <v>430</v>
      </c>
      <c r="D93" s="1204"/>
      <c r="E93" s="1204"/>
      <c r="F93" s="1205"/>
      <c r="G93" s="681">
        <v>0</v>
      </c>
      <c r="H93" s="681">
        <v>0</v>
      </c>
      <c r="I93" s="682">
        <v>0</v>
      </c>
      <c r="J93" s="683">
        <v>0</v>
      </c>
      <c r="K93" s="683"/>
      <c r="L93" s="683"/>
      <c r="M93" s="683"/>
      <c r="N93" s="683"/>
      <c r="O93" s="683"/>
      <c r="P93" s="683"/>
      <c r="Q93" s="683"/>
      <c r="R93" s="683"/>
      <c r="S93" s="683"/>
      <c r="T93" s="683"/>
      <c r="U93" s="683">
        <v>0</v>
      </c>
      <c r="V93" s="683"/>
      <c r="W93" s="683"/>
      <c r="X93" s="683">
        <v>0</v>
      </c>
      <c r="Y93" s="684">
        <v>0</v>
      </c>
      <c r="Z93" s="680"/>
    </row>
    <row r="94" spans="1:26" s="218" customFormat="1">
      <c r="A94" s="668"/>
      <c r="B94" s="411" t="s">
        <v>431</v>
      </c>
      <c r="C94" s="1203" t="s">
        <v>432</v>
      </c>
      <c r="D94" s="1204"/>
      <c r="E94" s="1204"/>
      <c r="F94" s="1205"/>
      <c r="G94" s="681">
        <v>0</v>
      </c>
      <c r="H94" s="681">
        <v>0</v>
      </c>
      <c r="I94" s="682">
        <v>0</v>
      </c>
      <c r="J94" s="683">
        <v>0</v>
      </c>
      <c r="K94" s="683"/>
      <c r="L94" s="683"/>
      <c r="M94" s="683"/>
      <c r="N94" s="683"/>
      <c r="O94" s="683"/>
      <c r="P94" s="683"/>
      <c r="Q94" s="683"/>
      <c r="R94" s="683"/>
      <c r="S94" s="683"/>
      <c r="T94" s="683"/>
      <c r="U94" s="683">
        <v>0</v>
      </c>
      <c r="V94" s="683"/>
      <c r="W94" s="683"/>
      <c r="X94" s="683">
        <v>0</v>
      </c>
      <c r="Y94" s="684">
        <v>0</v>
      </c>
      <c r="Z94" s="680"/>
    </row>
    <row r="95" spans="1:26" s="218" customFormat="1">
      <c r="A95" s="668"/>
      <c r="B95" s="411" t="s">
        <v>433</v>
      </c>
      <c r="C95" s="1203" t="s">
        <v>434</v>
      </c>
      <c r="D95" s="1204"/>
      <c r="E95" s="1204"/>
      <c r="F95" s="1205"/>
      <c r="G95" s="681">
        <v>0</v>
      </c>
      <c r="H95" s="681">
        <v>0</v>
      </c>
      <c r="I95" s="682">
        <v>0</v>
      </c>
      <c r="J95" s="683">
        <v>0</v>
      </c>
      <c r="K95" s="683"/>
      <c r="L95" s="683"/>
      <c r="M95" s="683"/>
      <c r="N95" s="683"/>
      <c r="O95" s="683"/>
      <c r="P95" s="683"/>
      <c r="Q95" s="683"/>
      <c r="R95" s="683"/>
      <c r="S95" s="683"/>
      <c r="T95" s="683"/>
      <c r="U95" s="683">
        <v>0</v>
      </c>
      <c r="V95" s="683"/>
      <c r="W95" s="683"/>
      <c r="X95" s="683">
        <v>0</v>
      </c>
      <c r="Y95" s="684">
        <v>0</v>
      </c>
      <c r="Z95" s="680"/>
    </row>
    <row r="96" spans="1:26" s="218" customFormat="1">
      <c r="A96" s="668"/>
      <c r="B96" s="411" t="s">
        <v>435</v>
      </c>
      <c r="C96" s="1203" t="s">
        <v>436</v>
      </c>
      <c r="D96" s="1204"/>
      <c r="E96" s="1204"/>
      <c r="F96" s="1205"/>
      <c r="G96" s="681">
        <v>0</v>
      </c>
      <c r="H96" s="681">
        <v>0</v>
      </c>
      <c r="I96" s="682">
        <v>0</v>
      </c>
      <c r="J96" s="683">
        <v>0</v>
      </c>
      <c r="K96" s="683"/>
      <c r="L96" s="683"/>
      <c r="M96" s="683"/>
      <c r="N96" s="683"/>
      <c r="O96" s="683"/>
      <c r="P96" s="683"/>
      <c r="Q96" s="683"/>
      <c r="R96" s="683"/>
      <c r="S96" s="683"/>
      <c r="T96" s="683"/>
      <c r="U96" s="683">
        <v>0</v>
      </c>
      <c r="V96" s="683"/>
      <c r="W96" s="683"/>
      <c r="X96" s="683">
        <v>0</v>
      </c>
      <c r="Y96" s="684">
        <v>0</v>
      </c>
      <c r="Z96" s="680"/>
    </row>
    <row r="97" spans="1:26" s="218" customFormat="1">
      <c r="A97" s="668"/>
      <c r="B97" s="411" t="s">
        <v>437</v>
      </c>
      <c r="C97" s="1203" t="s">
        <v>438</v>
      </c>
      <c r="D97" s="1204"/>
      <c r="E97" s="1204"/>
      <c r="F97" s="1205"/>
      <c r="G97" s="681">
        <v>0</v>
      </c>
      <c r="H97" s="681">
        <v>0</v>
      </c>
      <c r="I97" s="682">
        <v>0</v>
      </c>
      <c r="J97" s="683">
        <v>0</v>
      </c>
      <c r="K97" s="683"/>
      <c r="L97" s="683"/>
      <c r="M97" s="683"/>
      <c r="N97" s="683"/>
      <c r="O97" s="683"/>
      <c r="P97" s="683"/>
      <c r="Q97" s="683"/>
      <c r="R97" s="683"/>
      <c r="S97" s="683"/>
      <c r="T97" s="683"/>
      <c r="U97" s="683">
        <v>0</v>
      </c>
      <c r="V97" s="683"/>
      <c r="W97" s="683"/>
      <c r="X97" s="683">
        <v>0</v>
      </c>
      <c r="Y97" s="684">
        <v>0</v>
      </c>
      <c r="Z97" s="680"/>
    </row>
    <row r="98" spans="1:26" s="218" customFormat="1">
      <c r="A98" s="668"/>
      <c r="B98" s="411" t="s">
        <v>439</v>
      </c>
      <c r="C98" s="1203" t="s">
        <v>440</v>
      </c>
      <c r="D98" s="1204"/>
      <c r="E98" s="1204"/>
      <c r="F98" s="1205"/>
      <c r="G98" s="681">
        <v>0</v>
      </c>
      <c r="H98" s="681">
        <v>0</v>
      </c>
      <c r="I98" s="682">
        <v>0</v>
      </c>
      <c r="J98" s="683">
        <v>0</v>
      </c>
      <c r="K98" s="683"/>
      <c r="L98" s="683"/>
      <c r="M98" s="683"/>
      <c r="N98" s="683"/>
      <c r="O98" s="683"/>
      <c r="P98" s="683"/>
      <c r="Q98" s="683"/>
      <c r="R98" s="683"/>
      <c r="S98" s="683"/>
      <c r="T98" s="683"/>
      <c r="U98" s="683">
        <v>0</v>
      </c>
      <c r="V98" s="683"/>
      <c r="W98" s="683"/>
      <c r="X98" s="683">
        <v>0</v>
      </c>
      <c r="Y98" s="684">
        <v>0</v>
      </c>
      <c r="Z98" s="680"/>
    </row>
    <row r="99" spans="1:26" s="218" customFormat="1" ht="13.5" thickBot="1">
      <c r="A99" s="668"/>
      <c r="B99" s="420" t="s">
        <v>441</v>
      </c>
      <c r="C99" s="1212" t="s">
        <v>442</v>
      </c>
      <c r="D99" s="1213"/>
      <c r="E99" s="1213"/>
      <c r="F99" s="1214"/>
      <c r="G99" s="685">
        <v>0</v>
      </c>
      <c r="H99" s="685">
        <v>0</v>
      </c>
      <c r="I99" s="694">
        <v>0</v>
      </c>
      <c r="J99" s="695">
        <v>0</v>
      </c>
      <c r="K99" s="695"/>
      <c r="L99" s="695"/>
      <c r="M99" s="695"/>
      <c r="N99" s="695"/>
      <c r="O99" s="695"/>
      <c r="P99" s="695"/>
      <c r="Q99" s="695"/>
      <c r="R99" s="695"/>
      <c r="S99" s="695"/>
      <c r="T99" s="695"/>
      <c r="U99" s="695">
        <v>0</v>
      </c>
      <c r="V99" s="695"/>
      <c r="W99" s="695"/>
      <c r="X99" s="695">
        <v>0</v>
      </c>
      <c r="Y99" s="696">
        <v>0</v>
      </c>
      <c r="Z99" s="680"/>
    </row>
    <row r="100" spans="1:26" s="218" customFormat="1">
      <c r="A100" s="668"/>
      <c r="B100" s="397" t="s">
        <v>443</v>
      </c>
      <c r="C100" s="1215" t="s">
        <v>444</v>
      </c>
      <c r="D100" s="1216"/>
      <c r="E100" s="1216"/>
      <c r="F100" s="1217"/>
      <c r="G100" s="689">
        <v>0</v>
      </c>
      <c r="H100" s="689">
        <v>0</v>
      </c>
      <c r="I100" s="679">
        <v>0</v>
      </c>
      <c r="J100" s="499">
        <v>0</v>
      </c>
      <c r="K100" s="499"/>
      <c r="L100" s="499"/>
      <c r="M100" s="499"/>
      <c r="N100" s="499"/>
      <c r="O100" s="499"/>
      <c r="P100" s="499"/>
      <c r="Q100" s="499"/>
      <c r="R100" s="499"/>
      <c r="S100" s="499"/>
      <c r="T100" s="499"/>
      <c r="U100" s="499">
        <v>0</v>
      </c>
      <c r="V100" s="499"/>
      <c r="W100" s="499"/>
      <c r="X100" s="499">
        <v>0</v>
      </c>
      <c r="Y100" s="500">
        <v>0</v>
      </c>
      <c r="Z100" s="680"/>
    </row>
    <row r="101" spans="1:26" s="218" customFormat="1">
      <c r="A101" s="668"/>
      <c r="B101" s="411" t="s">
        <v>445</v>
      </c>
      <c r="C101" s="1203" t="s">
        <v>446</v>
      </c>
      <c r="D101" s="1204"/>
      <c r="E101" s="1204"/>
      <c r="F101" s="1205"/>
      <c r="G101" s="681">
        <v>54778.38694387264</v>
      </c>
      <c r="H101" s="681">
        <v>0</v>
      </c>
      <c r="I101" s="682">
        <v>47906</v>
      </c>
      <c r="J101" s="683">
        <v>0</v>
      </c>
      <c r="K101" s="683"/>
      <c r="L101" s="683"/>
      <c r="M101" s="683"/>
      <c r="N101" s="683"/>
      <c r="O101" s="683"/>
      <c r="P101" s="683"/>
      <c r="Q101" s="683"/>
      <c r="R101" s="683"/>
      <c r="S101" s="683"/>
      <c r="T101" s="683"/>
      <c r="U101" s="683">
        <v>104</v>
      </c>
      <c r="V101" s="683"/>
      <c r="W101" s="683"/>
      <c r="X101" s="683">
        <v>6207</v>
      </c>
      <c r="Y101" s="684">
        <v>561</v>
      </c>
      <c r="Z101" s="680"/>
    </row>
    <row r="102" spans="1:26" s="218" customFormat="1">
      <c r="A102" s="668"/>
      <c r="B102" s="411" t="s">
        <v>447</v>
      </c>
      <c r="C102" s="1203" t="s">
        <v>448</v>
      </c>
      <c r="D102" s="1204"/>
      <c r="E102" s="1204"/>
      <c r="F102" s="1205"/>
      <c r="G102" s="681">
        <v>16677.600476730997</v>
      </c>
      <c r="H102" s="681">
        <v>0</v>
      </c>
      <c r="I102" s="682">
        <v>14585</v>
      </c>
      <c r="J102" s="683">
        <v>0</v>
      </c>
      <c r="K102" s="683"/>
      <c r="L102" s="683"/>
      <c r="M102" s="683"/>
      <c r="N102" s="683"/>
      <c r="O102" s="683"/>
      <c r="P102" s="683"/>
      <c r="Q102" s="683"/>
      <c r="R102" s="683"/>
      <c r="S102" s="683"/>
      <c r="T102" s="683"/>
      <c r="U102" s="683">
        <v>32</v>
      </c>
      <c r="V102" s="683"/>
      <c r="W102" s="683"/>
      <c r="X102" s="683">
        <v>1889.4936961308988</v>
      </c>
      <c r="Y102" s="684">
        <v>170.62009981799304</v>
      </c>
      <c r="Z102" s="680"/>
    </row>
    <row r="103" spans="1:26" s="218" customFormat="1">
      <c r="A103" s="668"/>
      <c r="B103" s="411" t="s">
        <v>449</v>
      </c>
      <c r="C103" s="1203" t="s">
        <v>450</v>
      </c>
      <c r="D103" s="1204"/>
      <c r="E103" s="1204"/>
      <c r="F103" s="1205"/>
      <c r="G103" s="681">
        <v>107.75707328999997</v>
      </c>
      <c r="H103" s="681">
        <v>0</v>
      </c>
      <c r="I103" s="682">
        <v>94.229972054408464</v>
      </c>
      <c r="J103" s="683">
        <v>0</v>
      </c>
      <c r="K103" s="683"/>
      <c r="L103" s="683"/>
      <c r="M103" s="683"/>
      <c r="N103" s="683"/>
      <c r="O103" s="683"/>
      <c r="P103" s="683"/>
      <c r="Q103" s="683"/>
      <c r="R103" s="683"/>
      <c r="S103" s="683"/>
      <c r="T103" s="683"/>
      <c r="U103" s="683">
        <v>0.21632348878474009</v>
      </c>
      <c r="V103" s="683"/>
      <c r="W103" s="683"/>
      <c r="X103" s="683">
        <v>12.208369602032784</v>
      </c>
      <c r="Y103" s="684">
        <v>1.1024081447739753</v>
      </c>
      <c r="Z103" s="680"/>
    </row>
    <row r="104" spans="1:26" s="218" customFormat="1">
      <c r="A104" s="668"/>
      <c r="B104" s="411" t="s">
        <v>451</v>
      </c>
      <c r="C104" s="1203" t="s">
        <v>452</v>
      </c>
      <c r="D104" s="1204"/>
      <c r="E104" s="1204"/>
      <c r="F104" s="1205"/>
      <c r="G104" s="681">
        <v>0</v>
      </c>
      <c r="H104" s="681">
        <v>0</v>
      </c>
      <c r="I104" s="682">
        <v>0</v>
      </c>
      <c r="J104" s="683">
        <v>0</v>
      </c>
      <c r="K104" s="683"/>
      <c r="L104" s="683"/>
      <c r="M104" s="683"/>
      <c r="N104" s="683"/>
      <c r="O104" s="683"/>
      <c r="P104" s="683"/>
      <c r="Q104" s="683"/>
      <c r="R104" s="683"/>
      <c r="S104" s="683"/>
      <c r="T104" s="683"/>
      <c r="U104" s="683">
        <v>0</v>
      </c>
      <c r="V104" s="683"/>
      <c r="W104" s="683"/>
      <c r="X104" s="683">
        <v>0</v>
      </c>
      <c r="Y104" s="684">
        <v>0</v>
      </c>
      <c r="Z104" s="680"/>
    </row>
    <row r="105" spans="1:26" s="218" customFormat="1">
      <c r="A105" s="668"/>
      <c r="B105" s="411" t="s">
        <v>453</v>
      </c>
      <c r="C105" s="1203" t="s">
        <v>454</v>
      </c>
      <c r="D105" s="1204"/>
      <c r="E105" s="1204"/>
      <c r="F105" s="1205"/>
      <c r="G105" s="681">
        <v>291.551496834739</v>
      </c>
      <c r="H105" s="681">
        <v>0</v>
      </c>
      <c r="I105" s="682">
        <v>254.95207470253314</v>
      </c>
      <c r="J105" s="683">
        <v>0</v>
      </c>
      <c r="K105" s="683"/>
      <c r="L105" s="683"/>
      <c r="M105" s="683"/>
      <c r="N105" s="683"/>
      <c r="O105" s="683"/>
      <c r="P105" s="683"/>
      <c r="Q105" s="683"/>
      <c r="R105" s="683"/>
      <c r="S105" s="683"/>
      <c r="T105" s="683"/>
      <c r="U105" s="683">
        <v>0.58529277967645754</v>
      </c>
      <c r="V105" s="683"/>
      <c r="W105" s="683"/>
      <c r="X105" s="683">
        <v>33.031413370009375</v>
      </c>
      <c r="Y105" s="684">
        <v>2.9827159825199834</v>
      </c>
      <c r="Z105" s="680"/>
    </row>
    <row r="106" spans="1:26" s="218" customFormat="1">
      <c r="A106" s="668"/>
      <c r="B106" s="411" t="s">
        <v>455</v>
      </c>
      <c r="C106" s="1203" t="s">
        <v>456</v>
      </c>
      <c r="D106" s="1204"/>
      <c r="E106" s="1204"/>
      <c r="F106" s="1205"/>
      <c r="G106" s="681">
        <v>0</v>
      </c>
      <c r="H106" s="681">
        <v>0</v>
      </c>
      <c r="I106" s="682">
        <v>0</v>
      </c>
      <c r="J106" s="683">
        <v>0</v>
      </c>
      <c r="K106" s="683"/>
      <c r="L106" s="683"/>
      <c r="M106" s="683"/>
      <c r="N106" s="683"/>
      <c r="O106" s="683"/>
      <c r="P106" s="683"/>
      <c r="Q106" s="683"/>
      <c r="R106" s="683"/>
      <c r="S106" s="683"/>
      <c r="T106" s="683"/>
      <c r="U106" s="683">
        <v>0</v>
      </c>
      <c r="V106" s="683"/>
      <c r="W106" s="683"/>
      <c r="X106" s="683">
        <v>0</v>
      </c>
      <c r="Y106" s="684">
        <v>0</v>
      </c>
      <c r="Z106" s="680"/>
    </row>
    <row r="107" spans="1:26" s="218" customFormat="1">
      <c r="A107" s="668"/>
      <c r="B107" s="411" t="s">
        <v>457</v>
      </c>
      <c r="C107" s="1203" t="s">
        <v>458</v>
      </c>
      <c r="D107" s="1204"/>
      <c r="E107" s="1204"/>
      <c r="F107" s="1205"/>
      <c r="G107" s="681">
        <v>235.76077830463456</v>
      </c>
      <c r="H107" s="681">
        <v>0</v>
      </c>
      <c r="I107" s="682">
        <v>206.16494929649284</v>
      </c>
      <c r="J107" s="683">
        <v>0</v>
      </c>
      <c r="K107" s="683"/>
      <c r="L107" s="683"/>
      <c r="M107" s="683"/>
      <c r="N107" s="683"/>
      <c r="O107" s="683"/>
      <c r="P107" s="683"/>
      <c r="Q107" s="683"/>
      <c r="R107" s="683"/>
      <c r="S107" s="683"/>
      <c r="T107" s="683"/>
      <c r="U107" s="683">
        <v>0.4732923094914564</v>
      </c>
      <c r="V107" s="683"/>
      <c r="W107" s="683"/>
      <c r="X107" s="683">
        <v>26.710587354760666</v>
      </c>
      <c r="Y107" s="684">
        <v>2.4119493438896162</v>
      </c>
      <c r="Z107" s="680"/>
    </row>
    <row r="108" spans="1:26" s="218" customFormat="1">
      <c r="A108" s="668"/>
      <c r="B108" s="411" t="s">
        <v>459</v>
      </c>
      <c r="C108" s="1203" t="s">
        <v>460</v>
      </c>
      <c r="D108" s="1204"/>
      <c r="E108" s="1204"/>
      <c r="F108" s="1205"/>
      <c r="G108" s="681">
        <v>0</v>
      </c>
      <c r="H108" s="681">
        <v>0</v>
      </c>
      <c r="I108" s="682">
        <v>0</v>
      </c>
      <c r="J108" s="683">
        <v>0</v>
      </c>
      <c r="K108" s="683"/>
      <c r="L108" s="683"/>
      <c r="M108" s="683"/>
      <c r="N108" s="683"/>
      <c r="O108" s="683"/>
      <c r="P108" s="683"/>
      <c r="Q108" s="683"/>
      <c r="R108" s="683"/>
      <c r="S108" s="683"/>
      <c r="T108" s="683"/>
      <c r="U108" s="683">
        <v>0</v>
      </c>
      <c r="V108" s="683"/>
      <c r="W108" s="683"/>
      <c r="X108" s="683">
        <v>0</v>
      </c>
      <c r="Y108" s="684">
        <v>0</v>
      </c>
      <c r="Z108" s="680"/>
    </row>
    <row r="109" spans="1:26" s="218" customFormat="1" ht="13.5" thickBot="1">
      <c r="A109" s="668"/>
      <c r="B109" s="438" t="s">
        <v>461</v>
      </c>
      <c r="C109" s="1206" t="s">
        <v>462</v>
      </c>
      <c r="D109" s="1207"/>
      <c r="E109" s="1207"/>
      <c r="F109" s="1208"/>
      <c r="G109" s="690">
        <v>1351.1252237572858</v>
      </c>
      <c r="H109" s="690">
        <v>0</v>
      </c>
      <c r="I109" s="697">
        <v>1181.5140128575727</v>
      </c>
      <c r="J109" s="698">
        <v>0</v>
      </c>
      <c r="K109" s="698"/>
      <c r="L109" s="698"/>
      <c r="M109" s="698"/>
      <c r="N109" s="698"/>
      <c r="O109" s="698"/>
      <c r="P109" s="698"/>
      <c r="Q109" s="698"/>
      <c r="R109" s="698"/>
      <c r="S109" s="698"/>
      <c r="T109" s="698"/>
      <c r="U109" s="698">
        <v>2.7123984835932133</v>
      </c>
      <c r="V109" s="698"/>
      <c r="W109" s="698"/>
      <c r="X109" s="698">
        <v>153.07613325638604</v>
      </c>
      <c r="Y109" s="699">
        <v>13.822679159733813</v>
      </c>
      <c r="Z109" s="680"/>
    </row>
    <row r="110" spans="1:26" s="218" customFormat="1">
      <c r="A110" s="668"/>
      <c r="B110" s="442" t="s">
        <v>463</v>
      </c>
      <c r="C110" s="1209" t="s">
        <v>464</v>
      </c>
      <c r="D110" s="1210"/>
      <c r="E110" s="1210"/>
      <c r="F110" s="1211"/>
      <c r="G110" s="689">
        <v>0</v>
      </c>
      <c r="H110" s="689">
        <v>0</v>
      </c>
      <c r="I110" s="679">
        <v>0</v>
      </c>
      <c r="J110" s="499">
        <v>0</v>
      </c>
      <c r="K110" s="499"/>
      <c r="L110" s="499"/>
      <c r="M110" s="499"/>
      <c r="N110" s="499"/>
      <c r="O110" s="499"/>
      <c r="P110" s="499"/>
      <c r="Q110" s="499"/>
      <c r="R110" s="499"/>
      <c r="S110" s="499"/>
      <c r="T110" s="499"/>
      <c r="U110" s="499">
        <v>0</v>
      </c>
      <c r="V110" s="499"/>
      <c r="W110" s="499"/>
      <c r="X110" s="499">
        <v>0</v>
      </c>
      <c r="Y110" s="500">
        <v>0</v>
      </c>
      <c r="Z110" s="680"/>
    </row>
    <row r="111" spans="1:26" s="218" customFormat="1">
      <c r="A111" s="668"/>
      <c r="B111" s="411" t="s">
        <v>465</v>
      </c>
      <c r="C111" s="1203" t="s">
        <v>466</v>
      </c>
      <c r="D111" s="1204"/>
      <c r="E111" s="1204"/>
      <c r="F111" s="1205"/>
      <c r="G111" s="681">
        <v>580.00000000000011</v>
      </c>
      <c r="H111" s="681">
        <v>0</v>
      </c>
      <c r="I111" s="682">
        <v>507.19068477733833</v>
      </c>
      <c r="J111" s="683">
        <v>0</v>
      </c>
      <c r="K111" s="683"/>
      <c r="L111" s="683"/>
      <c r="M111" s="683"/>
      <c r="N111" s="683"/>
      <c r="O111" s="683"/>
      <c r="P111" s="683"/>
      <c r="Q111" s="683"/>
      <c r="R111" s="683"/>
      <c r="S111" s="683"/>
      <c r="T111" s="683"/>
      <c r="U111" s="683">
        <v>1.1643562660382023</v>
      </c>
      <c r="V111" s="683"/>
      <c r="W111" s="683"/>
      <c r="X111" s="683">
        <v>65.711272151228059</v>
      </c>
      <c r="Y111" s="684">
        <v>5.9336868053954728</v>
      </c>
      <c r="Z111" s="680"/>
    </row>
    <row r="112" spans="1:26" s="218" customFormat="1">
      <c r="A112" s="668"/>
      <c r="B112" s="411" t="s">
        <v>467</v>
      </c>
      <c r="C112" s="1203" t="s">
        <v>468</v>
      </c>
      <c r="D112" s="1204"/>
      <c r="E112" s="1204"/>
      <c r="F112" s="1205"/>
      <c r="G112" s="681">
        <v>5975.15</v>
      </c>
      <c r="H112" s="681">
        <v>0</v>
      </c>
      <c r="I112" s="682">
        <v>5226</v>
      </c>
      <c r="J112" s="683">
        <v>0</v>
      </c>
      <c r="K112" s="683"/>
      <c r="L112" s="683"/>
      <c r="M112" s="683"/>
      <c r="N112" s="683"/>
      <c r="O112" s="683"/>
      <c r="P112" s="683"/>
      <c r="Q112" s="683"/>
      <c r="R112" s="683"/>
      <c r="S112" s="683"/>
      <c r="T112" s="683"/>
      <c r="U112" s="683">
        <v>11</v>
      </c>
      <c r="V112" s="683"/>
      <c r="W112" s="683"/>
      <c r="X112" s="683">
        <v>676.95639274898326</v>
      </c>
      <c r="Y112" s="684">
        <v>61.128739164239235</v>
      </c>
      <c r="Z112" s="680"/>
    </row>
    <row r="113" spans="1:26" s="218" customFormat="1">
      <c r="A113" s="668"/>
      <c r="B113" s="411" t="s">
        <v>469</v>
      </c>
      <c r="C113" s="1203" t="s">
        <v>470</v>
      </c>
      <c r="D113" s="1204"/>
      <c r="E113" s="1204"/>
      <c r="F113" s="1205"/>
      <c r="G113" s="681">
        <v>0</v>
      </c>
      <c r="H113" s="681">
        <v>0</v>
      </c>
      <c r="I113" s="682">
        <v>0</v>
      </c>
      <c r="J113" s="683">
        <v>0</v>
      </c>
      <c r="K113" s="683"/>
      <c r="L113" s="683"/>
      <c r="M113" s="683"/>
      <c r="N113" s="683"/>
      <c r="O113" s="683"/>
      <c r="P113" s="683"/>
      <c r="Q113" s="683"/>
      <c r="R113" s="683"/>
      <c r="S113" s="683"/>
      <c r="T113" s="683"/>
      <c r="U113" s="683">
        <v>0</v>
      </c>
      <c r="V113" s="683"/>
      <c r="W113" s="683"/>
      <c r="X113" s="683">
        <v>0</v>
      </c>
      <c r="Y113" s="684">
        <v>0</v>
      </c>
      <c r="Z113" s="680"/>
    </row>
    <row r="114" spans="1:26" s="218" customFormat="1">
      <c r="A114" s="668"/>
      <c r="B114" s="411" t="s">
        <v>471</v>
      </c>
      <c r="C114" s="1203" t="s">
        <v>472</v>
      </c>
      <c r="D114" s="1204"/>
      <c r="E114" s="1204"/>
      <c r="F114" s="1205"/>
      <c r="G114" s="681">
        <v>0</v>
      </c>
      <c r="H114" s="681">
        <v>0</v>
      </c>
      <c r="I114" s="682">
        <v>0</v>
      </c>
      <c r="J114" s="683">
        <v>0</v>
      </c>
      <c r="K114" s="683"/>
      <c r="L114" s="683"/>
      <c r="M114" s="683"/>
      <c r="N114" s="683"/>
      <c r="O114" s="683"/>
      <c r="P114" s="683"/>
      <c r="Q114" s="683"/>
      <c r="R114" s="683"/>
      <c r="S114" s="683"/>
      <c r="T114" s="683"/>
      <c r="U114" s="683">
        <v>0</v>
      </c>
      <c r="V114" s="683"/>
      <c r="W114" s="683"/>
      <c r="X114" s="683">
        <v>0</v>
      </c>
      <c r="Y114" s="684">
        <v>0</v>
      </c>
      <c r="Z114" s="680"/>
    </row>
    <row r="115" spans="1:26" s="218" customFormat="1">
      <c r="A115" s="668"/>
      <c r="B115" s="411" t="s">
        <v>473</v>
      </c>
      <c r="C115" s="1203" t="s">
        <v>474</v>
      </c>
      <c r="D115" s="1204"/>
      <c r="E115" s="1204"/>
      <c r="F115" s="1205"/>
      <c r="G115" s="681">
        <v>0</v>
      </c>
      <c r="H115" s="681">
        <v>0</v>
      </c>
      <c r="I115" s="682">
        <v>0</v>
      </c>
      <c r="J115" s="683">
        <v>0</v>
      </c>
      <c r="K115" s="683"/>
      <c r="L115" s="683"/>
      <c r="M115" s="683"/>
      <c r="N115" s="683"/>
      <c r="O115" s="683"/>
      <c r="P115" s="683"/>
      <c r="Q115" s="683"/>
      <c r="R115" s="683"/>
      <c r="S115" s="683"/>
      <c r="T115" s="683"/>
      <c r="U115" s="683">
        <v>0</v>
      </c>
      <c r="V115" s="683"/>
      <c r="W115" s="683"/>
      <c r="X115" s="683">
        <v>0</v>
      </c>
      <c r="Y115" s="684">
        <v>0</v>
      </c>
      <c r="Z115" s="680"/>
    </row>
    <row r="116" spans="1:26" s="218" customFormat="1">
      <c r="A116" s="668"/>
      <c r="B116" s="411" t="s">
        <v>475</v>
      </c>
      <c r="C116" s="1203" t="s">
        <v>476</v>
      </c>
      <c r="D116" s="1204"/>
      <c r="E116" s="1204"/>
      <c r="F116" s="1205"/>
      <c r="G116" s="681">
        <v>0</v>
      </c>
      <c r="H116" s="681">
        <v>0</v>
      </c>
      <c r="I116" s="682">
        <v>0</v>
      </c>
      <c r="J116" s="683">
        <v>0</v>
      </c>
      <c r="K116" s="683"/>
      <c r="L116" s="683"/>
      <c r="M116" s="683"/>
      <c r="N116" s="683"/>
      <c r="O116" s="683"/>
      <c r="P116" s="683"/>
      <c r="Q116" s="683"/>
      <c r="R116" s="683"/>
      <c r="S116" s="683"/>
      <c r="T116" s="683"/>
      <c r="U116" s="683">
        <v>0</v>
      </c>
      <c r="V116" s="683"/>
      <c r="W116" s="683"/>
      <c r="X116" s="683">
        <v>0</v>
      </c>
      <c r="Y116" s="684">
        <v>0</v>
      </c>
      <c r="Z116" s="680"/>
    </row>
    <row r="117" spans="1:26" s="218" customFormat="1" ht="13.5" thickBot="1">
      <c r="A117" s="668"/>
      <c r="B117" s="420" t="s">
        <v>477</v>
      </c>
      <c r="C117" s="1212" t="s">
        <v>478</v>
      </c>
      <c r="D117" s="1213"/>
      <c r="E117" s="1213"/>
      <c r="F117" s="1214"/>
      <c r="G117" s="685">
        <v>17539.000000000004</v>
      </c>
      <c r="H117" s="685">
        <v>0</v>
      </c>
      <c r="I117" s="694">
        <v>15339</v>
      </c>
      <c r="J117" s="695">
        <v>0</v>
      </c>
      <c r="K117" s="695"/>
      <c r="L117" s="695"/>
      <c r="M117" s="695"/>
      <c r="N117" s="695"/>
      <c r="O117" s="695"/>
      <c r="P117" s="695"/>
      <c r="Q117" s="695"/>
      <c r="R117" s="695"/>
      <c r="S117" s="695"/>
      <c r="T117" s="695"/>
      <c r="U117" s="695">
        <v>33</v>
      </c>
      <c r="V117" s="695"/>
      <c r="W117" s="695"/>
      <c r="X117" s="695">
        <v>1987.0862107937742</v>
      </c>
      <c r="Y117" s="696">
        <v>179.43264289626069</v>
      </c>
      <c r="Z117" s="680"/>
    </row>
    <row r="118" spans="1:26" s="218" customFormat="1">
      <c r="A118" s="668"/>
      <c r="B118" s="397" t="s">
        <v>479</v>
      </c>
      <c r="C118" s="1215" t="s">
        <v>480</v>
      </c>
      <c r="D118" s="1216"/>
      <c r="E118" s="1216"/>
      <c r="F118" s="1217"/>
      <c r="G118" s="689">
        <v>0</v>
      </c>
      <c r="H118" s="689">
        <v>0</v>
      </c>
      <c r="I118" s="679">
        <v>0</v>
      </c>
      <c r="J118" s="499">
        <v>0</v>
      </c>
      <c r="K118" s="499"/>
      <c r="L118" s="499"/>
      <c r="M118" s="499"/>
      <c r="N118" s="499"/>
      <c r="O118" s="499"/>
      <c r="P118" s="499"/>
      <c r="Q118" s="499"/>
      <c r="R118" s="499"/>
      <c r="S118" s="499"/>
      <c r="T118" s="499"/>
      <c r="U118" s="499">
        <v>0</v>
      </c>
      <c r="V118" s="499"/>
      <c r="W118" s="499"/>
      <c r="X118" s="499">
        <v>0</v>
      </c>
      <c r="Y118" s="500">
        <v>0</v>
      </c>
      <c r="Z118" s="680"/>
    </row>
    <row r="119" spans="1:26" s="218" customFormat="1">
      <c r="A119" s="668"/>
      <c r="B119" s="411" t="s">
        <v>481</v>
      </c>
      <c r="C119" s="1203" t="s">
        <v>482</v>
      </c>
      <c r="D119" s="1204"/>
      <c r="E119" s="1204"/>
      <c r="F119" s="1205"/>
      <c r="G119" s="681">
        <v>1685.0000000000002</v>
      </c>
      <c r="H119" s="681">
        <v>0</v>
      </c>
      <c r="I119" s="682">
        <v>1474</v>
      </c>
      <c r="J119" s="683">
        <v>0</v>
      </c>
      <c r="K119" s="683"/>
      <c r="L119" s="683"/>
      <c r="M119" s="683"/>
      <c r="N119" s="683"/>
      <c r="O119" s="683"/>
      <c r="P119" s="683"/>
      <c r="Q119" s="683"/>
      <c r="R119" s="683"/>
      <c r="S119" s="683"/>
      <c r="T119" s="683"/>
      <c r="U119" s="683">
        <v>3.3826557039213294</v>
      </c>
      <c r="V119" s="683"/>
      <c r="W119" s="683"/>
      <c r="X119" s="683">
        <v>190.90257512899876</v>
      </c>
      <c r="Y119" s="684">
        <v>17.238383219123055</v>
      </c>
      <c r="Z119" s="680"/>
    </row>
    <row r="120" spans="1:26" s="218" customFormat="1">
      <c r="A120" s="668"/>
      <c r="B120" s="411" t="s">
        <v>483</v>
      </c>
      <c r="C120" s="1203" t="s">
        <v>484</v>
      </c>
      <c r="D120" s="1204"/>
      <c r="E120" s="1204"/>
      <c r="F120" s="1205"/>
      <c r="G120" s="681">
        <v>0</v>
      </c>
      <c r="H120" s="681">
        <v>0</v>
      </c>
      <c r="I120" s="682">
        <v>0</v>
      </c>
      <c r="J120" s="683">
        <v>0</v>
      </c>
      <c r="K120" s="683"/>
      <c r="L120" s="683"/>
      <c r="M120" s="683"/>
      <c r="N120" s="683"/>
      <c r="O120" s="683"/>
      <c r="P120" s="683"/>
      <c r="Q120" s="683"/>
      <c r="R120" s="683"/>
      <c r="S120" s="683"/>
      <c r="T120" s="683"/>
      <c r="U120" s="683">
        <v>0</v>
      </c>
      <c r="V120" s="683"/>
      <c r="W120" s="683"/>
      <c r="X120" s="683">
        <v>0</v>
      </c>
      <c r="Y120" s="684">
        <v>0</v>
      </c>
      <c r="Z120" s="680"/>
    </row>
    <row r="121" spans="1:26" s="218" customFormat="1">
      <c r="A121" s="668"/>
      <c r="B121" s="411" t="s">
        <v>485</v>
      </c>
      <c r="C121" s="1203" t="s">
        <v>486</v>
      </c>
      <c r="D121" s="1204"/>
      <c r="E121" s="1204"/>
      <c r="F121" s="1205"/>
      <c r="G121" s="681">
        <v>0</v>
      </c>
      <c r="H121" s="681">
        <v>0</v>
      </c>
      <c r="I121" s="682">
        <v>0</v>
      </c>
      <c r="J121" s="683">
        <v>0</v>
      </c>
      <c r="K121" s="683"/>
      <c r="L121" s="683"/>
      <c r="M121" s="683"/>
      <c r="N121" s="683"/>
      <c r="O121" s="683"/>
      <c r="P121" s="683"/>
      <c r="Q121" s="683"/>
      <c r="R121" s="683"/>
      <c r="S121" s="683"/>
      <c r="T121" s="683"/>
      <c r="U121" s="683">
        <v>0</v>
      </c>
      <c r="V121" s="683"/>
      <c r="W121" s="683"/>
      <c r="X121" s="683">
        <v>0</v>
      </c>
      <c r="Y121" s="684">
        <v>0</v>
      </c>
      <c r="Z121" s="680"/>
    </row>
    <row r="122" spans="1:26" s="218" customFormat="1" ht="13.5" thickBot="1">
      <c r="A122" s="668"/>
      <c r="B122" s="438" t="s">
        <v>487</v>
      </c>
      <c r="C122" s="1206" t="s">
        <v>488</v>
      </c>
      <c r="D122" s="1207"/>
      <c r="E122" s="1207"/>
      <c r="F122" s="1208"/>
      <c r="G122" s="690">
        <v>952.00000000000011</v>
      </c>
      <c r="H122" s="690">
        <v>0</v>
      </c>
      <c r="I122" s="697">
        <v>833</v>
      </c>
      <c r="J122" s="698">
        <v>0</v>
      </c>
      <c r="K122" s="698"/>
      <c r="L122" s="698"/>
      <c r="M122" s="698"/>
      <c r="N122" s="698"/>
      <c r="O122" s="698"/>
      <c r="P122" s="698"/>
      <c r="Q122" s="698"/>
      <c r="R122" s="698"/>
      <c r="S122" s="698"/>
      <c r="T122" s="698"/>
      <c r="U122" s="698">
        <v>1.9111502849454631</v>
      </c>
      <c r="V122" s="698"/>
      <c r="W122" s="698"/>
      <c r="X122" s="698">
        <v>107.857122565464</v>
      </c>
      <c r="Y122" s="699">
        <v>9.7394307564422249</v>
      </c>
      <c r="Z122" s="680"/>
    </row>
    <row r="123" spans="1:26" s="218" customFormat="1">
      <c r="A123" s="668"/>
      <c r="B123" s="442" t="s">
        <v>489</v>
      </c>
      <c r="C123" s="1209" t="s">
        <v>490</v>
      </c>
      <c r="D123" s="1210"/>
      <c r="E123" s="1210"/>
      <c r="F123" s="1211"/>
      <c r="G123" s="689">
        <v>0</v>
      </c>
      <c r="H123" s="689">
        <v>0</v>
      </c>
      <c r="I123" s="679">
        <v>0</v>
      </c>
      <c r="J123" s="499">
        <v>0</v>
      </c>
      <c r="K123" s="499"/>
      <c r="L123" s="499"/>
      <c r="M123" s="499"/>
      <c r="N123" s="499"/>
      <c r="O123" s="499"/>
      <c r="P123" s="499"/>
      <c r="Q123" s="499"/>
      <c r="R123" s="499"/>
      <c r="S123" s="499"/>
      <c r="T123" s="499"/>
      <c r="U123" s="499">
        <v>0</v>
      </c>
      <c r="V123" s="499"/>
      <c r="W123" s="499"/>
      <c r="X123" s="499">
        <v>0</v>
      </c>
      <c r="Y123" s="500">
        <v>0</v>
      </c>
      <c r="Z123" s="680"/>
    </row>
    <row r="124" spans="1:26" s="218" customFormat="1">
      <c r="A124" s="668"/>
      <c r="B124" s="411" t="s">
        <v>491</v>
      </c>
      <c r="C124" s="1203" t="s">
        <v>492</v>
      </c>
      <c r="D124" s="1204"/>
      <c r="E124" s="1204"/>
      <c r="F124" s="1205"/>
      <c r="G124" s="681">
        <v>0</v>
      </c>
      <c r="H124" s="681">
        <v>0</v>
      </c>
      <c r="I124" s="682">
        <v>0</v>
      </c>
      <c r="J124" s="683">
        <v>0</v>
      </c>
      <c r="K124" s="683"/>
      <c r="L124" s="683"/>
      <c r="M124" s="683"/>
      <c r="N124" s="683"/>
      <c r="O124" s="683"/>
      <c r="P124" s="683"/>
      <c r="Q124" s="683"/>
      <c r="R124" s="683"/>
      <c r="S124" s="683"/>
      <c r="T124" s="683"/>
      <c r="U124" s="683">
        <v>0</v>
      </c>
      <c r="V124" s="683"/>
      <c r="W124" s="683"/>
      <c r="X124" s="683">
        <v>0</v>
      </c>
      <c r="Y124" s="684">
        <v>0</v>
      </c>
      <c r="Z124" s="680"/>
    </row>
    <row r="125" spans="1:26" s="218" customFormat="1">
      <c r="A125" s="668"/>
      <c r="B125" s="411" t="s">
        <v>493</v>
      </c>
      <c r="C125" s="1203" t="s">
        <v>494</v>
      </c>
      <c r="D125" s="1204"/>
      <c r="E125" s="1204"/>
      <c r="F125" s="1205"/>
      <c r="G125" s="681">
        <v>898</v>
      </c>
      <c r="H125" s="681">
        <v>0</v>
      </c>
      <c r="I125" s="682">
        <v>785.27109470698235</v>
      </c>
      <c r="J125" s="683">
        <v>0</v>
      </c>
      <c r="K125" s="683"/>
      <c r="L125" s="683"/>
      <c r="M125" s="683"/>
      <c r="N125" s="683"/>
      <c r="O125" s="683"/>
      <c r="P125" s="683"/>
      <c r="Q125" s="683"/>
      <c r="R125" s="683"/>
      <c r="S125" s="683"/>
      <c r="T125" s="683"/>
      <c r="U125" s="683">
        <v>1.8027447015556992</v>
      </c>
      <c r="V125" s="683"/>
      <c r="W125" s="683"/>
      <c r="X125" s="683">
        <v>101.73917653759102</v>
      </c>
      <c r="Y125" s="684">
        <v>9.1869840538709209</v>
      </c>
      <c r="Z125" s="680"/>
    </row>
    <row r="126" spans="1:26" s="218" customFormat="1">
      <c r="A126" s="668"/>
      <c r="B126" s="411" t="s">
        <v>495</v>
      </c>
      <c r="C126" s="1203" t="s">
        <v>496</v>
      </c>
      <c r="D126" s="1204"/>
      <c r="E126" s="1204"/>
      <c r="F126" s="1205"/>
      <c r="G126" s="681">
        <v>1036.0000000000002</v>
      </c>
      <c r="H126" s="681">
        <v>0</v>
      </c>
      <c r="I126" s="682">
        <v>905.94749901607327</v>
      </c>
      <c r="J126" s="683">
        <v>0</v>
      </c>
      <c r="K126" s="683"/>
      <c r="L126" s="683"/>
      <c r="M126" s="683"/>
      <c r="N126" s="683"/>
      <c r="O126" s="683"/>
      <c r="P126" s="683"/>
      <c r="Q126" s="683"/>
      <c r="R126" s="683"/>
      <c r="S126" s="683"/>
      <c r="T126" s="683"/>
      <c r="U126" s="683">
        <v>2.0797811924406511</v>
      </c>
      <c r="V126" s="683"/>
      <c r="W126" s="683"/>
      <c r="X126" s="683">
        <v>117.37392749771081</v>
      </c>
      <c r="Y126" s="684">
        <v>10.598792293775361</v>
      </c>
      <c r="Z126" s="680"/>
    </row>
    <row r="127" spans="1:26" s="218" customFormat="1">
      <c r="A127" s="668"/>
      <c r="B127" s="411" t="s">
        <v>497</v>
      </c>
      <c r="C127" s="1203" t="s">
        <v>498</v>
      </c>
      <c r="D127" s="1204"/>
      <c r="E127" s="1204"/>
      <c r="F127" s="1205"/>
      <c r="G127" s="681">
        <v>104.00000000000001</v>
      </c>
      <c r="H127" s="681">
        <v>0</v>
      </c>
      <c r="I127" s="682">
        <v>90.944536580764108</v>
      </c>
      <c r="J127" s="683">
        <v>0</v>
      </c>
      <c r="K127" s="683"/>
      <c r="L127" s="683"/>
      <c r="M127" s="683"/>
      <c r="N127" s="683"/>
      <c r="O127" s="683"/>
      <c r="P127" s="683"/>
      <c r="Q127" s="683"/>
      <c r="R127" s="683"/>
      <c r="S127" s="683"/>
      <c r="T127" s="683"/>
      <c r="U127" s="683">
        <v>0.20878112356547077</v>
      </c>
      <c r="V127" s="683"/>
      <c r="W127" s="683"/>
      <c r="X127" s="683">
        <v>11.782710868496066</v>
      </c>
      <c r="Y127" s="684">
        <v>1.0639714271743606</v>
      </c>
      <c r="Z127" s="680"/>
    </row>
    <row r="128" spans="1:26" s="218" customFormat="1">
      <c r="A128" s="668"/>
      <c r="B128" s="411" t="s">
        <v>499</v>
      </c>
      <c r="C128" s="1203" t="s">
        <v>500</v>
      </c>
      <c r="D128" s="1204"/>
      <c r="E128" s="1204"/>
      <c r="F128" s="1205"/>
      <c r="G128" s="681">
        <v>1075</v>
      </c>
      <c r="H128" s="681">
        <v>0</v>
      </c>
      <c r="I128" s="682">
        <v>940.05170023385983</v>
      </c>
      <c r="J128" s="683">
        <v>0</v>
      </c>
      <c r="K128" s="683"/>
      <c r="L128" s="683"/>
      <c r="M128" s="683"/>
      <c r="N128" s="683"/>
      <c r="O128" s="683"/>
      <c r="P128" s="683"/>
      <c r="Q128" s="683"/>
      <c r="R128" s="683"/>
      <c r="S128" s="683"/>
      <c r="T128" s="683"/>
      <c r="U128" s="683">
        <v>2.1580741137777024</v>
      </c>
      <c r="V128" s="683"/>
      <c r="W128" s="683"/>
      <c r="X128" s="683">
        <v>121.79244407339684</v>
      </c>
      <c r="Y128" s="684">
        <v>10.997781578965746</v>
      </c>
      <c r="Z128" s="680"/>
    </row>
    <row r="129" spans="1:26" s="218" customFormat="1">
      <c r="A129" s="668"/>
      <c r="B129" s="411" t="s">
        <v>501</v>
      </c>
      <c r="C129" s="1203" t="s">
        <v>502</v>
      </c>
      <c r="D129" s="1204"/>
      <c r="E129" s="1204"/>
      <c r="F129" s="1205"/>
      <c r="G129" s="681">
        <v>148</v>
      </c>
      <c r="H129" s="681">
        <v>0</v>
      </c>
      <c r="I129" s="682">
        <v>129.42107128801047</v>
      </c>
      <c r="J129" s="683">
        <v>0</v>
      </c>
      <c r="K129" s="683"/>
      <c r="L129" s="683"/>
      <c r="M129" s="683"/>
      <c r="N129" s="683"/>
      <c r="O129" s="683"/>
      <c r="P129" s="683"/>
      <c r="Q129" s="683"/>
      <c r="R129" s="683"/>
      <c r="S129" s="683"/>
      <c r="T129" s="683"/>
      <c r="U129" s="683">
        <v>0.29711159892009303</v>
      </c>
      <c r="V129" s="683"/>
      <c r="W129" s="683"/>
      <c r="X129" s="683">
        <v>16.767703928244401</v>
      </c>
      <c r="Y129" s="684">
        <v>1.5141131848250517</v>
      </c>
      <c r="Z129" s="680"/>
    </row>
    <row r="130" spans="1:26" s="218" customFormat="1">
      <c r="A130" s="668"/>
      <c r="B130" s="411" t="s">
        <v>503</v>
      </c>
      <c r="C130" s="1203" t="s">
        <v>504</v>
      </c>
      <c r="D130" s="1204"/>
      <c r="E130" s="1204"/>
      <c r="F130" s="1205"/>
      <c r="G130" s="681">
        <v>449</v>
      </c>
      <c r="H130" s="681">
        <v>0</v>
      </c>
      <c r="I130" s="682">
        <v>392.63554735349118</v>
      </c>
      <c r="J130" s="683">
        <v>0</v>
      </c>
      <c r="K130" s="683"/>
      <c r="L130" s="683"/>
      <c r="M130" s="683"/>
      <c r="N130" s="683"/>
      <c r="O130" s="683"/>
      <c r="P130" s="683"/>
      <c r="Q130" s="683"/>
      <c r="R130" s="683"/>
      <c r="S130" s="683"/>
      <c r="T130" s="683"/>
      <c r="U130" s="683">
        <v>0.90137235077784961</v>
      </c>
      <c r="V130" s="683"/>
      <c r="W130" s="683"/>
      <c r="X130" s="683">
        <v>50.869588268795511</v>
      </c>
      <c r="Y130" s="684">
        <v>4.5934920269354604</v>
      </c>
      <c r="Z130" s="680"/>
    </row>
    <row r="131" spans="1:26" s="218" customFormat="1">
      <c r="A131" s="668"/>
      <c r="B131" s="411" t="s">
        <v>505</v>
      </c>
      <c r="C131" s="1203" t="s">
        <v>506</v>
      </c>
      <c r="D131" s="1204"/>
      <c r="E131" s="1204"/>
      <c r="F131" s="1205"/>
      <c r="G131" s="681">
        <v>0</v>
      </c>
      <c r="H131" s="681">
        <v>0</v>
      </c>
      <c r="I131" s="682">
        <v>0</v>
      </c>
      <c r="J131" s="683">
        <v>0</v>
      </c>
      <c r="K131" s="683"/>
      <c r="L131" s="683"/>
      <c r="M131" s="683"/>
      <c r="N131" s="683"/>
      <c r="O131" s="683"/>
      <c r="P131" s="683"/>
      <c r="Q131" s="683"/>
      <c r="R131" s="683"/>
      <c r="S131" s="683"/>
      <c r="T131" s="683"/>
      <c r="U131" s="683">
        <v>0</v>
      </c>
      <c r="V131" s="683"/>
      <c r="W131" s="683"/>
      <c r="X131" s="683">
        <v>0</v>
      </c>
      <c r="Y131" s="684">
        <v>0</v>
      </c>
      <c r="Z131" s="680"/>
    </row>
    <row r="132" spans="1:26" s="218" customFormat="1">
      <c r="A132" s="668"/>
      <c r="B132" s="411" t="s">
        <v>507</v>
      </c>
      <c r="C132" s="1203" t="s">
        <v>508</v>
      </c>
      <c r="D132" s="1204"/>
      <c r="E132" s="1204"/>
      <c r="F132" s="1205"/>
      <c r="G132" s="681">
        <v>705</v>
      </c>
      <c r="H132" s="681">
        <v>0</v>
      </c>
      <c r="I132" s="682">
        <v>617</v>
      </c>
      <c r="J132" s="683">
        <v>0</v>
      </c>
      <c r="K132" s="683"/>
      <c r="L132" s="683"/>
      <c r="M132" s="683"/>
      <c r="N132" s="683"/>
      <c r="O132" s="683"/>
      <c r="P132" s="683"/>
      <c r="Q132" s="683"/>
      <c r="R132" s="683"/>
      <c r="S132" s="683"/>
      <c r="T132" s="683"/>
      <c r="U132" s="683">
        <v>1.4152951164774701</v>
      </c>
      <c r="V132" s="683"/>
      <c r="W132" s="683"/>
      <c r="X132" s="683">
        <v>79.873184252785833</v>
      </c>
      <c r="Y132" s="684">
        <v>7.2124986169031171</v>
      </c>
      <c r="Z132" s="680"/>
    </row>
    <row r="133" spans="1:26" s="218" customFormat="1" ht="13.5" thickBot="1">
      <c r="A133" s="668"/>
      <c r="B133" s="411" t="s">
        <v>509</v>
      </c>
      <c r="C133" s="1203" t="s">
        <v>510</v>
      </c>
      <c r="D133" s="1204"/>
      <c r="E133" s="1204"/>
      <c r="F133" s="1205"/>
      <c r="G133" s="681">
        <v>1653</v>
      </c>
      <c r="H133" s="681">
        <v>0</v>
      </c>
      <c r="I133" s="700">
        <v>1446</v>
      </c>
      <c r="J133" s="701">
        <v>0</v>
      </c>
      <c r="K133" s="701"/>
      <c r="L133" s="701"/>
      <c r="M133" s="701"/>
      <c r="N133" s="701"/>
      <c r="O133" s="701"/>
      <c r="P133" s="701"/>
      <c r="Q133" s="701"/>
      <c r="R133" s="701"/>
      <c r="S133" s="701"/>
      <c r="T133" s="701"/>
      <c r="U133" s="701">
        <v>3.3184153582088767</v>
      </c>
      <c r="V133" s="701"/>
      <c r="W133" s="701"/>
      <c r="X133" s="701">
        <v>187.27712563099996</v>
      </c>
      <c r="Y133" s="702">
        <v>16.911007395377098</v>
      </c>
      <c r="Z133" s="680"/>
    </row>
    <row r="134" spans="1:26" s="218" customFormat="1">
      <c r="A134" s="668"/>
      <c r="B134" s="397" t="s">
        <v>511</v>
      </c>
      <c r="C134" s="1215" t="s">
        <v>512</v>
      </c>
      <c r="D134" s="1216"/>
      <c r="E134" s="1216"/>
      <c r="F134" s="1217"/>
      <c r="G134" s="689">
        <v>0</v>
      </c>
      <c r="H134" s="689">
        <v>0</v>
      </c>
      <c r="I134" s="679">
        <v>0</v>
      </c>
      <c r="J134" s="499">
        <v>0</v>
      </c>
      <c r="K134" s="499"/>
      <c r="L134" s="499"/>
      <c r="M134" s="499"/>
      <c r="N134" s="499"/>
      <c r="O134" s="499"/>
      <c r="P134" s="499"/>
      <c r="Q134" s="499"/>
      <c r="R134" s="499"/>
      <c r="S134" s="499"/>
      <c r="T134" s="499"/>
      <c r="U134" s="499">
        <v>0</v>
      </c>
      <c r="V134" s="499"/>
      <c r="W134" s="499"/>
      <c r="X134" s="499">
        <v>0</v>
      </c>
      <c r="Y134" s="500">
        <v>0</v>
      </c>
      <c r="Z134" s="680"/>
    </row>
    <row r="135" spans="1:26" s="218" customFormat="1">
      <c r="A135" s="668"/>
      <c r="B135" s="411" t="s">
        <v>513</v>
      </c>
      <c r="C135" s="1203" t="s">
        <v>514</v>
      </c>
      <c r="D135" s="1204"/>
      <c r="E135" s="1204"/>
      <c r="F135" s="1205"/>
      <c r="G135" s="681">
        <v>170.00000000000003</v>
      </c>
      <c r="H135" s="681">
        <v>170.00000000000003</v>
      </c>
      <c r="I135" s="682">
        <v>148.65933864163367</v>
      </c>
      <c r="J135" s="683">
        <v>0</v>
      </c>
      <c r="K135" s="683"/>
      <c r="L135" s="683"/>
      <c r="M135" s="683"/>
      <c r="N135" s="683"/>
      <c r="O135" s="683"/>
      <c r="P135" s="683"/>
      <c r="Q135" s="683"/>
      <c r="R135" s="683"/>
      <c r="S135" s="683"/>
      <c r="T135" s="683"/>
      <c r="U135" s="683">
        <v>0.34127683659740415</v>
      </c>
      <c r="V135" s="683"/>
      <c r="W135" s="683"/>
      <c r="X135" s="683">
        <v>19.260200458118572</v>
      </c>
      <c r="Y135" s="684">
        <v>1.7391840636503972</v>
      </c>
      <c r="Z135" s="680"/>
    </row>
    <row r="136" spans="1:26" s="218" customFormat="1">
      <c r="A136" s="668"/>
      <c r="B136" s="411" t="s">
        <v>515</v>
      </c>
      <c r="C136" s="1203" t="s">
        <v>516</v>
      </c>
      <c r="D136" s="1204"/>
      <c r="E136" s="1204"/>
      <c r="F136" s="1205"/>
      <c r="G136" s="681">
        <v>0</v>
      </c>
      <c r="H136" s="681">
        <v>0</v>
      </c>
      <c r="I136" s="682">
        <v>0</v>
      </c>
      <c r="J136" s="683">
        <v>0</v>
      </c>
      <c r="K136" s="683"/>
      <c r="L136" s="683"/>
      <c r="M136" s="683"/>
      <c r="N136" s="683"/>
      <c r="O136" s="683"/>
      <c r="P136" s="683"/>
      <c r="Q136" s="683"/>
      <c r="R136" s="683"/>
      <c r="S136" s="683"/>
      <c r="T136" s="683"/>
      <c r="U136" s="683">
        <v>0</v>
      </c>
      <c r="V136" s="683"/>
      <c r="W136" s="683"/>
      <c r="X136" s="683">
        <v>0</v>
      </c>
      <c r="Y136" s="684">
        <v>0</v>
      </c>
      <c r="Z136" s="680"/>
    </row>
    <row r="137" spans="1:26" s="218" customFormat="1">
      <c r="A137" s="668"/>
      <c r="B137" s="411" t="s">
        <v>517</v>
      </c>
      <c r="C137" s="1203" t="s">
        <v>518</v>
      </c>
      <c r="D137" s="1204"/>
      <c r="E137" s="1204"/>
      <c r="F137" s="1205"/>
      <c r="G137" s="681">
        <v>0</v>
      </c>
      <c r="H137" s="681">
        <v>0</v>
      </c>
      <c r="I137" s="682">
        <v>0</v>
      </c>
      <c r="J137" s="683">
        <v>0</v>
      </c>
      <c r="K137" s="683"/>
      <c r="L137" s="683"/>
      <c r="M137" s="683"/>
      <c r="N137" s="683"/>
      <c r="O137" s="683"/>
      <c r="P137" s="683"/>
      <c r="Q137" s="683"/>
      <c r="R137" s="683"/>
      <c r="S137" s="683"/>
      <c r="T137" s="683"/>
      <c r="U137" s="683">
        <v>0</v>
      </c>
      <c r="V137" s="683"/>
      <c r="W137" s="683"/>
      <c r="X137" s="683">
        <v>0</v>
      </c>
      <c r="Y137" s="684">
        <v>0</v>
      </c>
      <c r="Z137" s="680"/>
    </row>
    <row r="138" spans="1:26" s="218" customFormat="1">
      <c r="A138" s="668"/>
      <c r="B138" s="411" t="s">
        <v>519</v>
      </c>
      <c r="C138" s="1203" t="s">
        <v>520</v>
      </c>
      <c r="D138" s="1204"/>
      <c r="E138" s="1204"/>
      <c r="F138" s="1205"/>
      <c r="G138" s="681">
        <v>0</v>
      </c>
      <c r="H138" s="681">
        <v>0</v>
      </c>
      <c r="I138" s="682">
        <v>0</v>
      </c>
      <c r="J138" s="683">
        <v>0</v>
      </c>
      <c r="K138" s="683"/>
      <c r="L138" s="683"/>
      <c r="M138" s="683"/>
      <c r="N138" s="683"/>
      <c r="O138" s="683"/>
      <c r="P138" s="683"/>
      <c r="Q138" s="683"/>
      <c r="R138" s="683"/>
      <c r="S138" s="683"/>
      <c r="T138" s="683"/>
      <c r="U138" s="683">
        <v>0</v>
      </c>
      <c r="V138" s="683"/>
      <c r="W138" s="683"/>
      <c r="X138" s="683">
        <v>0</v>
      </c>
      <c r="Y138" s="684">
        <v>0</v>
      </c>
      <c r="Z138" s="676"/>
    </row>
    <row r="139" spans="1:26" s="218" customFormat="1">
      <c r="A139" s="668"/>
      <c r="B139" s="411" t="s">
        <v>521</v>
      </c>
      <c r="C139" s="1203" t="s">
        <v>522</v>
      </c>
      <c r="D139" s="1204"/>
      <c r="E139" s="1204"/>
      <c r="F139" s="1205"/>
      <c r="G139" s="681">
        <v>0</v>
      </c>
      <c r="H139" s="681">
        <v>0</v>
      </c>
      <c r="I139" s="682">
        <v>0</v>
      </c>
      <c r="J139" s="683">
        <v>0</v>
      </c>
      <c r="K139" s="683"/>
      <c r="L139" s="683"/>
      <c r="M139" s="683"/>
      <c r="N139" s="683"/>
      <c r="O139" s="683"/>
      <c r="P139" s="683"/>
      <c r="Q139" s="683"/>
      <c r="R139" s="683"/>
      <c r="S139" s="683"/>
      <c r="T139" s="683"/>
      <c r="U139" s="683">
        <v>0</v>
      </c>
      <c r="V139" s="683"/>
      <c r="W139" s="683"/>
      <c r="X139" s="683">
        <v>0</v>
      </c>
      <c r="Y139" s="684">
        <v>0</v>
      </c>
      <c r="Z139" s="680"/>
    </row>
    <row r="140" spans="1:26" s="218" customFormat="1">
      <c r="A140" s="668"/>
      <c r="B140" s="411" t="s">
        <v>523</v>
      </c>
      <c r="C140" s="1203" t="s">
        <v>524</v>
      </c>
      <c r="D140" s="1204"/>
      <c r="E140" s="1204"/>
      <c r="F140" s="1205"/>
      <c r="G140" s="681">
        <v>0</v>
      </c>
      <c r="H140" s="681">
        <v>0</v>
      </c>
      <c r="I140" s="682">
        <v>0</v>
      </c>
      <c r="J140" s="683">
        <v>0</v>
      </c>
      <c r="K140" s="683"/>
      <c r="L140" s="683"/>
      <c r="M140" s="683"/>
      <c r="N140" s="683"/>
      <c r="O140" s="683"/>
      <c r="P140" s="683"/>
      <c r="Q140" s="683"/>
      <c r="R140" s="683"/>
      <c r="S140" s="683"/>
      <c r="T140" s="683"/>
      <c r="U140" s="683">
        <v>0</v>
      </c>
      <c r="V140" s="683"/>
      <c r="W140" s="683"/>
      <c r="X140" s="683">
        <v>0</v>
      </c>
      <c r="Y140" s="684">
        <v>0</v>
      </c>
      <c r="Z140" s="680"/>
    </row>
    <row r="141" spans="1:26" s="218" customFormat="1">
      <c r="A141" s="668"/>
      <c r="B141" s="411" t="s">
        <v>525</v>
      </c>
      <c r="C141" s="1203" t="s">
        <v>526</v>
      </c>
      <c r="D141" s="1204"/>
      <c r="E141" s="1204"/>
      <c r="F141" s="1205"/>
      <c r="G141" s="681">
        <v>38</v>
      </c>
      <c r="H141" s="681">
        <v>38</v>
      </c>
      <c r="I141" s="700">
        <v>33.229734519894578</v>
      </c>
      <c r="J141" s="701">
        <v>0</v>
      </c>
      <c r="K141" s="701"/>
      <c r="L141" s="701"/>
      <c r="M141" s="701"/>
      <c r="N141" s="701"/>
      <c r="O141" s="701"/>
      <c r="P141" s="701"/>
      <c r="Q141" s="701"/>
      <c r="R141" s="701"/>
      <c r="S141" s="701"/>
      <c r="T141" s="701"/>
      <c r="U141" s="701">
        <v>7.6285410533537393E-2</v>
      </c>
      <c r="V141" s="701"/>
      <c r="W141" s="701"/>
      <c r="X141" s="701">
        <v>4.3052212788735629</v>
      </c>
      <c r="Y141" s="702">
        <v>0.38875879069832403</v>
      </c>
      <c r="Z141" s="680"/>
    </row>
    <row r="142" spans="1:26" s="218" customFormat="1">
      <c r="A142" s="668"/>
      <c r="B142" s="456" t="s">
        <v>527</v>
      </c>
      <c r="C142" s="1203" t="s">
        <v>528</v>
      </c>
      <c r="D142" s="1204"/>
      <c r="E142" s="1204"/>
      <c r="F142" s="1205"/>
      <c r="G142" s="681">
        <v>0</v>
      </c>
      <c r="H142" s="681">
        <v>0</v>
      </c>
      <c r="I142" s="682">
        <v>0</v>
      </c>
      <c r="J142" s="683">
        <v>0</v>
      </c>
      <c r="K142" s="683"/>
      <c r="L142" s="683"/>
      <c r="M142" s="683"/>
      <c r="N142" s="683"/>
      <c r="O142" s="683"/>
      <c r="P142" s="683"/>
      <c r="Q142" s="683"/>
      <c r="R142" s="683"/>
      <c r="S142" s="683"/>
      <c r="T142" s="683"/>
      <c r="U142" s="683">
        <v>0</v>
      </c>
      <c r="V142" s="683"/>
      <c r="W142" s="683"/>
      <c r="X142" s="683">
        <v>0</v>
      </c>
      <c r="Y142" s="684">
        <v>0</v>
      </c>
      <c r="Z142" s="680"/>
    </row>
    <row r="143" spans="1:26" s="218" customFormat="1" ht="13.5" thickBot="1">
      <c r="A143" s="668"/>
      <c r="B143" s="457" t="s">
        <v>529</v>
      </c>
      <c r="C143" s="1206" t="s">
        <v>530</v>
      </c>
      <c r="D143" s="1207"/>
      <c r="E143" s="1207"/>
      <c r="F143" s="1208"/>
      <c r="G143" s="690">
        <v>0</v>
      </c>
      <c r="H143" s="690">
        <v>0</v>
      </c>
      <c r="I143" s="691">
        <v>0</v>
      </c>
      <c r="J143" s="692">
        <v>0</v>
      </c>
      <c r="K143" s="692"/>
      <c r="L143" s="692"/>
      <c r="M143" s="692"/>
      <c r="N143" s="692"/>
      <c r="O143" s="692"/>
      <c r="P143" s="692"/>
      <c r="Q143" s="692"/>
      <c r="R143" s="692"/>
      <c r="S143" s="692"/>
      <c r="T143" s="692"/>
      <c r="U143" s="692">
        <v>0</v>
      </c>
      <c r="V143" s="692"/>
      <c r="W143" s="692"/>
      <c r="X143" s="692">
        <v>0</v>
      </c>
      <c r="Y143" s="693">
        <v>0</v>
      </c>
      <c r="Z143" s="680"/>
    </row>
    <row r="144" spans="1:26" s="218" customFormat="1">
      <c r="A144" s="668"/>
      <c r="B144" s="442" t="s">
        <v>531</v>
      </c>
      <c r="C144" s="1209" t="s">
        <v>532</v>
      </c>
      <c r="D144" s="1210"/>
      <c r="E144" s="1210"/>
      <c r="F144" s="1211"/>
      <c r="G144" s="689">
        <v>0</v>
      </c>
      <c r="H144" s="689">
        <v>0</v>
      </c>
      <c r="I144" s="679">
        <v>0</v>
      </c>
      <c r="J144" s="499">
        <v>0</v>
      </c>
      <c r="K144" s="499"/>
      <c r="L144" s="499"/>
      <c r="M144" s="499"/>
      <c r="N144" s="499"/>
      <c r="O144" s="499"/>
      <c r="P144" s="499"/>
      <c r="Q144" s="499"/>
      <c r="R144" s="499"/>
      <c r="S144" s="499"/>
      <c r="T144" s="499"/>
      <c r="U144" s="499">
        <v>0</v>
      </c>
      <c r="V144" s="499"/>
      <c r="W144" s="499"/>
      <c r="X144" s="499">
        <v>0</v>
      </c>
      <c r="Y144" s="500">
        <v>0</v>
      </c>
      <c r="Z144" s="680"/>
    </row>
    <row r="145" spans="1:26" s="218" customFormat="1">
      <c r="A145" s="668"/>
      <c r="B145" s="411" t="s">
        <v>533</v>
      </c>
      <c r="C145" s="1203" t="s">
        <v>534</v>
      </c>
      <c r="D145" s="1204"/>
      <c r="E145" s="1204"/>
      <c r="F145" s="1205"/>
      <c r="G145" s="681">
        <v>0</v>
      </c>
      <c r="H145" s="681">
        <v>0</v>
      </c>
      <c r="I145" s="682">
        <v>0</v>
      </c>
      <c r="J145" s="683">
        <v>0</v>
      </c>
      <c r="K145" s="683"/>
      <c r="L145" s="683"/>
      <c r="M145" s="683"/>
      <c r="N145" s="683"/>
      <c r="O145" s="683"/>
      <c r="P145" s="683"/>
      <c r="Q145" s="683"/>
      <c r="R145" s="683"/>
      <c r="S145" s="683"/>
      <c r="T145" s="683"/>
      <c r="U145" s="683">
        <v>0</v>
      </c>
      <c r="V145" s="683"/>
      <c r="W145" s="683"/>
      <c r="X145" s="683">
        <v>0</v>
      </c>
      <c r="Y145" s="684">
        <v>0</v>
      </c>
      <c r="Z145" s="680"/>
    </row>
    <row r="146" spans="1:26" s="218" customFormat="1" ht="13.5" thickBot="1">
      <c r="A146" s="668"/>
      <c r="B146" s="420" t="s">
        <v>535</v>
      </c>
      <c r="C146" s="1212" t="s">
        <v>536</v>
      </c>
      <c r="D146" s="1213"/>
      <c r="E146" s="1213"/>
      <c r="F146" s="1214"/>
      <c r="G146" s="685">
        <v>0</v>
      </c>
      <c r="H146" s="685">
        <v>0</v>
      </c>
      <c r="I146" s="686">
        <v>0</v>
      </c>
      <c r="J146" s="687">
        <v>0</v>
      </c>
      <c r="K146" s="687"/>
      <c r="L146" s="687"/>
      <c r="M146" s="687"/>
      <c r="N146" s="687"/>
      <c r="O146" s="687"/>
      <c r="P146" s="687"/>
      <c r="Q146" s="687"/>
      <c r="R146" s="687"/>
      <c r="S146" s="687"/>
      <c r="T146" s="687"/>
      <c r="U146" s="687">
        <v>0</v>
      </c>
      <c r="V146" s="687"/>
      <c r="W146" s="687"/>
      <c r="X146" s="687">
        <v>0</v>
      </c>
      <c r="Y146" s="688">
        <v>0</v>
      </c>
      <c r="Z146" s="680"/>
    </row>
    <row r="147" spans="1:26" s="218" customFormat="1">
      <c r="A147" s="668"/>
      <c r="B147" s="397" t="s">
        <v>537</v>
      </c>
      <c r="C147" s="1215" t="s">
        <v>538</v>
      </c>
      <c r="D147" s="1216"/>
      <c r="E147" s="1216"/>
      <c r="F147" s="1217"/>
      <c r="G147" s="689">
        <v>0</v>
      </c>
      <c r="H147" s="689">
        <v>0</v>
      </c>
      <c r="I147" s="679">
        <v>0</v>
      </c>
      <c r="J147" s="499">
        <v>0</v>
      </c>
      <c r="K147" s="499"/>
      <c r="L147" s="499"/>
      <c r="M147" s="499"/>
      <c r="N147" s="499"/>
      <c r="O147" s="499"/>
      <c r="P147" s="499"/>
      <c r="Q147" s="499"/>
      <c r="R147" s="499"/>
      <c r="S147" s="499"/>
      <c r="T147" s="499"/>
      <c r="U147" s="499">
        <v>0</v>
      </c>
      <c r="V147" s="499"/>
      <c r="W147" s="499"/>
      <c r="X147" s="499">
        <v>0</v>
      </c>
      <c r="Y147" s="500">
        <v>0</v>
      </c>
      <c r="Z147" s="680"/>
    </row>
    <row r="148" spans="1:26" s="218" customFormat="1">
      <c r="A148" s="668"/>
      <c r="B148" s="411" t="s">
        <v>539</v>
      </c>
      <c r="C148" s="1203" t="s">
        <v>540</v>
      </c>
      <c r="D148" s="1204"/>
      <c r="E148" s="1204"/>
      <c r="F148" s="1205"/>
      <c r="G148" s="681">
        <v>2412.0000000000005</v>
      </c>
      <c r="H148" s="681">
        <v>0</v>
      </c>
      <c r="I148" s="682">
        <v>2109.2136753154141</v>
      </c>
      <c r="J148" s="683">
        <v>0</v>
      </c>
      <c r="K148" s="683"/>
      <c r="L148" s="683"/>
      <c r="M148" s="683"/>
      <c r="N148" s="683"/>
      <c r="O148" s="683"/>
      <c r="P148" s="683"/>
      <c r="Q148" s="683"/>
      <c r="R148" s="683"/>
      <c r="S148" s="683"/>
      <c r="T148" s="683"/>
      <c r="U148" s="683">
        <v>4.84211605807611</v>
      </c>
      <c r="V148" s="683"/>
      <c r="W148" s="683"/>
      <c r="X148" s="683">
        <v>273.26825591165874</v>
      </c>
      <c r="Y148" s="684">
        <v>24.675952714851519</v>
      </c>
      <c r="Z148" s="680"/>
    </row>
    <row r="149" spans="1:26" s="218" customFormat="1">
      <c r="A149" s="668"/>
      <c r="B149" s="411" t="s">
        <v>541</v>
      </c>
      <c r="C149" s="1203" t="s">
        <v>542</v>
      </c>
      <c r="D149" s="1204"/>
      <c r="E149" s="1204"/>
      <c r="F149" s="1205"/>
      <c r="G149" s="681">
        <v>0</v>
      </c>
      <c r="H149" s="681">
        <v>0</v>
      </c>
      <c r="I149" s="682">
        <v>0</v>
      </c>
      <c r="J149" s="683">
        <v>0</v>
      </c>
      <c r="K149" s="683"/>
      <c r="L149" s="683"/>
      <c r="M149" s="683"/>
      <c r="N149" s="683"/>
      <c r="O149" s="683"/>
      <c r="P149" s="683"/>
      <c r="Q149" s="683"/>
      <c r="R149" s="683"/>
      <c r="S149" s="683"/>
      <c r="T149" s="683"/>
      <c r="U149" s="683">
        <v>0</v>
      </c>
      <c r="V149" s="683"/>
      <c r="W149" s="683"/>
      <c r="X149" s="683">
        <v>0</v>
      </c>
      <c r="Y149" s="684">
        <v>0</v>
      </c>
      <c r="Z149" s="680"/>
    </row>
    <row r="150" spans="1:26" s="218" customFormat="1">
      <c r="A150" s="668"/>
      <c r="B150" s="411" t="s">
        <v>543</v>
      </c>
      <c r="C150" s="1203" t="s">
        <v>544</v>
      </c>
      <c r="D150" s="1204"/>
      <c r="E150" s="1204"/>
      <c r="F150" s="1205"/>
      <c r="G150" s="681">
        <v>1941.0000000000002</v>
      </c>
      <c r="H150" s="681">
        <v>0</v>
      </c>
      <c r="I150" s="682">
        <v>1698</v>
      </c>
      <c r="J150" s="683">
        <v>0</v>
      </c>
      <c r="K150" s="683"/>
      <c r="L150" s="683"/>
      <c r="M150" s="683"/>
      <c r="N150" s="683"/>
      <c r="O150" s="683"/>
      <c r="P150" s="683"/>
      <c r="Q150" s="683"/>
      <c r="R150" s="683"/>
      <c r="S150" s="683"/>
      <c r="T150" s="683"/>
      <c r="U150" s="683">
        <v>3.8965784696209491</v>
      </c>
      <c r="V150" s="683"/>
      <c r="W150" s="683"/>
      <c r="X150" s="683">
        <v>219.90617111298906</v>
      </c>
      <c r="Y150" s="684">
        <v>19.857389809090709</v>
      </c>
      <c r="Z150" s="680"/>
    </row>
    <row r="151" spans="1:26" s="218" customFormat="1">
      <c r="A151" s="668"/>
      <c r="B151" s="411" t="s">
        <v>545</v>
      </c>
      <c r="C151" s="1203" t="s">
        <v>546</v>
      </c>
      <c r="D151" s="1204"/>
      <c r="E151" s="1204"/>
      <c r="F151" s="1205"/>
      <c r="G151" s="681">
        <v>1042.6300000000003</v>
      </c>
      <c r="H151" s="681">
        <v>0</v>
      </c>
      <c r="I151" s="682">
        <v>911.74521322309715</v>
      </c>
      <c r="J151" s="683">
        <v>0</v>
      </c>
      <c r="K151" s="683"/>
      <c r="L151" s="683"/>
      <c r="M151" s="683"/>
      <c r="N151" s="683"/>
      <c r="O151" s="683"/>
      <c r="P151" s="683"/>
      <c r="Q151" s="683"/>
      <c r="R151" s="683"/>
      <c r="S151" s="683"/>
      <c r="T151" s="683"/>
      <c r="U151" s="683">
        <v>2.0930909890679499</v>
      </c>
      <c r="V151" s="683"/>
      <c r="W151" s="683"/>
      <c r="X151" s="683">
        <v>118.12507531557745</v>
      </c>
      <c r="Y151" s="684">
        <v>10.666620472257728</v>
      </c>
      <c r="Z151" s="680"/>
    </row>
    <row r="152" spans="1:26" s="218" customFormat="1">
      <c r="A152" s="668"/>
      <c r="B152" s="411" t="s">
        <v>547</v>
      </c>
      <c r="C152" s="1203" t="s">
        <v>548</v>
      </c>
      <c r="D152" s="1204"/>
      <c r="E152" s="1204"/>
      <c r="F152" s="1205"/>
      <c r="G152" s="681">
        <v>0</v>
      </c>
      <c r="H152" s="681">
        <v>0</v>
      </c>
      <c r="I152" s="682">
        <v>0</v>
      </c>
      <c r="J152" s="683">
        <v>0</v>
      </c>
      <c r="K152" s="683"/>
      <c r="L152" s="683"/>
      <c r="M152" s="683"/>
      <c r="N152" s="683"/>
      <c r="O152" s="683"/>
      <c r="P152" s="683"/>
      <c r="Q152" s="683"/>
      <c r="R152" s="683"/>
      <c r="S152" s="683"/>
      <c r="T152" s="683"/>
      <c r="U152" s="683">
        <v>0</v>
      </c>
      <c r="V152" s="683"/>
      <c r="W152" s="683"/>
      <c r="X152" s="683">
        <v>0</v>
      </c>
      <c r="Y152" s="684">
        <v>0</v>
      </c>
      <c r="Z152" s="680"/>
    </row>
    <row r="153" spans="1:26" s="218" customFormat="1">
      <c r="A153" s="668"/>
      <c r="B153" s="411" t="s">
        <v>549</v>
      </c>
      <c r="C153" s="1203" t="s">
        <v>550</v>
      </c>
      <c r="D153" s="1204"/>
      <c r="E153" s="1204"/>
      <c r="F153" s="1205"/>
      <c r="G153" s="681">
        <v>0</v>
      </c>
      <c r="H153" s="681">
        <v>0</v>
      </c>
      <c r="I153" s="700">
        <v>0</v>
      </c>
      <c r="J153" s="701">
        <v>0</v>
      </c>
      <c r="K153" s="701"/>
      <c r="L153" s="701"/>
      <c r="M153" s="701"/>
      <c r="N153" s="701"/>
      <c r="O153" s="701"/>
      <c r="P153" s="701"/>
      <c r="Q153" s="701"/>
      <c r="R153" s="701"/>
      <c r="S153" s="701"/>
      <c r="T153" s="701"/>
      <c r="U153" s="701">
        <v>0</v>
      </c>
      <c r="V153" s="701"/>
      <c r="W153" s="701"/>
      <c r="X153" s="701">
        <v>0</v>
      </c>
      <c r="Y153" s="702">
        <v>0</v>
      </c>
      <c r="Z153" s="680"/>
    </row>
    <row r="154" spans="1:26" s="218" customFormat="1">
      <c r="A154" s="668"/>
      <c r="B154" s="411" t="s">
        <v>551</v>
      </c>
      <c r="C154" s="1203" t="s">
        <v>552</v>
      </c>
      <c r="D154" s="1204"/>
      <c r="E154" s="1204"/>
      <c r="F154" s="1205"/>
      <c r="G154" s="681">
        <v>0</v>
      </c>
      <c r="H154" s="681">
        <v>0</v>
      </c>
      <c r="I154" s="682">
        <v>0</v>
      </c>
      <c r="J154" s="683">
        <v>0</v>
      </c>
      <c r="K154" s="683"/>
      <c r="L154" s="683"/>
      <c r="M154" s="683"/>
      <c r="N154" s="683"/>
      <c r="O154" s="683"/>
      <c r="P154" s="683"/>
      <c r="Q154" s="683"/>
      <c r="R154" s="683"/>
      <c r="S154" s="683"/>
      <c r="T154" s="683"/>
      <c r="U154" s="683">
        <v>0</v>
      </c>
      <c r="V154" s="683"/>
      <c r="W154" s="683"/>
      <c r="X154" s="683">
        <v>0</v>
      </c>
      <c r="Y154" s="684">
        <v>0</v>
      </c>
      <c r="Z154" s="680"/>
    </row>
    <row r="155" spans="1:26" s="218" customFormat="1" ht="13.5" thickBot="1">
      <c r="A155" s="668"/>
      <c r="B155" s="438" t="s">
        <v>553</v>
      </c>
      <c r="C155" s="1206" t="s">
        <v>554</v>
      </c>
      <c r="D155" s="1207"/>
      <c r="E155" s="1207"/>
      <c r="F155" s="1208"/>
      <c r="G155" s="690">
        <v>47</v>
      </c>
      <c r="H155" s="690">
        <v>0</v>
      </c>
      <c r="I155" s="691">
        <v>41.099934800922242</v>
      </c>
      <c r="J155" s="692">
        <v>0</v>
      </c>
      <c r="K155" s="692"/>
      <c r="L155" s="692"/>
      <c r="M155" s="692"/>
      <c r="N155" s="692"/>
      <c r="O155" s="692"/>
      <c r="P155" s="692"/>
      <c r="Q155" s="692"/>
      <c r="R155" s="692"/>
      <c r="S155" s="692"/>
      <c r="T155" s="692"/>
      <c r="U155" s="692">
        <v>9.4353007765164656E-2</v>
      </c>
      <c r="V155" s="692"/>
      <c r="W155" s="692"/>
      <c r="X155" s="692">
        <v>5.3248789501857221</v>
      </c>
      <c r="Y155" s="693">
        <v>0.48083324112687448</v>
      </c>
      <c r="Z155" s="680"/>
    </row>
    <row r="156" spans="1:26" s="218" customFormat="1">
      <c r="A156" s="668"/>
      <c r="B156" s="442" t="s">
        <v>555</v>
      </c>
      <c r="C156" s="1209" t="s">
        <v>556</v>
      </c>
      <c r="D156" s="1210"/>
      <c r="E156" s="1210"/>
      <c r="F156" s="1211"/>
      <c r="G156" s="689">
        <v>0</v>
      </c>
      <c r="H156" s="689">
        <v>0</v>
      </c>
      <c r="I156" s="679">
        <v>0</v>
      </c>
      <c r="J156" s="499">
        <v>0</v>
      </c>
      <c r="K156" s="499"/>
      <c r="L156" s="499"/>
      <c r="M156" s="499"/>
      <c r="N156" s="499"/>
      <c r="O156" s="499"/>
      <c r="P156" s="499"/>
      <c r="Q156" s="499"/>
      <c r="R156" s="499"/>
      <c r="S156" s="499"/>
      <c r="T156" s="499"/>
      <c r="U156" s="499">
        <v>0</v>
      </c>
      <c r="V156" s="499"/>
      <c r="W156" s="499"/>
      <c r="X156" s="499">
        <v>0</v>
      </c>
      <c r="Y156" s="500">
        <v>0</v>
      </c>
      <c r="Z156" s="680"/>
    </row>
    <row r="157" spans="1:26" s="218" customFormat="1">
      <c r="A157" s="668"/>
      <c r="B157" s="411" t="s">
        <v>557</v>
      </c>
      <c r="C157" s="1203" t="s">
        <v>558</v>
      </c>
      <c r="D157" s="1204"/>
      <c r="E157" s="1204"/>
      <c r="F157" s="1205"/>
      <c r="G157" s="681">
        <v>0</v>
      </c>
      <c r="H157" s="681">
        <v>0</v>
      </c>
      <c r="I157" s="682">
        <v>0</v>
      </c>
      <c r="J157" s="683">
        <v>0</v>
      </c>
      <c r="K157" s="683"/>
      <c r="L157" s="683"/>
      <c r="M157" s="683"/>
      <c r="N157" s="683"/>
      <c r="O157" s="683"/>
      <c r="P157" s="683"/>
      <c r="Q157" s="683"/>
      <c r="R157" s="683"/>
      <c r="S157" s="683"/>
      <c r="T157" s="683"/>
      <c r="U157" s="683">
        <v>0</v>
      </c>
      <c r="V157" s="683"/>
      <c r="W157" s="683"/>
      <c r="X157" s="683">
        <v>0</v>
      </c>
      <c r="Y157" s="684">
        <v>0</v>
      </c>
      <c r="Z157" s="680"/>
    </row>
    <row r="158" spans="1:26" s="218" customFormat="1">
      <c r="A158" s="668"/>
      <c r="B158" s="411" t="s">
        <v>559</v>
      </c>
      <c r="C158" s="1203" t="s">
        <v>560</v>
      </c>
      <c r="D158" s="1204"/>
      <c r="E158" s="1204"/>
      <c r="F158" s="1205"/>
      <c r="G158" s="681">
        <v>0</v>
      </c>
      <c r="H158" s="681">
        <v>0</v>
      </c>
      <c r="I158" s="682">
        <v>0</v>
      </c>
      <c r="J158" s="683">
        <v>0</v>
      </c>
      <c r="K158" s="683"/>
      <c r="L158" s="683"/>
      <c r="M158" s="683"/>
      <c r="N158" s="683"/>
      <c r="O158" s="683"/>
      <c r="P158" s="683"/>
      <c r="Q158" s="683"/>
      <c r="R158" s="683"/>
      <c r="S158" s="683"/>
      <c r="T158" s="683"/>
      <c r="U158" s="683">
        <v>0</v>
      </c>
      <c r="V158" s="683"/>
      <c r="W158" s="683"/>
      <c r="X158" s="683">
        <v>0</v>
      </c>
      <c r="Y158" s="684">
        <v>0</v>
      </c>
      <c r="Z158" s="680"/>
    </row>
    <row r="159" spans="1:26" s="218" customFormat="1">
      <c r="A159" s="668"/>
      <c r="B159" s="411" t="s">
        <v>561</v>
      </c>
      <c r="C159" s="1203" t="s">
        <v>562</v>
      </c>
      <c r="D159" s="1204"/>
      <c r="E159" s="1204"/>
      <c r="F159" s="1205"/>
      <c r="G159" s="681">
        <v>0</v>
      </c>
      <c r="H159" s="681">
        <v>0</v>
      </c>
      <c r="I159" s="682">
        <v>0</v>
      </c>
      <c r="J159" s="683">
        <v>0</v>
      </c>
      <c r="K159" s="683"/>
      <c r="L159" s="683"/>
      <c r="M159" s="683"/>
      <c r="N159" s="683"/>
      <c r="O159" s="683"/>
      <c r="P159" s="683"/>
      <c r="Q159" s="683"/>
      <c r="R159" s="683"/>
      <c r="S159" s="683"/>
      <c r="T159" s="683"/>
      <c r="U159" s="683">
        <v>0</v>
      </c>
      <c r="V159" s="683"/>
      <c r="W159" s="683"/>
      <c r="X159" s="683">
        <v>0</v>
      </c>
      <c r="Y159" s="684">
        <v>0</v>
      </c>
      <c r="Z159" s="680"/>
    </row>
    <row r="160" spans="1:26" s="218" customFormat="1">
      <c r="A160" s="668"/>
      <c r="B160" s="411" t="s">
        <v>563</v>
      </c>
      <c r="C160" s="1203" t="s">
        <v>564</v>
      </c>
      <c r="D160" s="1204"/>
      <c r="E160" s="1204"/>
      <c r="F160" s="1205"/>
      <c r="G160" s="681">
        <v>0</v>
      </c>
      <c r="H160" s="681">
        <v>0</v>
      </c>
      <c r="I160" s="682">
        <v>0</v>
      </c>
      <c r="J160" s="683">
        <v>0</v>
      </c>
      <c r="K160" s="683"/>
      <c r="L160" s="683"/>
      <c r="M160" s="683"/>
      <c r="N160" s="683"/>
      <c r="O160" s="683"/>
      <c r="P160" s="683"/>
      <c r="Q160" s="683"/>
      <c r="R160" s="683"/>
      <c r="S160" s="683"/>
      <c r="T160" s="683"/>
      <c r="U160" s="683">
        <v>0</v>
      </c>
      <c r="V160" s="683"/>
      <c r="W160" s="683"/>
      <c r="X160" s="683">
        <v>0</v>
      </c>
      <c r="Y160" s="684">
        <v>0</v>
      </c>
      <c r="Z160" s="680"/>
    </row>
    <row r="161" spans="1:26" s="218" customFormat="1" ht="13.5" thickBot="1">
      <c r="A161" s="668"/>
      <c r="B161" s="438" t="s">
        <v>565</v>
      </c>
      <c r="C161" s="1206" t="s">
        <v>566</v>
      </c>
      <c r="D161" s="1207"/>
      <c r="E161" s="1207"/>
      <c r="F161" s="1208"/>
      <c r="G161" s="681">
        <v>0</v>
      </c>
      <c r="H161" s="681">
        <v>0</v>
      </c>
      <c r="I161" s="682">
        <v>0</v>
      </c>
      <c r="J161" s="683">
        <v>0</v>
      </c>
      <c r="K161" s="683"/>
      <c r="L161" s="683"/>
      <c r="M161" s="683"/>
      <c r="N161" s="683"/>
      <c r="O161" s="683"/>
      <c r="P161" s="683"/>
      <c r="Q161" s="683"/>
      <c r="R161" s="683"/>
      <c r="S161" s="683"/>
      <c r="T161" s="683"/>
      <c r="U161" s="683">
        <v>0</v>
      </c>
      <c r="V161" s="683"/>
      <c r="W161" s="683"/>
      <c r="X161" s="683">
        <v>0</v>
      </c>
      <c r="Y161" s="684">
        <v>0</v>
      </c>
      <c r="Z161" s="680"/>
    </row>
    <row r="162" spans="1:26" s="218" customFormat="1" ht="13.5" thickBot="1">
      <c r="A162" s="668"/>
      <c r="B162" s="703"/>
      <c r="C162" s="1394" t="s">
        <v>617</v>
      </c>
      <c r="D162" s="1392"/>
      <c r="E162" s="1392"/>
      <c r="F162" s="1392"/>
      <c r="G162" s="704">
        <f>SUM(G30:G161)+1</f>
        <v>114338.91199279031</v>
      </c>
      <c r="H162" s="704">
        <f t="shared" ref="H162:Y162" si="0">SUM(H30:H161)</f>
        <v>208.00000000000003</v>
      </c>
      <c r="I162" s="550">
        <f t="shared" si="0"/>
        <v>99995.141987696305</v>
      </c>
      <c r="J162" s="551">
        <f t="shared" si="0"/>
        <v>0</v>
      </c>
      <c r="K162" s="551">
        <f t="shared" si="0"/>
        <v>0</v>
      </c>
      <c r="L162" s="551">
        <f t="shared" si="0"/>
        <v>0</v>
      </c>
      <c r="M162" s="551">
        <f t="shared" si="0"/>
        <v>0</v>
      </c>
      <c r="N162" s="551">
        <f t="shared" si="0"/>
        <v>0</v>
      </c>
      <c r="O162" s="551">
        <f t="shared" si="0"/>
        <v>0</v>
      </c>
      <c r="P162" s="551">
        <f t="shared" si="0"/>
        <v>0</v>
      </c>
      <c r="Q162" s="551">
        <f t="shared" si="0"/>
        <v>0</v>
      </c>
      <c r="R162" s="551">
        <f t="shared" si="0"/>
        <v>0</v>
      </c>
      <c r="S162" s="551">
        <f t="shared" si="0"/>
        <v>0</v>
      </c>
      <c r="T162" s="551">
        <f t="shared" si="0"/>
        <v>0</v>
      </c>
      <c r="U162" s="550">
        <v>217</v>
      </c>
      <c r="V162" s="550">
        <f t="shared" si="0"/>
        <v>0</v>
      </c>
      <c r="W162" s="550">
        <f t="shared" si="0"/>
        <v>0</v>
      </c>
      <c r="X162" s="550">
        <f t="shared" si="0"/>
        <v>12954.821019913108</v>
      </c>
      <c r="Y162" s="550">
        <f t="shared" si="0"/>
        <v>1170.9364825538794</v>
      </c>
      <c r="Z162" s="680"/>
    </row>
    <row r="163" spans="1:26" s="218" customFormat="1" ht="13.5" thickBot="1">
      <c r="A163" s="668"/>
      <c r="B163" s="1391" t="s">
        <v>618</v>
      </c>
      <c r="C163" s="1392"/>
      <c r="D163" s="1392"/>
      <c r="E163" s="1392"/>
      <c r="F163" s="1393"/>
      <c r="G163" s="705">
        <f t="shared" ref="G163:Y163" si="1">G$162+G$29</f>
        <v>1441746.9119927904</v>
      </c>
      <c r="H163" s="705">
        <f t="shared" si="1"/>
        <v>1116.9399999999441</v>
      </c>
      <c r="I163" s="550">
        <f t="shared" si="1"/>
        <v>1260880.1419876963</v>
      </c>
      <c r="J163" s="551">
        <f t="shared" si="1"/>
        <v>0</v>
      </c>
      <c r="K163" s="551">
        <f t="shared" si="1"/>
        <v>0</v>
      </c>
      <c r="L163" s="551">
        <f t="shared" si="1"/>
        <v>0</v>
      </c>
      <c r="M163" s="551">
        <f t="shared" si="1"/>
        <v>0</v>
      </c>
      <c r="N163" s="551">
        <f t="shared" si="1"/>
        <v>0</v>
      </c>
      <c r="O163" s="551">
        <f t="shared" si="1"/>
        <v>0</v>
      </c>
      <c r="P163" s="551">
        <f t="shared" si="1"/>
        <v>0</v>
      </c>
      <c r="Q163" s="551">
        <f t="shared" si="1"/>
        <v>0</v>
      </c>
      <c r="R163" s="551">
        <f t="shared" si="1"/>
        <v>0</v>
      </c>
      <c r="S163" s="551">
        <f t="shared" si="1"/>
        <v>0</v>
      </c>
      <c r="T163" s="551">
        <f t="shared" si="1"/>
        <v>0</v>
      </c>
      <c r="U163" s="551">
        <f t="shared" si="1"/>
        <v>2742</v>
      </c>
      <c r="V163" s="551">
        <f t="shared" si="1"/>
        <v>0</v>
      </c>
      <c r="W163" s="551">
        <f t="shared" si="1"/>
        <v>0</v>
      </c>
      <c r="X163" s="551">
        <f t="shared" si="1"/>
        <v>163357.8210199131</v>
      </c>
      <c r="Y163" s="552">
        <f t="shared" si="1"/>
        <v>14764.93648255388</v>
      </c>
      <c r="Z163" s="680"/>
    </row>
    <row r="164" spans="1:26" s="218" customFormat="1">
      <c r="I164" s="706"/>
      <c r="Z164" s="320"/>
    </row>
    <row r="165" spans="1:26" s="218" customFormat="1">
      <c r="I165" s="706"/>
      <c r="Z165" s="320"/>
    </row>
    <row r="166" spans="1:26" s="218" customFormat="1">
      <c r="I166" s="706"/>
      <c r="Z166" s="320"/>
    </row>
    <row r="167" spans="1:26" s="2" customFormat="1">
      <c r="C167" s="65"/>
      <c r="D167" s="66"/>
      <c r="E167" s="65"/>
      <c r="F167" s="65"/>
      <c r="G167" s="66"/>
      <c r="H167" s="65"/>
    </row>
    <row r="168" spans="1:26" s="2" customFormat="1">
      <c r="B168" s="2" t="s">
        <v>55</v>
      </c>
      <c r="C168" s="65"/>
      <c r="D168" s="65" t="s">
        <v>646</v>
      </c>
      <c r="E168" s="65"/>
      <c r="F168" s="67"/>
      <c r="G168" s="65"/>
      <c r="H168" s="65" t="s">
        <v>647</v>
      </c>
    </row>
    <row r="169" spans="1:26" s="2" customFormat="1">
      <c r="C169" s="65"/>
      <c r="D169" s="65"/>
      <c r="E169" s="65"/>
    </row>
    <row r="170" spans="1:26" s="217" customFormat="1">
      <c r="Z170" s="320"/>
    </row>
  </sheetData>
  <mergeCells count="184">
    <mergeCell ref="B8:D8"/>
    <mergeCell ref="G8:H8"/>
    <mergeCell ref="B9:D9"/>
    <mergeCell ref="G9:H9"/>
    <mergeCell ref="B10:D10"/>
    <mergeCell ref="G10:H10"/>
    <mergeCell ref="B5:D5"/>
    <mergeCell ref="G5:H5"/>
    <mergeCell ref="B6:D6"/>
    <mergeCell ref="G6:H6"/>
    <mergeCell ref="B7:D7"/>
    <mergeCell ref="G7:H7"/>
    <mergeCell ref="E16:G16"/>
    <mergeCell ref="B20:F20"/>
    <mergeCell ref="B21:F21"/>
    <mergeCell ref="B23:F28"/>
    <mergeCell ref="G23:G28"/>
    <mergeCell ref="H23:H28"/>
    <mergeCell ref="B11:D11"/>
    <mergeCell ref="G11:H11"/>
    <mergeCell ref="B12:D12"/>
    <mergeCell ref="G12:H12"/>
    <mergeCell ref="B14:Y14"/>
    <mergeCell ref="C15:D15"/>
    <mergeCell ref="I23:Y23"/>
    <mergeCell ref="I24:K26"/>
    <mergeCell ref="L24:M26"/>
    <mergeCell ref="N24:O26"/>
    <mergeCell ref="P24:R26"/>
    <mergeCell ref="S24:T26"/>
    <mergeCell ref="U24:U26"/>
    <mergeCell ref="V24:W26"/>
    <mergeCell ref="X24:Y26"/>
    <mergeCell ref="U27:U28"/>
    <mergeCell ref="V27:V28"/>
    <mergeCell ref="W27:W28"/>
    <mergeCell ref="X27:X28"/>
    <mergeCell ref="Y27:Y28"/>
    <mergeCell ref="B29:F29"/>
    <mergeCell ref="O27:O28"/>
    <mergeCell ref="P27:P28"/>
    <mergeCell ref="Q27:Q28"/>
    <mergeCell ref="R27:R28"/>
    <mergeCell ref="S27:S28"/>
    <mergeCell ref="T27:T28"/>
    <mergeCell ref="I27:I28"/>
    <mergeCell ref="J27:J28"/>
    <mergeCell ref="K27:K28"/>
    <mergeCell ref="L27:L28"/>
    <mergeCell ref="M27:M28"/>
    <mergeCell ref="N27:N28"/>
    <mergeCell ref="C37:F37"/>
    <mergeCell ref="C38:F38"/>
    <mergeCell ref="C39:F39"/>
    <mergeCell ref="C40:F40"/>
    <mergeCell ref="C41:F41"/>
    <mergeCell ref="C42:F42"/>
    <mergeCell ref="C31:F31"/>
    <mergeCell ref="C32:F32"/>
    <mergeCell ref="C33:F33"/>
    <mergeCell ref="C34:F34"/>
    <mergeCell ref="C35:F35"/>
    <mergeCell ref="C36:F36"/>
    <mergeCell ref="C49:F49"/>
    <mergeCell ref="C50:F50"/>
    <mergeCell ref="C51:F51"/>
    <mergeCell ref="C52:F52"/>
    <mergeCell ref="C53:F53"/>
    <mergeCell ref="C54:F54"/>
    <mergeCell ref="C43:F43"/>
    <mergeCell ref="C44:F44"/>
    <mergeCell ref="C45:F45"/>
    <mergeCell ref="C46:F46"/>
    <mergeCell ref="C47:F47"/>
    <mergeCell ref="C48:F48"/>
    <mergeCell ref="C61:F61"/>
    <mergeCell ref="C62:F62"/>
    <mergeCell ref="C63:F63"/>
    <mergeCell ref="C64:F64"/>
    <mergeCell ref="C65:F65"/>
    <mergeCell ref="C66:F66"/>
    <mergeCell ref="C55:F55"/>
    <mergeCell ref="C56:F56"/>
    <mergeCell ref="C57:F57"/>
    <mergeCell ref="C58:F58"/>
    <mergeCell ref="C59:F59"/>
    <mergeCell ref="C60:F60"/>
    <mergeCell ref="C73:F73"/>
    <mergeCell ref="C74:F74"/>
    <mergeCell ref="C75:F75"/>
    <mergeCell ref="C76:F76"/>
    <mergeCell ref="C77:F77"/>
    <mergeCell ref="C78:F78"/>
    <mergeCell ref="C67:F67"/>
    <mergeCell ref="C68:F68"/>
    <mergeCell ref="C69:F69"/>
    <mergeCell ref="C70:F70"/>
    <mergeCell ref="C71:F71"/>
    <mergeCell ref="C72:F72"/>
    <mergeCell ref="C85:F85"/>
    <mergeCell ref="C86:F86"/>
    <mergeCell ref="C87:F87"/>
    <mergeCell ref="C88:F88"/>
    <mergeCell ref="C89:F89"/>
    <mergeCell ref="C90:F90"/>
    <mergeCell ref="C79:F79"/>
    <mergeCell ref="C80:F80"/>
    <mergeCell ref="C81:F81"/>
    <mergeCell ref="C82:F82"/>
    <mergeCell ref="C83:F83"/>
    <mergeCell ref="C84:F84"/>
    <mergeCell ref="C97:F97"/>
    <mergeCell ref="C98:F98"/>
    <mergeCell ref="C99:F99"/>
    <mergeCell ref="C100:F100"/>
    <mergeCell ref="C101:F101"/>
    <mergeCell ref="C102:F102"/>
    <mergeCell ref="C91:F91"/>
    <mergeCell ref="C92:F92"/>
    <mergeCell ref="C93:F93"/>
    <mergeCell ref="C94:F94"/>
    <mergeCell ref="C95:F95"/>
    <mergeCell ref="C96:F96"/>
    <mergeCell ref="C109:F109"/>
    <mergeCell ref="C110:F110"/>
    <mergeCell ref="C111:F111"/>
    <mergeCell ref="C112:F112"/>
    <mergeCell ref="C113:F113"/>
    <mergeCell ref="C114:F114"/>
    <mergeCell ref="C103:F103"/>
    <mergeCell ref="C104:F104"/>
    <mergeCell ref="C105:F105"/>
    <mergeCell ref="C106:F106"/>
    <mergeCell ref="C107:F107"/>
    <mergeCell ref="C108:F108"/>
    <mergeCell ref="C121:F121"/>
    <mergeCell ref="C122:F122"/>
    <mergeCell ref="C123:F123"/>
    <mergeCell ref="C124:F124"/>
    <mergeCell ref="C125:F125"/>
    <mergeCell ref="C126:F126"/>
    <mergeCell ref="C115:F115"/>
    <mergeCell ref="C116:F116"/>
    <mergeCell ref="C117:F117"/>
    <mergeCell ref="C118:F118"/>
    <mergeCell ref="C119:F119"/>
    <mergeCell ref="C120:F120"/>
    <mergeCell ref="C133:F133"/>
    <mergeCell ref="C134:F134"/>
    <mergeCell ref="C135:F135"/>
    <mergeCell ref="C136:F136"/>
    <mergeCell ref="C137:F137"/>
    <mergeCell ref="C138:F138"/>
    <mergeCell ref="C127:F127"/>
    <mergeCell ref="C128:F128"/>
    <mergeCell ref="C129:F129"/>
    <mergeCell ref="C130:F130"/>
    <mergeCell ref="C131:F131"/>
    <mergeCell ref="C132:F132"/>
    <mergeCell ref="C145:F145"/>
    <mergeCell ref="C146:F146"/>
    <mergeCell ref="C147:F147"/>
    <mergeCell ref="C148:F148"/>
    <mergeCell ref="C149:F149"/>
    <mergeCell ref="C150:F150"/>
    <mergeCell ref="C139:F139"/>
    <mergeCell ref="C140:F140"/>
    <mergeCell ref="C141:F141"/>
    <mergeCell ref="C142:F142"/>
    <mergeCell ref="C143:F143"/>
    <mergeCell ref="C144:F144"/>
    <mergeCell ref="B163:F163"/>
    <mergeCell ref="C157:F157"/>
    <mergeCell ref="C158:F158"/>
    <mergeCell ref="C159:F159"/>
    <mergeCell ref="C160:F160"/>
    <mergeCell ref="C161:F161"/>
    <mergeCell ref="C162:F162"/>
    <mergeCell ref="C151:F151"/>
    <mergeCell ref="C152:F152"/>
    <mergeCell ref="C153:F153"/>
    <mergeCell ref="C154:F154"/>
    <mergeCell ref="C155:F155"/>
    <mergeCell ref="C156:F156"/>
  </mergeCells>
  <hyperlinks>
    <hyperlink ref="E12" r:id="rId1"/>
    <hyperlink ref="G10" r:id="rId2"/>
  </hyperlinks>
  <printOptions horizontalCentered="1"/>
  <pageMargins left="0.11811023622047245" right="0.11811023622047245" top="0.74803149606299213" bottom="0.74803149606299213" header="0.31496062992125984" footer="0.31496062992125984"/>
  <pageSetup paperSize="9" scale="61" fitToHeight="5" orientation="landscape"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pageSetUpPr fitToPage="1"/>
  </sheetPr>
  <dimension ref="A1:Y170"/>
  <sheetViews>
    <sheetView topLeftCell="A133" zoomScale="85" zoomScaleNormal="85" workbookViewId="0">
      <selection activeCell="AA161" sqref="AA161"/>
    </sheetView>
  </sheetViews>
  <sheetFormatPr defaultColWidth="9.140625" defaultRowHeight="14.25"/>
  <cols>
    <col min="1" max="1" width="2.85546875" style="381" customWidth="1"/>
    <col min="2" max="2" width="11.28515625" style="381" customWidth="1"/>
    <col min="3" max="4" width="9.140625" style="381"/>
    <col min="5" max="5" width="21.5703125" style="381" customWidth="1"/>
    <col min="6" max="6" width="31.85546875" style="381" customWidth="1"/>
    <col min="7" max="8" width="13.85546875" style="381" customWidth="1"/>
    <col min="9" max="9" width="10.28515625" style="381" customWidth="1"/>
    <col min="10" max="10" width="13.42578125" style="381" customWidth="1"/>
    <col min="11" max="20" width="10.28515625" style="381" hidden="1" customWidth="1"/>
    <col min="21" max="21" width="13" style="381" customWidth="1"/>
    <col min="22" max="23" width="10.28515625" style="381" hidden="1" customWidth="1"/>
    <col min="24" max="25" width="10.28515625" style="381" customWidth="1"/>
    <col min="26" max="16384" width="9.140625" style="381"/>
  </cols>
  <sheetData>
    <row r="1" spans="2:25" s="217" customFormat="1" ht="12.75"/>
    <row r="2" spans="2:25" s="217" customFormat="1" ht="12.75">
      <c r="B2" s="1"/>
      <c r="F2" s="217" t="s">
        <v>0</v>
      </c>
    </row>
    <row r="3" spans="2:25" s="217" customFormat="1" ht="12.75">
      <c r="F3" s="217" t="s">
        <v>619</v>
      </c>
    </row>
    <row r="4" spans="2:25" s="217" customFormat="1" ht="12.75">
      <c r="P4" s="221"/>
      <c r="Q4" s="221"/>
      <c r="R4" s="221"/>
    </row>
    <row r="5" spans="2:25" s="2" customFormat="1" ht="12.75" customHeight="1">
      <c r="B5" s="953" t="s">
        <v>2</v>
      </c>
      <c r="C5" s="953"/>
      <c r="D5" s="953"/>
      <c r="E5" s="667"/>
      <c r="F5" s="557" t="s">
        <v>3</v>
      </c>
      <c r="G5" s="958"/>
      <c r="H5" s="959"/>
    </row>
    <row r="6" spans="2:25" s="2" customFormat="1" ht="12.75" customHeight="1">
      <c r="B6" s="953" t="s">
        <v>4</v>
      </c>
      <c r="C6" s="953"/>
      <c r="D6" s="953"/>
      <c r="E6" s="667" t="s">
        <v>636</v>
      </c>
      <c r="F6" s="557" t="s">
        <v>5</v>
      </c>
      <c r="G6" s="958" t="s">
        <v>640</v>
      </c>
      <c r="H6" s="959"/>
    </row>
    <row r="7" spans="2:25" s="2" customFormat="1" ht="12.75" customHeight="1">
      <c r="B7" s="953" t="s">
        <v>6</v>
      </c>
      <c r="C7" s="953"/>
      <c r="D7" s="953"/>
      <c r="E7" s="556">
        <v>164780489</v>
      </c>
      <c r="F7" s="557" t="s">
        <v>7</v>
      </c>
      <c r="G7" s="958" t="s">
        <v>641</v>
      </c>
      <c r="H7" s="959"/>
    </row>
    <row r="8" spans="2:25" s="2" customFormat="1" ht="12.75" customHeight="1">
      <c r="B8" s="953" t="s">
        <v>8</v>
      </c>
      <c r="C8" s="953"/>
      <c r="D8" s="953"/>
      <c r="E8" s="667" t="s">
        <v>637</v>
      </c>
      <c r="F8" s="557" t="s">
        <v>9</v>
      </c>
      <c r="G8" s="958" t="s">
        <v>642</v>
      </c>
      <c r="H8" s="959"/>
    </row>
    <row r="9" spans="2:25" s="2" customFormat="1" ht="12.75" customHeight="1">
      <c r="B9" s="953" t="s">
        <v>9</v>
      </c>
      <c r="C9" s="953"/>
      <c r="D9" s="953"/>
      <c r="E9" s="667" t="s">
        <v>638</v>
      </c>
      <c r="F9" s="557" t="s">
        <v>10</v>
      </c>
      <c r="G9" s="958" t="s">
        <v>638</v>
      </c>
      <c r="H9" s="959"/>
    </row>
    <row r="10" spans="2:25" s="2" customFormat="1" ht="12.75" customHeight="1">
      <c r="B10" s="953" t="s">
        <v>10</v>
      </c>
      <c r="C10" s="953"/>
      <c r="D10" s="953"/>
      <c r="E10" s="667" t="s">
        <v>638</v>
      </c>
      <c r="F10" s="557" t="s">
        <v>11</v>
      </c>
      <c r="G10" s="958" t="s">
        <v>639</v>
      </c>
      <c r="H10" s="959"/>
    </row>
    <row r="11" spans="2:25" s="2" customFormat="1" ht="12.75" customHeight="1">
      <c r="B11" s="953" t="s">
        <v>12</v>
      </c>
      <c r="C11" s="953"/>
      <c r="D11" s="953"/>
      <c r="E11" s="667" t="s">
        <v>217</v>
      </c>
      <c r="F11" s="96"/>
      <c r="G11" s="956"/>
      <c r="H11" s="957"/>
    </row>
    <row r="12" spans="2:25" s="2" customFormat="1" ht="12.75" customHeight="1">
      <c r="B12" s="953" t="s">
        <v>11</v>
      </c>
      <c r="C12" s="953"/>
      <c r="D12" s="953"/>
      <c r="E12" s="667" t="s">
        <v>639</v>
      </c>
      <c r="F12" s="96"/>
      <c r="G12" s="956"/>
      <c r="H12" s="957"/>
    </row>
    <row r="13" spans="2:25" s="217" customFormat="1" ht="12.75"/>
    <row r="14" spans="2:25" s="217" customFormat="1" ht="15.75">
      <c r="B14" s="1120" t="s">
        <v>659</v>
      </c>
      <c r="C14" s="1120"/>
      <c r="D14" s="1120"/>
      <c r="E14" s="1120"/>
      <c r="F14" s="1120"/>
      <c r="G14" s="1120"/>
      <c r="H14" s="1120"/>
      <c r="I14" s="1120"/>
      <c r="J14" s="1120"/>
      <c r="K14" s="1120"/>
      <c r="L14" s="1120"/>
      <c r="M14" s="1120"/>
      <c r="N14" s="1120"/>
      <c r="O14" s="1120"/>
      <c r="P14" s="1120"/>
      <c r="Q14" s="1120"/>
      <c r="R14" s="1120"/>
      <c r="S14" s="1120"/>
      <c r="T14" s="1120"/>
      <c r="U14" s="1120"/>
      <c r="V14" s="1120"/>
      <c r="W14" s="1120"/>
      <c r="X14" s="1120"/>
      <c r="Y14" s="1120"/>
    </row>
    <row r="15" spans="2:25" s="2" customFormat="1" ht="15" customHeight="1">
      <c r="C15" s="949"/>
      <c r="D15" s="949"/>
    </row>
    <row r="16" spans="2:25" s="2" customFormat="1" ht="15" customHeight="1">
      <c r="E16" s="950">
        <v>42786</v>
      </c>
      <c r="F16" s="884"/>
      <c r="G16" s="884"/>
    </row>
    <row r="17" spans="1:25" s="2" customFormat="1" ht="12.75">
      <c r="F17" s="4" t="s">
        <v>13</v>
      </c>
    </row>
    <row r="18" spans="1:25" s="2" customFormat="1" ht="12.75" customHeight="1"/>
    <row r="19" spans="1:25" s="217" customFormat="1" ht="12.75"/>
    <row r="20" spans="1:25" s="217" customFormat="1" ht="12.75">
      <c r="B20" s="1121" t="s">
        <v>14</v>
      </c>
      <c r="C20" s="1121"/>
      <c r="D20" s="1121"/>
      <c r="E20" s="1121"/>
      <c r="F20" s="1121"/>
    </row>
    <row r="21" spans="1:25" s="217" customFormat="1" ht="12.75">
      <c r="B21" s="1122" t="s">
        <v>309</v>
      </c>
      <c r="C21" s="1122"/>
      <c r="D21" s="1122"/>
      <c r="E21" s="1122"/>
      <c r="F21" s="1122"/>
    </row>
    <row r="22" spans="1:25" s="217" customFormat="1" ht="13.5" thickBot="1"/>
    <row r="23" spans="1:25" s="223" customFormat="1" ht="12.75" customHeight="1">
      <c r="B23" s="1256" t="s">
        <v>316</v>
      </c>
      <c r="C23" s="1257"/>
      <c r="D23" s="1257"/>
      <c r="E23" s="1257"/>
      <c r="F23" s="1401"/>
      <c r="G23" s="1404" t="s">
        <v>620</v>
      </c>
      <c r="H23" s="1413" t="s">
        <v>574</v>
      </c>
      <c r="I23" s="1107" t="s">
        <v>67</v>
      </c>
      <c r="J23" s="1108"/>
      <c r="K23" s="1108"/>
      <c r="L23" s="1108"/>
      <c r="M23" s="1108"/>
      <c r="N23" s="1108"/>
      <c r="O23" s="1108"/>
      <c r="P23" s="1108"/>
      <c r="Q23" s="1108"/>
      <c r="R23" s="1108"/>
      <c r="S23" s="1108"/>
      <c r="T23" s="1108"/>
      <c r="U23" s="1108"/>
      <c r="V23" s="1108"/>
      <c r="W23" s="1108"/>
      <c r="X23" s="1108"/>
      <c r="Y23" s="1109"/>
    </row>
    <row r="24" spans="1:25" s="223" customFormat="1" ht="12.75" customHeight="1">
      <c r="B24" s="1258"/>
      <c r="C24" s="1259"/>
      <c r="D24" s="1259"/>
      <c r="E24" s="1259"/>
      <c r="F24" s="1402"/>
      <c r="G24" s="1405"/>
      <c r="H24" s="1414"/>
      <c r="I24" s="1100" t="s">
        <v>18</v>
      </c>
      <c r="J24" s="1101"/>
      <c r="K24" s="1102"/>
      <c r="L24" s="1106" t="s">
        <v>19</v>
      </c>
      <c r="M24" s="1106"/>
      <c r="N24" s="1106" t="s">
        <v>20</v>
      </c>
      <c r="O24" s="1106"/>
      <c r="P24" s="1106" t="s">
        <v>21</v>
      </c>
      <c r="Q24" s="1106"/>
      <c r="R24" s="1106"/>
      <c r="S24" s="1106" t="s">
        <v>22</v>
      </c>
      <c r="T24" s="1106"/>
      <c r="U24" s="1106" t="s">
        <v>23</v>
      </c>
      <c r="V24" s="1106" t="s">
        <v>24</v>
      </c>
      <c r="W24" s="1106"/>
      <c r="X24" s="1106" t="s">
        <v>25</v>
      </c>
      <c r="Y24" s="1119"/>
    </row>
    <row r="25" spans="1:25" s="223" customFormat="1" ht="15" customHeight="1">
      <c r="B25" s="1258"/>
      <c r="C25" s="1259"/>
      <c r="D25" s="1259"/>
      <c r="E25" s="1259"/>
      <c r="F25" s="1402"/>
      <c r="G25" s="1405"/>
      <c r="H25" s="1414"/>
      <c r="I25" s="1410"/>
      <c r="J25" s="1411"/>
      <c r="K25" s="1412"/>
      <c r="L25" s="1106"/>
      <c r="M25" s="1106"/>
      <c r="N25" s="1106"/>
      <c r="O25" s="1106"/>
      <c r="P25" s="1106"/>
      <c r="Q25" s="1106"/>
      <c r="R25" s="1106"/>
      <c r="S25" s="1106"/>
      <c r="T25" s="1106"/>
      <c r="U25" s="1106"/>
      <c r="V25" s="1106"/>
      <c r="W25" s="1106"/>
      <c r="X25" s="1106"/>
      <c r="Y25" s="1119"/>
    </row>
    <row r="26" spans="1:25" s="223" customFormat="1" ht="44.25" customHeight="1">
      <c r="B26" s="1258"/>
      <c r="C26" s="1259"/>
      <c r="D26" s="1259"/>
      <c r="E26" s="1259"/>
      <c r="F26" s="1402"/>
      <c r="G26" s="1405"/>
      <c r="H26" s="1414"/>
      <c r="I26" s="1103"/>
      <c r="J26" s="1104"/>
      <c r="K26" s="1105"/>
      <c r="L26" s="1106"/>
      <c r="M26" s="1106"/>
      <c r="N26" s="1106"/>
      <c r="O26" s="1106"/>
      <c r="P26" s="1106"/>
      <c r="Q26" s="1106"/>
      <c r="R26" s="1106"/>
      <c r="S26" s="1106"/>
      <c r="T26" s="1106"/>
      <c r="U26" s="1106"/>
      <c r="V26" s="1106"/>
      <c r="W26" s="1106"/>
      <c r="X26" s="1106"/>
      <c r="Y26" s="1119"/>
    </row>
    <row r="27" spans="1:25" s="223" customFormat="1" ht="15" customHeight="1">
      <c r="B27" s="1258"/>
      <c r="C27" s="1259"/>
      <c r="D27" s="1259"/>
      <c r="E27" s="1259"/>
      <c r="F27" s="1402"/>
      <c r="G27" s="1405"/>
      <c r="H27" s="1414"/>
      <c r="I27" s="1277" t="s">
        <v>811</v>
      </c>
      <c r="J27" s="1253" t="s">
        <v>812</v>
      </c>
      <c r="K27" s="1253" t="s">
        <v>262</v>
      </c>
      <c r="L27" s="1253" t="s">
        <v>260</v>
      </c>
      <c r="M27" s="1253" t="s">
        <v>261</v>
      </c>
      <c r="N27" s="1253" t="s">
        <v>260</v>
      </c>
      <c r="O27" s="1253" t="s">
        <v>261</v>
      </c>
      <c r="P27" s="1253" t="s">
        <v>260</v>
      </c>
      <c r="Q27" s="1253" t="s">
        <v>261</v>
      </c>
      <c r="R27" s="1253" t="s">
        <v>262</v>
      </c>
      <c r="S27" s="1253" t="s">
        <v>260</v>
      </c>
      <c r="T27" s="1253" t="s">
        <v>261</v>
      </c>
      <c r="U27" s="1253" t="s">
        <v>813</v>
      </c>
      <c r="V27" s="1253" t="s">
        <v>260</v>
      </c>
      <c r="W27" s="1253" t="s">
        <v>261</v>
      </c>
      <c r="X27" s="1253" t="s">
        <v>814</v>
      </c>
      <c r="Y27" s="1251" t="s">
        <v>815</v>
      </c>
    </row>
    <row r="28" spans="1:25" s="708" customFormat="1" ht="13.5" thickBot="1">
      <c r="A28" s="707"/>
      <c r="B28" s="1260"/>
      <c r="C28" s="1261"/>
      <c r="D28" s="1261"/>
      <c r="E28" s="1261"/>
      <c r="F28" s="1403"/>
      <c r="G28" s="1406"/>
      <c r="H28" s="1415"/>
      <c r="I28" s="1278"/>
      <c r="J28" s="1254"/>
      <c r="K28" s="1254"/>
      <c r="L28" s="1254"/>
      <c r="M28" s="1254"/>
      <c r="N28" s="1254"/>
      <c r="O28" s="1254"/>
      <c r="P28" s="1254"/>
      <c r="Q28" s="1254"/>
      <c r="R28" s="1254"/>
      <c r="S28" s="1254"/>
      <c r="T28" s="1254"/>
      <c r="U28" s="1254"/>
      <c r="V28" s="1254"/>
      <c r="W28" s="1254"/>
      <c r="X28" s="1254"/>
      <c r="Y28" s="1252"/>
    </row>
    <row r="29" spans="1:25" s="708" customFormat="1" ht="12.75">
      <c r="A29" s="707"/>
      <c r="B29" s="397" t="s">
        <v>82</v>
      </c>
      <c r="C29" s="398" t="s">
        <v>318</v>
      </c>
      <c r="D29" s="399"/>
      <c r="E29" s="399"/>
      <c r="F29" s="400"/>
      <c r="G29" s="677"/>
      <c r="H29" s="678"/>
      <c r="I29" s="682"/>
      <c r="J29" s="683"/>
      <c r="K29" s="683"/>
      <c r="L29" s="683"/>
      <c r="M29" s="683"/>
      <c r="N29" s="683"/>
      <c r="O29" s="683"/>
      <c r="P29" s="683"/>
      <c r="Q29" s="683"/>
      <c r="R29" s="683"/>
      <c r="S29" s="683"/>
      <c r="T29" s="683"/>
      <c r="U29" s="683"/>
      <c r="V29" s="683"/>
      <c r="W29" s="683"/>
      <c r="X29" s="683"/>
      <c r="Y29" s="684"/>
    </row>
    <row r="30" spans="1:25" s="218" customFormat="1" ht="12.75" customHeight="1">
      <c r="A30" s="668"/>
      <c r="B30" s="411" t="s">
        <v>140</v>
      </c>
      <c r="C30" s="1203" t="s">
        <v>319</v>
      </c>
      <c r="D30" s="1204"/>
      <c r="E30" s="1204"/>
      <c r="F30" s="1205"/>
      <c r="G30" s="681">
        <v>0</v>
      </c>
      <c r="H30" s="681">
        <v>0</v>
      </c>
      <c r="I30" s="682">
        <v>0</v>
      </c>
      <c r="J30" s="683">
        <v>0</v>
      </c>
      <c r="K30" s="683">
        <f>'8'!K30+'13'!J29+'14'!K31</f>
        <v>0</v>
      </c>
      <c r="L30" s="683">
        <f>'8'!L30+'13'!K29+'14'!L31</f>
        <v>0</v>
      </c>
      <c r="M30" s="683">
        <f>'8'!M30+'13'!L29+'14'!M31</f>
        <v>0</v>
      </c>
      <c r="N30" s="683">
        <f>'8'!N30+'13'!M29+'14'!N31</f>
        <v>0</v>
      </c>
      <c r="O30" s="683">
        <f>'8'!O30+'13'!N29+'14'!O31</f>
        <v>0</v>
      </c>
      <c r="P30" s="683">
        <f>'8'!P30+'13'!O29+'14'!P31</f>
        <v>0</v>
      </c>
      <c r="Q30" s="683">
        <f>'8'!Q30+'13'!P29+'14'!Q31</f>
        <v>0</v>
      </c>
      <c r="R30" s="683">
        <f>'8'!R30+'13'!Q29+'14'!R31</f>
        <v>0</v>
      </c>
      <c r="S30" s="683">
        <f>'8'!S30+'13'!R29+'14'!S31</f>
        <v>0</v>
      </c>
      <c r="T30" s="683">
        <f>'8'!T30+'13'!S29+'14'!T31</f>
        <v>0</v>
      </c>
      <c r="U30" s="683">
        <v>0</v>
      </c>
      <c r="V30" s="683">
        <f>'8'!V30+'13'!U29+'14'!V31</f>
        <v>0</v>
      </c>
      <c r="W30" s="683">
        <f>'8'!W30+'13'!V29+'14'!W31</f>
        <v>0</v>
      </c>
      <c r="X30" s="683">
        <v>0</v>
      </c>
      <c r="Y30" s="684">
        <v>0</v>
      </c>
    </row>
    <row r="31" spans="1:25" s="218" customFormat="1" ht="12.75" customHeight="1" thickBot="1">
      <c r="A31" s="668"/>
      <c r="B31" s="420" t="s">
        <v>152</v>
      </c>
      <c r="C31" s="1212" t="s">
        <v>320</v>
      </c>
      <c r="D31" s="1213"/>
      <c r="E31" s="1213"/>
      <c r="F31" s="1214"/>
      <c r="G31" s="685">
        <v>0</v>
      </c>
      <c r="H31" s="685">
        <v>0</v>
      </c>
      <c r="I31" s="686">
        <v>0</v>
      </c>
      <c r="J31" s="687">
        <v>0</v>
      </c>
      <c r="K31" s="687">
        <f>'8'!K31+'13'!J30+'14'!K32</f>
        <v>0</v>
      </c>
      <c r="L31" s="687">
        <f>'8'!L31+'13'!K30+'14'!L32</f>
        <v>0</v>
      </c>
      <c r="M31" s="687">
        <f>'8'!M31+'13'!L30+'14'!M32</f>
        <v>0</v>
      </c>
      <c r="N31" s="687">
        <f>'8'!N31+'13'!M30+'14'!N32</f>
        <v>0</v>
      </c>
      <c r="O31" s="687">
        <f>'8'!O31+'13'!N30+'14'!O32</f>
        <v>0</v>
      </c>
      <c r="P31" s="687">
        <f>'8'!P31+'13'!O30+'14'!P32</f>
        <v>0</v>
      </c>
      <c r="Q31" s="687">
        <f>'8'!Q31+'13'!P30+'14'!Q32</f>
        <v>0</v>
      </c>
      <c r="R31" s="687">
        <f>'8'!R31+'13'!Q30+'14'!R32</f>
        <v>0</v>
      </c>
      <c r="S31" s="687">
        <f>'8'!S31+'13'!R30+'14'!S32</f>
        <v>0</v>
      </c>
      <c r="T31" s="687">
        <f>'8'!T31+'13'!S30+'14'!T32</f>
        <v>0</v>
      </c>
      <c r="U31" s="687">
        <v>0</v>
      </c>
      <c r="V31" s="687">
        <f>'8'!V31+'13'!U30+'14'!V32</f>
        <v>0</v>
      </c>
      <c r="W31" s="687">
        <f>'8'!W31+'13'!V30+'14'!W32</f>
        <v>0</v>
      </c>
      <c r="X31" s="687">
        <v>0</v>
      </c>
      <c r="Y31" s="688">
        <v>0</v>
      </c>
    </row>
    <row r="32" spans="1:25" s="218" customFormat="1" ht="12.75" customHeight="1">
      <c r="A32" s="668"/>
      <c r="B32" s="397" t="s">
        <v>94</v>
      </c>
      <c r="C32" s="1215" t="s">
        <v>321</v>
      </c>
      <c r="D32" s="1216"/>
      <c r="E32" s="1216"/>
      <c r="F32" s="1217"/>
      <c r="G32" s="689">
        <v>0</v>
      </c>
      <c r="H32" s="689">
        <v>0</v>
      </c>
      <c r="I32" s="679">
        <v>0</v>
      </c>
      <c r="J32" s="499">
        <v>0</v>
      </c>
      <c r="K32" s="499">
        <f>'8'!K32+'13'!J31+'14'!K33</f>
        <v>0</v>
      </c>
      <c r="L32" s="499">
        <f>'8'!L32+'13'!K31+'14'!L33</f>
        <v>0</v>
      </c>
      <c r="M32" s="499">
        <f>'8'!M32+'13'!L31+'14'!M33</f>
        <v>0</v>
      </c>
      <c r="N32" s="499">
        <f>'8'!N32+'13'!M31+'14'!N33</f>
        <v>0</v>
      </c>
      <c r="O32" s="499">
        <f>'8'!O32+'13'!N31+'14'!O33</f>
        <v>0</v>
      </c>
      <c r="P32" s="499">
        <f>'8'!P32+'13'!O31+'14'!P33</f>
        <v>0</v>
      </c>
      <c r="Q32" s="499">
        <f>'8'!Q32+'13'!P31+'14'!Q33</f>
        <v>0</v>
      </c>
      <c r="R32" s="499">
        <f>'8'!R32+'13'!Q31+'14'!R33</f>
        <v>0</v>
      </c>
      <c r="S32" s="499">
        <f>'8'!S32+'13'!R31+'14'!S33</f>
        <v>0</v>
      </c>
      <c r="T32" s="499">
        <f>'8'!T32+'13'!S31+'14'!T33</f>
        <v>0</v>
      </c>
      <c r="U32" s="499">
        <v>0</v>
      </c>
      <c r="V32" s="499">
        <f>'8'!V32+'13'!U31+'14'!V33</f>
        <v>0</v>
      </c>
      <c r="W32" s="499">
        <f>'8'!W32+'13'!V31+'14'!W33</f>
        <v>0</v>
      </c>
      <c r="X32" s="499">
        <v>0</v>
      </c>
      <c r="Y32" s="500">
        <v>0</v>
      </c>
    </row>
    <row r="33" spans="1:25" s="218" customFormat="1" ht="12.75" customHeight="1">
      <c r="A33" s="668"/>
      <c r="B33" s="411" t="s">
        <v>157</v>
      </c>
      <c r="C33" s="1203" t="s">
        <v>322</v>
      </c>
      <c r="D33" s="1204"/>
      <c r="E33" s="1204"/>
      <c r="F33" s="1205"/>
      <c r="G33" s="681">
        <v>0</v>
      </c>
      <c r="H33" s="681">
        <v>0</v>
      </c>
      <c r="I33" s="682">
        <v>0</v>
      </c>
      <c r="J33" s="683">
        <v>0</v>
      </c>
      <c r="K33" s="683">
        <f>'8'!K33+'13'!J32+'14'!K34</f>
        <v>0</v>
      </c>
      <c r="L33" s="683">
        <f>'8'!L33+'13'!K32+'14'!L34</f>
        <v>0</v>
      </c>
      <c r="M33" s="683">
        <f>'8'!M33+'13'!L32+'14'!M34</f>
        <v>0</v>
      </c>
      <c r="N33" s="683">
        <f>'8'!N33+'13'!M32+'14'!N34</f>
        <v>0</v>
      </c>
      <c r="O33" s="683">
        <f>'8'!O33+'13'!N32+'14'!O34</f>
        <v>0</v>
      </c>
      <c r="P33" s="683">
        <f>'8'!P33+'13'!O32+'14'!P34</f>
        <v>0</v>
      </c>
      <c r="Q33" s="683">
        <f>'8'!Q33+'13'!P32+'14'!Q34</f>
        <v>0</v>
      </c>
      <c r="R33" s="683">
        <f>'8'!R33+'13'!Q32+'14'!R34</f>
        <v>0</v>
      </c>
      <c r="S33" s="683">
        <f>'8'!S33+'13'!R32+'14'!S34</f>
        <v>0</v>
      </c>
      <c r="T33" s="683">
        <f>'8'!T33+'13'!S32+'14'!T34</f>
        <v>0</v>
      </c>
      <c r="U33" s="683">
        <v>0</v>
      </c>
      <c r="V33" s="683">
        <f>'8'!V33+'13'!U32+'14'!V34</f>
        <v>0</v>
      </c>
      <c r="W33" s="683">
        <f>'8'!W33+'13'!V32+'14'!W34</f>
        <v>0</v>
      </c>
      <c r="X33" s="683">
        <v>0</v>
      </c>
      <c r="Y33" s="684">
        <v>0</v>
      </c>
    </row>
    <row r="34" spans="1:25" s="218" customFormat="1" ht="12.75" customHeight="1">
      <c r="A34" s="668"/>
      <c r="B34" s="411" t="s">
        <v>159</v>
      </c>
      <c r="C34" s="1203" t="s">
        <v>323</v>
      </c>
      <c r="D34" s="1204"/>
      <c r="E34" s="1204"/>
      <c r="F34" s="1205"/>
      <c r="G34" s="681">
        <v>0</v>
      </c>
      <c r="H34" s="681">
        <v>0</v>
      </c>
      <c r="I34" s="682">
        <v>0</v>
      </c>
      <c r="J34" s="683">
        <v>0</v>
      </c>
      <c r="K34" s="683">
        <f>'8'!K34+'13'!J33+'14'!K35</f>
        <v>0</v>
      </c>
      <c r="L34" s="683">
        <f>'8'!L34+'13'!K33+'14'!L35</f>
        <v>0</v>
      </c>
      <c r="M34" s="683">
        <f>'8'!M34+'13'!L33+'14'!M35</f>
        <v>0</v>
      </c>
      <c r="N34" s="683">
        <f>'8'!N34+'13'!M33+'14'!N35</f>
        <v>0</v>
      </c>
      <c r="O34" s="683">
        <f>'8'!O34+'13'!N33+'14'!O35</f>
        <v>0</v>
      </c>
      <c r="P34" s="683">
        <f>'8'!P34+'13'!O33+'14'!P35</f>
        <v>0</v>
      </c>
      <c r="Q34" s="683">
        <f>'8'!Q34+'13'!P33+'14'!Q35</f>
        <v>0</v>
      </c>
      <c r="R34" s="683">
        <f>'8'!R34+'13'!Q33+'14'!R35</f>
        <v>0</v>
      </c>
      <c r="S34" s="683">
        <f>'8'!S34+'13'!R33+'14'!S35</f>
        <v>0</v>
      </c>
      <c r="T34" s="683">
        <f>'8'!T34+'13'!S33+'14'!T35</f>
        <v>0</v>
      </c>
      <c r="U34" s="683">
        <v>0</v>
      </c>
      <c r="V34" s="683">
        <f>'8'!V34+'13'!U33+'14'!V35</f>
        <v>0</v>
      </c>
      <c r="W34" s="683">
        <f>'8'!W34+'13'!V33+'14'!W35</f>
        <v>0</v>
      </c>
      <c r="X34" s="683">
        <v>0</v>
      </c>
      <c r="Y34" s="684">
        <v>0</v>
      </c>
    </row>
    <row r="35" spans="1:25" s="218" customFormat="1" ht="12.75" customHeight="1">
      <c r="A35" s="668"/>
      <c r="B35" s="411" t="s">
        <v>162</v>
      </c>
      <c r="C35" s="1203" t="s">
        <v>324</v>
      </c>
      <c r="D35" s="1204"/>
      <c r="E35" s="1204"/>
      <c r="F35" s="1205"/>
      <c r="G35" s="681">
        <v>711278.6399999999</v>
      </c>
      <c r="H35" s="681">
        <v>0</v>
      </c>
      <c r="I35" s="682">
        <v>629695.70294917899</v>
      </c>
      <c r="J35" s="683">
        <v>0</v>
      </c>
      <c r="K35" s="683">
        <f>'8'!K35+'13'!J34+'14'!K36</f>
        <v>0</v>
      </c>
      <c r="L35" s="683">
        <f>'8'!L35+'13'!K34+'14'!L36</f>
        <v>0</v>
      </c>
      <c r="M35" s="683">
        <f>'8'!M35+'13'!L34+'14'!M36</f>
        <v>0</v>
      </c>
      <c r="N35" s="683">
        <f>'8'!N35+'13'!M34+'14'!N36</f>
        <v>0</v>
      </c>
      <c r="O35" s="683">
        <f>'8'!O35+'13'!N34+'14'!O36</f>
        <v>0</v>
      </c>
      <c r="P35" s="683">
        <f>'8'!P35+'13'!O34+'14'!P36</f>
        <v>0</v>
      </c>
      <c r="Q35" s="683">
        <f>'8'!Q35+'13'!P34+'14'!Q36</f>
        <v>0</v>
      </c>
      <c r="R35" s="683">
        <f>'8'!R35+'13'!Q34+'14'!R36</f>
        <v>0</v>
      </c>
      <c r="S35" s="683">
        <f>'8'!S35+'13'!R34+'14'!S36</f>
        <v>0</v>
      </c>
      <c r="T35" s="683">
        <f>'8'!T35+'13'!S34+'14'!T36</f>
        <v>0</v>
      </c>
      <c r="U35" s="683">
        <v>0</v>
      </c>
      <c r="V35" s="683">
        <f>'8'!V35+'13'!U34+'14'!V36</f>
        <v>0</v>
      </c>
      <c r="W35" s="683">
        <f>'8'!W35+'13'!V34+'14'!W36</f>
        <v>0</v>
      </c>
      <c r="X35" s="683">
        <v>81582.937050820954</v>
      </c>
      <c r="Y35" s="684">
        <v>0</v>
      </c>
    </row>
    <row r="36" spans="1:25" s="218" customFormat="1" ht="12.75" customHeight="1">
      <c r="A36" s="668"/>
      <c r="B36" s="411" t="s">
        <v>198</v>
      </c>
      <c r="C36" s="1203" t="s">
        <v>325</v>
      </c>
      <c r="D36" s="1204"/>
      <c r="E36" s="1204"/>
      <c r="F36" s="1205"/>
      <c r="G36" s="681">
        <v>0</v>
      </c>
      <c r="H36" s="681">
        <v>0</v>
      </c>
      <c r="I36" s="682">
        <v>0</v>
      </c>
      <c r="J36" s="683">
        <v>0</v>
      </c>
      <c r="K36" s="683">
        <f>'8'!K36+'13'!J35+'14'!K37</f>
        <v>0</v>
      </c>
      <c r="L36" s="683">
        <f>'8'!L36+'13'!K35+'14'!L37</f>
        <v>0</v>
      </c>
      <c r="M36" s="683">
        <f>'8'!M36+'13'!L35+'14'!M37</f>
        <v>0</v>
      </c>
      <c r="N36" s="683">
        <f>'8'!N36+'13'!M35+'14'!N37</f>
        <v>0</v>
      </c>
      <c r="O36" s="683">
        <f>'8'!O36+'13'!N35+'14'!O37</f>
        <v>0</v>
      </c>
      <c r="P36" s="683">
        <f>'8'!P36+'13'!O35+'14'!P37</f>
        <v>0</v>
      </c>
      <c r="Q36" s="683">
        <f>'8'!Q36+'13'!P35+'14'!Q37</f>
        <v>0</v>
      </c>
      <c r="R36" s="683">
        <f>'8'!R36+'13'!Q35+'14'!R37</f>
        <v>0</v>
      </c>
      <c r="S36" s="683">
        <f>'8'!S36+'13'!R35+'14'!S37</f>
        <v>0</v>
      </c>
      <c r="T36" s="683">
        <f>'8'!T36+'13'!S35+'14'!T37</f>
        <v>0</v>
      </c>
      <c r="U36" s="683">
        <v>0</v>
      </c>
      <c r="V36" s="683">
        <f>'8'!V36+'13'!U35+'14'!V37</f>
        <v>0</v>
      </c>
      <c r="W36" s="683">
        <f>'8'!W36+'13'!V35+'14'!W37</f>
        <v>0</v>
      </c>
      <c r="X36" s="683">
        <v>0</v>
      </c>
      <c r="Y36" s="684">
        <v>0</v>
      </c>
    </row>
    <row r="37" spans="1:25" s="218" customFormat="1" ht="12.75" customHeight="1" thickBot="1">
      <c r="A37" s="668"/>
      <c r="B37" s="434" t="s">
        <v>199</v>
      </c>
      <c r="C37" s="1212" t="s">
        <v>326</v>
      </c>
      <c r="D37" s="1213"/>
      <c r="E37" s="1213"/>
      <c r="F37" s="1214"/>
      <c r="G37" s="690">
        <v>2333.87</v>
      </c>
      <c r="H37" s="690">
        <v>0</v>
      </c>
      <c r="I37" s="691">
        <v>2066.177483189992</v>
      </c>
      <c r="J37" s="692">
        <v>0</v>
      </c>
      <c r="K37" s="692">
        <f>'8'!K37+'13'!J36+'14'!K38</f>
        <v>0</v>
      </c>
      <c r="L37" s="692">
        <f>'8'!L37+'13'!K36+'14'!L38</f>
        <v>0</v>
      </c>
      <c r="M37" s="692">
        <f>'8'!M37+'13'!L36+'14'!M38</f>
        <v>0</v>
      </c>
      <c r="N37" s="692">
        <f>'8'!N37+'13'!M36+'14'!N38</f>
        <v>0</v>
      </c>
      <c r="O37" s="692">
        <f>'8'!O37+'13'!N36+'14'!O38</f>
        <v>0</v>
      </c>
      <c r="P37" s="692">
        <f>'8'!P37+'13'!O36+'14'!P38</f>
        <v>0</v>
      </c>
      <c r="Q37" s="692">
        <f>'8'!Q37+'13'!P36+'14'!Q38</f>
        <v>0</v>
      </c>
      <c r="R37" s="692">
        <f>'8'!R37+'13'!Q36+'14'!R38</f>
        <v>0</v>
      </c>
      <c r="S37" s="692">
        <f>'8'!S37+'13'!R36+'14'!S38</f>
        <v>0</v>
      </c>
      <c r="T37" s="692">
        <f>'8'!T37+'13'!S36+'14'!T38</f>
        <v>0</v>
      </c>
      <c r="U37" s="692">
        <v>0</v>
      </c>
      <c r="V37" s="692">
        <f>'8'!V37+'13'!U36+'14'!V38</f>
        <v>0</v>
      </c>
      <c r="W37" s="692">
        <f>'8'!W37+'13'!V36+'14'!W38</f>
        <v>0</v>
      </c>
      <c r="X37" s="692">
        <v>267.69251681000782</v>
      </c>
      <c r="Y37" s="693">
        <v>0</v>
      </c>
    </row>
    <row r="38" spans="1:25" s="218" customFormat="1" ht="12.75" customHeight="1">
      <c r="A38" s="668"/>
      <c r="B38" s="397" t="s">
        <v>119</v>
      </c>
      <c r="C38" s="1215" t="s">
        <v>327</v>
      </c>
      <c r="D38" s="1216"/>
      <c r="E38" s="1216"/>
      <c r="F38" s="1217"/>
      <c r="G38" s="689">
        <v>0</v>
      </c>
      <c r="H38" s="689">
        <v>0</v>
      </c>
      <c r="I38" s="679">
        <v>0</v>
      </c>
      <c r="J38" s="499">
        <v>0</v>
      </c>
      <c r="K38" s="499">
        <f>'8'!K38+'13'!J37+'14'!K39</f>
        <v>0</v>
      </c>
      <c r="L38" s="499">
        <f>'8'!L38+'13'!K37+'14'!L39</f>
        <v>0</v>
      </c>
      <c r="M38" s="499">
        <f>'8'!M38+'13'!L37+'14'!M39</f>
        <v>0</v>
      </c>
      <c r="N38" s="499">
        <f>'8'!N38+'13'!M37+'14'!N39</f>
        <v>0</v>
      </c>
      <c r="O38" s="499">
        <f>'8'!O38+'13'!N37+'14'!O39</f>
        <v>0</v>
      </c>
      <c r="P38" s="499">
        <f>'8'!P38+'13'!O37+'14'!P39</f>
        <v>0</v>
      </c>
      <c r="Q38" s="499">
        <f>'8'!Q38+'13'!P37+'14'!Q39</f>
        <v>0</v>
      </c>
      <c r="R38" s="499">
        <f>'8'!R38+'13'!Q37+'14'!R39</f>
        <v>0</v>
      </c>
      <c r="S38" s="499">
        <f>'8'!S38+'13'!R37+'14'!S39</f>
        <v>0</v>
      </c>
      <c r="T38" s="499">
        <f>'8'!T38+'13'!S37+'14'!T39</f>
        <v>0</v>
      </c>
      <c r="U38" s="499">
        <v>0</v>
      </c>
      <c r="V38" s="499">
        <f>'8'!V38+'13'!U37+'14'!V39</f>
        <v>0</v>
      </c>
      <c r="W38" s="499">
        <f>'8'!W38+'13'!V37+'14'!W39</f>
        <v>0</v>
      </c>
      <c r="X38" s="499">
        <v>0</v>
      </c>
      <c r="Y38" s="500">
        <v>0</v>
      </c>
    </row>
    <row r="39" spans="1:25" s="218" customFormat="1" ht="12.75" customHeight="1">
      <c r="A39" s="668"/>
      <c r="B39" s="411" t="s">
        <v>121</v>
      </c>
      <c r="C39" s="1203" t="s">
        <v>328</v>
      </c>
      <c r="D39" s="1204"/>
      <c r="E39" s="1204"/>
      <c r="F39" s="1205"/>
      <c r="G39" s="681">
        <v>75073.210000000006</v>
      </c>
      <c r="H39" s="681">
        <v>0</v>
      </c>
      <c r="I39" s="682">
        <v>66462.389118842853</v>
      </c>
      <c r="J39" s="683">
        <v>0</v>
      </c>
      <c r="K39" s="683">
        <f>'8'!K39+'13'!J38+'14'!K40</f>
        <v>0</v>
      </c>
      <c r="L39" s="683">
        <f>'8'!L39+'13'!K38+'14'!L40</f>
        <v>0</v>
      </c>
      <c r="M39" s="683">
        <f>'8'!M39+'13'!L38+'14'!M40</f>
        <v>0</v>
      </c>
      <c r="N39" s="683">
        <f>'8'!N39+'13'!M38+'14'!N40</f>
        <v>0</v>
      </c>
      <c r="O39" s="683">
        <f>'8'!O39+'13'!N38+'14'!O40</f>
        <v>0</v>
      </c>
      <c r="P39" s="683">
        <f>'8'!P39+'13'!O38+'14'!P40</f>
        <v>0</v>
      </c>
      <c r="Q39" s="683">
        <f>'8'!Q39+'13'!P38+'14'!Q40</f>
        <v>0</v>
      </c>
      <c r="R39" s="683">
        <f>'8'!R39+'13'!Q38+'14'!R40</f>
        <v>0</v>
      </c>
      <c r="S39" s="683">
        <f>'8'!S39+'13'!R38+'14'!S40</f>
        <v>0</v>
      </c>
      <c r="T39" s="683">
        <f>'8'!T39+'13'!S38+'14'!T40</f>
        <v>0</v>
      </c>
      <c r="U39" s="683">
        <v>0</v>
      </c>
      <c r="V39" s="683">
        <f>'8'!V39+'13'!U38+'14'!V40</f>
        <v>0</v>
      </c>
      <c r="W39" s="683">
        <f>'8'!W39+'13'!V38+'14'!W40</f>
        <v>0</v>
      </c>
      <c r="X39" s="683">
        <v>8610.8208811571549</v>
      </c>
      <c r="Y39" s="684">
        <v>0</v>
      </c>
    </row>
    <row r="40" spans="1:25" s="218" customFormat="1" ht="12.75" customHeight="1" thickBot="1">
      <c r="A40" s="668"/>
      <c r="B40" s="438" t="s">
        <v>124</v>
      </c>
      <c r="C40" s="1206" t="s">
        <v>329</v>
      </c>
      <c r="D40" s="1207"/>
      <c r="E40" s="1207"/>
      <c r="F40" s="1208"/>
      <c r="G40" s="685">
        <v>0</v>
      </c>
      <c r="H40" s="685">
        <v>0</v>
      </c>
      <c r="I40" s="686">
        <v>0</v>
      </c>
      <c r="J40" s="687">
        <v>0</v>
      </c>
      <c r="K40" s="687">
        <f>'8'!K40+'13'!J39+'14'!K41</f>
        <v>0</v>
      </c>
      <c r="L40" s="687">
        <f>'8'!L40+'13'!K39+'14'!L41</f>
        <v>0</v>
      </c>
      <c r="M40" s="687">
        <f>'8'!M40+'13'!L39+'14'!M41</f>
        <v>0</v>
      </c>
      <c r="N40" s="687">
        <f>'8'!N40+'13'!M39+'14'!N41</f>
        <v>0</v>
      </c>
      <c r="O40" s="687">
        <f>'8'!O40+'13'!N39+'14'!O41</f>
        <v>0</v>
      </c>
      <c r="P40" s="687">
        <f>'8'!P40+'13'!O39+'14'!P41</f>
        <v>0</v>
      </c>
      <c r="Q40" s="687">
        <f>'8'!Q40+'13'!P39+'14'!Q41</f>
        <v>0</v>
      </c>
      <c r="R40" s="687">
        <f>'8'!R40+'13'!Q39+'14'!R41</f>
        <v>0</v>
      </c>
      <c r="S40" s="687">
        <f>'8'!S40+'13'!R39+'14'!S41</f>
        <v>0</v>
      </c>
      <c r="T40" s="687">
        <f>'8'!T40+'13'!S39+'14'!T41</f>
        <v>0</v>
      </c>
      <c r="U40" s="687">
        <v>0</v>
      </c>
      <c r="V40" s="687">
        <f>'8'!V40+'13'!U39+'14'!V41</f>
        <v>0</v>
      </c>
      <c r="W40" s="687">
        <f>'8'!W40+'13'!V39+'14'!W41</f>
        <v>0</v>
      </c>
      <c r="X40" s="687">
        <v>0</v>
      </c>
      <c r="Y40" s="688">
        <v>0</v>
      </c>
    </row>
    <row r="41" spans="1:25" s="218" customFormat="1" ht="12.75" customHeight="1">
      <c r="A41" s="668"/>
      <c r="B41" s="442" t="s">
        <v>131</v>
      </c>
      <c r="C41" s="1209" t="s">
        <v>330</v>
      </c>
      <c r="D41" s="1210"/>
      <c r="E41" s="1210"/>
      <c r="F41" s="1211"/>
      <c r="G41" s="689">
        <v>0</v>
      </c>
      <c r="H41" s="689">
        <v>0</v>
      </c>
      <c r="I41" s="679">
        <v>0</v>
      </c>
      <c r="J41" s="499">
        <v>0</v>
      </c>
      <c r="K41" s="499">
        <f>'8'!K41+'13'!J40+'14'!K42</f>
        <v>0</v>
      </c>
      <c r="L41" s="499">
        <f>'8'!L41+'13'!K40+'14'!L42</f>
        <v>0</v>
      </c>
      <c r="M41" s="499">
        <f>'8'!M41+'13'!L40+'14'!M42</f>
        <v>0</v>
      </c>
      <c r="N41" s="499">
        <f>'8'!N41+'13'!M40+'14'!N42</f>
        <v>0</v>
      </c>
      <c r="O41" s="499">
        <f>'8'!O41+'13'!N40+'14'!O42</f>
        <v>0</v>
      </c>
      <c r="P41" s="499">
        <f>'8'!P41+'13'!O40+'14'!P42</f>
        <v>0</v>
      </c>
      <c r="Q41" s="499">
        <f>'8'!Q41+'13'!P40+'14'!Q42</f>
        <v>0</v>
      </c>
      <c r="R41" s="499">
        <f>'8'!R41+'13'!Q40+'14'!R42</f>
        <v>0</v>
      </c>
      <c r="S41" s="499">
        <f>'8'!S41+'13'!R40+'14'!S42</f>
        <v>0</v>
      </c>
      <c r="T41" s="499">
        <f>'8'!T41+'13'!S40+'14'!T42</f>
        <v>0</v>
      </c>
      <c r="U41" s="499">
        <v>0</v>
      </c>
      <c r="V41" s="499">
        <f>'8'!V41+'13'!U40+'14'!V42</f>
        <v>0</v>
      </c>
      <c r="W41" s="499">
        <f>'8'!W41+'13'!V40+'14'!W42</f>
        <v>0</v>
      </c>
      <c r="X41" s="499">
        <v>0</v>
      </c>
      <c r="Y41" s="500">
        <v>0</v>
      </c>
    </row>
    <row r="42" spans="1:25" s="218" customFormat="1" ht="12.75" customHeight="1">
      <c r="A42" s="668"/>
      <c r="B42" s="411" t="s">
        <v>133</v>
      </c>
      <c r="C42" s="1203" t="s">
        <v>331</v>
      </c>
      <c r="D42" s="1204"/>
      <c r="E42" s="1204"/>
      <c r="F42" s="1205"/>
      <c r="G42" s="681">
        <v>910.03</v>
      </c>
      <c r="H42" s="681">
        <v>0</v>
      </c>
      <c r="I42" s="682">
        <v>805.65048397185296</v>
      </c>
      <c r="J42" s="683">
        <v>0</v>
      </c>
      <c r="K42" s="683">
        <f>'8'!K42+'13'!J41+'14'!K43</f>
        <v>0</v>
      </c>
      <c r="L42" s="683">
        <f>'8'!L42+'13'!K41+'14'!L43</f>
        <v>0</v>
      </c>
      <c r="M42" s="683">
        <f>'8'!M42+'13'!L41+'14'!M43</f>
        <v>0</v>
      </c>
      <c r="N42" s="683">
        <f>'8'!N42+'13'!M41+'14'!N43</f>
        <v>0</v>
      </c>
      <c r="O42" s="683">
        <f>'8'!O42+'13'!N41+'14'!O43</f>
        <v>0</v>
      </c>
      <c r="P42" s="683">
        <f>'8'!P42+'13'!O41+'14'!P43</f>
        <v>0</v>
      </c>
      <c r="Q42" s="683">
        <f>'8'!Q42+'13'!P41+'14'!Q43</f>
        <v>0</v>
      </c>
      <c r="R42" s="683">
        <f>'8'!R42+'13'!Q41+'14'!R43</f>
        <v>0</v>
      </c>
      <c r="S42" s="683">
        <f>'8'!S42+'13'!R41+'14'!S43</f>
        <v>0</v>
      </c>
      <c r="T42" s="683">
        <f>'8'!T42+'13'!S41+'14'!T43</f>
        <v>0</v>
      </c>
      <c r="U42" s="683">
        <v>0</v>
      </c>
      <c r="V42" s="683">
        <f>'8'!V42+'13'!U41+'14'!V43</f>
        <v>0</v>
      </c>
      <c r="W42" s="683">
        <f>'8'!W42+'13'!V41+'14'!W43</f>
        <v>0</v>
      </c>
      <c r="X42" s="683">
        <v>104.37951602814698</v>
      </c>
      <c r="Y42" s="684">
        <v>0</v>
      </c>
    </row>
    <row r="43" spans="1:25" s="218" customFormat="1" ht="12.75" customHeight="1" thickBot="1">
      <c r="A43" s="668"/>
      <c r="B43" s="438" t="s">
        <v>135</v>
      </c>
      <c r="C43" s="1206" t="s">
        <v>332</v>
      </c>
      <c r="D43" s="1207"/>
      <c r="E43" s="1207"/>
      <c r="F43" s="1208"/>
      <c r="G43" s="690">
        <v>0</v>
      </c>
      <c r="H43" s="690">
        <v>0</v>
      </c>
      <c r="I43" s="691">
        <v>0</v>
      </c>
      <c r="J43" s="692">
        <v>0</v>
      </c>
      <c r="K43" s="692">
        <f>'8'!K43+'13'!J42+'14'!K44</f>
        <v>0</v>
      </c>
      <c r="L43" s="692">
        <f>'8'!L43+'13'!K42+'14'!L44</f>
        <v>0</v>
      </c>
      <c r="M43" s="692">
        <f>'8'!M43+'13'!L42+'14'!M44</f>
        <v>0</v>
      </c>
      <c r="N43" s="692">
        <f>'8'!N43+'13'!M42+'14'!N44</f>
        <v>0</v>
      </c>
      <c r="O43" s="692">
        <f>'8'!O43+'13'!N42+'14'!O44</f>
        <v>0</v>
      </c>
      <c r="P43" s="692">
        <f>'8'!P43+'13'!O42+'14'!P44</f>
        <v>0</v>
      </c>
      <c r="Q43" s="692">
        <f>'8'!Q43+'13'!P42+'14'!Q44</f>
        <v>0</v>
      </c>
      <c r="R43" s="692">
        <f>'8'!R43+'13'!Q42+'14'!R44</f>
        <v>0</v>
      </c>
      <c r="S43" s="692">
        <f>'8'!S43+'13'!R42+'14'!S44</f>
        <v>0</v>
      </c>
      <c r="T43" s="692">
        <f>'8'!T43+'13'!S42+'14'!T44</f>
        <v>0</v>
      </c>
      <c r="U43" s="692">
        <v>0</v>
      </c>
      <c r="V43" s="692">
        <f>'8'!V43+'13'!U42+'14'!V44</f>
        <v>0</v>
      </c>
      <c r="W43" s="692">
        <f>'8'!W43+'13'!V42+'14'!W44</f>
        <v>0</v>
      </c>
      <c r="X43" s="692">
        <v>0</v>
      </c>
      <c r="Y43" s="693">
        <v>0</v>
      </c>
    </row>
    <row r="44" spans="1:25" s="218" customFormat="1" ht="12.75" customHeight="1">
      <c r="A44" s="668"/>
      <c r="B44" s="442" t="s">
        <v>333</v>
      </c>
      <c r="C44" s="1209" t="s">
        <v>334</v>
      </c>
      <c r="D44" s="1210"/>
      <c r="E44" s="1210"/>
      <c r="F44" s="1211"/>
      <c r="G44" s="689">
        <v>0</v>
      </c>
      <c r="H44" s="689">
        <v>0</v>
      </c>
      <c r="I44" s="679">
        <v>0</v>
      </c>
      <c r="J44" s="499">
        <v>0</v>
      </c>
      <c r="K44" s="499">
        <f>'8'!K44+'13'!J43+'14'!K45</f>
        <v>0</v>
      </c>
      <c r="L44" s="499">
        <f>'8'!L44+'13'!K43+'14'!L45</f>
        <v>0</v>
      </c>
      <c r="M44" s="499">
        <f>'8'!M44+'13'!L43+'14'!M45</f>
        <v>0</v>
      </c>
      <c r="N44" s="499">
        <f>'8'!N44+'13'!M43+'14'!N45</f>
        <v>0</v>
      </c>
      <c r="O44" s="499">
        <f>'8'!O44+'13'!N43+'14'!O45</f>
        <v>0</v>
      </c>
      <c r="P44" s="499">
        <f>'8'!P44+'13'!O43+'14'!P45</f>
        <v>0</v>
      </c>
      <c r="Q44" s="499">
        <f>'8'!Q44+'13'!P43+'14'!Q45</f>
        <v>0</v>
      </c>
      <c r="R44" s="499">
        <f>'8'!R44+'13'!Q43+'14'!R45</f>
        <v>0</v>
      </c>
      <c r="S44" s="499">
        <f>'8'!S44+'13'!R43+'14'!S45</f>
        <v>0</v>
      </c>
      <c r="T44" s="499">
        <f>'8'!T44+'13'!S43+'14'!T45</f>
        <v>0</v>
      </c>
      <c r="U44" s="499">
        <v>0</v>
      </c>
      <c r="V44" s="499">
        <f>'8'!V44+'13'!U43+'14'!V45</f>
        <v>0</v>
      </c>
      <c r="W44" s="499">
        <f>'8'!W44+'13'!V43+'14'!W45</f>
        <v>0</v>
      </c>
      <c r="X44" s="499">
        <v>0</v>
      </c>
      <c r="Y44" s="500">
        <v>0</v>
      </c>
    </row>
    <row r="45" spans="1:25" s="218" customFormat="1" ht="12.75" customHeight="1">
      <c r="A45" s="668"/>
      <c r="B45" s="411" t="s">
        <v>335</v>
      </c>
      <c r="C45" s="1203" t="s">
        <v>336</v>
      </c>
      <c r="D45" s="1204"/>
      <c r="E45" s="1204"/>
      <c r="F45" s="1205"/>
      <c r="G45" s="681">
        <v>0</v>
      </c>
      <c r="H45" s="681">
        <v>0</v>
      </c>
      <c r="I45" s="682">
        <v>0</v>
      </c>
      <c r="J45" s="683">
        <v>0</v>
      </c>
      <c r="K45" s="683">
        <f>'8'!K45+'13'!J44+'14'!K46</f>
        <v>0</v>
      </c>
      <c r="L45" s="683">
        <f>'8'!L45+'13'!K44+'14'!L46</f>
        <v>0</v>
      </c>
      <c r="M45" s="683">
        <f>'8'!M45+'13'!L44+'14'!M46</f>
        <v>0</v>
      </c>
      <c r="N45" s="683">
        <f>'8'!N45+'13'!M44+'14'!N46</f>
        <v>0</v>
      </c>
      <c r="O45" s="683">
        <f>'8'!O45+'13'!N44+'14'!O46</f>
        <v>0</v>
      </c>
      <c r="P45" s="683">
        <f>'8'!P45+'13'!O44+'14'!P46</f>
        <v>0</v>
      </c>
      <c r="Q45" s="683">
        <f>'8'!Q45+'13'!P44+'14'!Q46</f>
        <v>0</v>
      </c>
      <c r="R45" s="683">
        <f>'8'!R45+'13'!Q44+'14'!R46</f>
        <v>0</v>
      </c>
      <c r="S45" s="683">
        <f>'8'!S45+'13'!R44+'14'!S46</f>
        <v>0</v>
      </c>
      <c r="T45" s="683">
        <f>'8'!T45+'13'!S44+'14'!T46</f>
        <v>0</v>
      </c>
      <c r="U45" s="683">
        <v>0</v>
      </c>
      <c r="V45" s="683">
        <f>'8'!V45+'13'!U44+'14'!V46</f>
        <v>0</v>
      </c>
      <c r="W45" s="683">
        <f>'8'!W45+'13'!V44+'14'!W46</f>
        <v>0</v>
      </c>
      <c r="X45" s="683">
        <v>0</v>
      </c>
      <c r="Y45" s="684">
        <v>0</v>
      </c>
    </row>
    <row r="46" spans="1:25" s="218" customFormat="1" ht="12.75" customHeight="1" thickBot="1">
      <c r="A46" s="668"/>
      <c r="B46" s="420" t="s">
        <v>337</v>
      </c>
      <c r="C46" s="1212" t="s">
        <v>338</v>
      </c>
      <c r="D46" s="1213"/>
      <c r="E46" s="1213"/>
      <c r="F46" s="1214"/>
      <c r="G46" s="685">
        <v>0</v>
      </c>
      <c r="H46" s="685">
        <v>0</v>
      </c>
      <c r="I46" s="686">
        <v>0</v>
      </c>
      <c r="J46" s="687">
        <v>0</v>
      </c>
      <c r="K46" s="687">
        <f>'8'!K46+'13'!J45+'14'!K47</f>
        <v>0</v>
      </c>
      <c r="L46" s="687">
        <f>'8'!L46+'13'!K45+'14'!L47</f>
        <v>0</v>
      </c>
      <c r="M46" s="687">
        <f>'8'!M46+'13'!L45+'14'!M47</f>
        <v>0</v>
      </c>
      <c r="N46" s="687">
        <f>'8'!N46+'13'!M45+'14'!N47</f>
        <v>0</v>
      </c>
      <c r="O46" s="687">
        <f>'8'!O46+'13'!N45+'14'!O47</f>
        <v>0</v>
      </c>
      <c r="P46" s="687">
        <f>'8'!P46+'13'!O45+'14'!P47</f>
        <v>0</v>
      </c>
      <c r="Q46" s="687">
        <f>'8'!Q46+'13'!P45+'14'!Q47</f>
        <v>0</v>
      </c>
      <c r="R46" s="687">
        <f>'8'!R46+'13'!Q45+'14'!R47</f>
        <v>0</v>
      </c>
      <c r="S46" s="687">
        <f>'8'!S46+'13'!R45+'14'!S47</f>
        <v>0</v>
      </c>
      <c r="T46" s="687">
        <f>'8'!T46+'13'!S45+'14'!T47</f>
        <v>0</v>
      </c>
      <c r="U46" s="687">
        <v>0</v>
      </c>
      <c r="V46" s="687">
        <f>'8'!V46+'13'!U45+'14'!V47</f>
        <v>0</v>
      </c>
      <c r="W46" s="687">
        <f>'8'!W46+'13'!V45+'14'!W47</f>
        <v>0</v>
      </c>
      <c r="X46" s="687">
        <v>0</v>
      </c>
      <c r="Y46" s="688">
        <v>0</v>
      </c>
    </row>
    <row r="47" spans="1:25" s="218" customFormat="1" ht="12.75" customHeight="1">
      <c r="A47" s="668"/>
      <c r="B47" s="397" t="s">
        <v>339</v>
      </c>
      <c r="C47" s="1215" t="s">
        <v>340</v>
      </c>
      <c r="D47" s="1216"/>
      <c r="E47" s="1216"/>
      <c r="F47" s="1217"/>
      <c r="G47" s="689">
        <v>0</v>
      </c>
      <c r="H47" s="689">
        <v>0</v>
      </c>
      <c r="I47" s="679">
        <v>0</v>
      </c>
      <c r="J47" s="499">
        <v>0</v>
      </c>
      <c r="K47" s="499">
        <f>'8'!K47+'13'!J46+'14'!K48</f>
        <v>0</v>
      </c>
      <c r="L47" s="499">
        <f>'8'!L47+'13'!K46+'14'!L48</f>
        <v>0</v>
      </c>
      <c r="M47" s="499">
        <f>'8'!M47+'13'!L46+'14'!M48</f>
        <v>0</v>
      </c>
      <c r="N47" s="499">
        <f>'8'!N47+'13'!M46+'14'!N48</f>
        <v>0</v>
      </c>
      <c r="O47" s="499">
        <f>'8'!O47+'13'!N46+'14'!O48</f>
        <v>0</v>
      </c>
      <c r="P47" s="499">
        <f>'8'!P47+'13'!O46+'14'!P48</f>
        <v>0</v>
      </c>
      <c r="Q47" s="499">
        <f>'8'!Q47+'13'!P46+'14'!Q48</f>
        <v>0</v>
      </c>
      <c r="R47" s="499">
        <f>'8'!R47+'13'!Q46+'14'!R48</f>
        <v>0</v>
      </c>
      <c r="S47" s="499">
        <f>'8'!S47+'13'!R46+'14'!S48</f>
        <v>0</v>
      </c>
      <c r="T47" s="499">
        <f>'8'!T47+'13'!S46+'14'!T48</f>
        <v>0</v>
      </c>
      <c r="U47" s="499">
        <v>0</v>
      </c>
      <c r="V47" s="499">
        <f>'8'!V47+'13'!U46+'14'!V48</f>
        <v>0</v>
      </c>
      <c r="W47" s="499">
        <f>'8'!W47+'13'!V46+'14'!W48</f>
        <v>0</v>
      </c>
      <c r="X47" s="499">
        <v>0</v>
      </c>
      <c r="Y47" s="500">
        <v>0</v>
      </c>
    </row>
    <row r="48" spans="1:25" s="218" customFormat="1" ht="12.75" customHeight="1">
      <c r="A48" s="668"/>
      <c r="B48" s="411" t="s">
        <v>341</v>
      </c>
      <c r="C48" s="1203" t="s">
        <v>342</v>
      </c>
      <c r="D48" s="1204"/>
      <c r="E48" s="1204"/>
      <c r="F48" s="1205"/>
      <c r="G48" s="681">
        <v>0</v>
      </c>
      <c r="H48" s="681">
        <v>0</v>
      </c>
      <c r="I48" s="682">
        <v>0</v>
      </c>
      <c r="J48" s="683">
        <v>0</v>
      </c>
      <c r="K48" s="683">
        <f>'8'!K48+'13'!J47+'14'!K49</f>
        <v>0</v>
      </c>
      <c r="L48" s="683">
        <f>'8'!L48+'13'!K47+'14'!L49</f>
        <v>0</v>
      </c>
      <c r="M48" s="683">
        <f>'8'!M48+'13'!L47+'14'!M49</f>
        <v>0</v>
      </c>
      <c r="N48" s="683">
        <f>'8'!N48+'13'!M47+'14'!N49</f>
        <v>0</v>
      </c>
      <c r="O48" s="683">
        <f>'8'!O48+'13'!N47+'14'!O49</f>
        <v>0</v>
      </c>
      <c r="P48" s="683">
        <f>'8'!P48+'13'!O47+'14'!P49</f>
        <v>0</v>
      </c>
      <c r="Q48" s="683">
        <f>'8'!Q48+'13'!P47+'14'!Q49</f>
        <v>0</v>
      </c>
      <c r="R48" s="683">
        <f>'8'!R48+'13'!Q47+'14'!R49</f>
        <v>0</v>
      </c>
      <c r="S48" s="683">
        <f>'8'!S48+'13'!R47+'14'!S49</f>
        <v>0</v>
      </c>
      <c r="T48" s="683">
        <f>'8'!T48+'13'!S47+'14'!T49</f>
        <v>0</v>
      </c>
      <c r="U48" s="683">
        <v>0</v>
      </c>
      <c r="V48" s="683">
        <f>'8'!V48+'13'!U47+'14'!V49</f>
        <v>0</v>
      </c>
      <c r="W48" s="683">
        <f>'8'!W48+'13'!V47+'14'!W49</f>
        <v>0</v>
      </c>
      <c r="X48" s="683">
        <v>0</v>
      </c>
      <c r="Y48" s="684">
        <v>0</v>
      </c>
    </row>
    <row r="49" spans="1:25" s="218" customFormat="1" ht="12.75" customHeight="1">
      <c r="A49" s="668"/>
      <c r="B49" s="411" t="s">
        <v>343</v>
      </c>
      <c r="C49" s="1203" t="s">
        <v>344</v>
      </c>
      <c r="D49" s="1204"/>
      <c r="E49" s="1204"/>
      <c r="F49" s="1205"/>
      <c r="G49" s="681">
        <v>0</v>
      </c>
      <c r="H49" s="681">
        <v>0</v>
      </c>
      <c r="I49" s="682">
        <v>0</v>
      </c>
      <c r="J49" s="683">
        <v>0</v>
      </c>
      <c r="K49" s="683">
        <f>'8'!K49+'13'!J48+'14'!K50</f>
        <v>0</v>
      </c>
      <c r="L49" s="683">
        <f>'8'!L49+'13'!K48+'14'!L50</f>
        <v>0</v>
      </c>
      <c r="M49" s="683">
        <f>'8'!M49+'13'!L48+'14'!M50</f>
        <v>0</v>
      </c>
      <c r="N49" s="683">
        <f>'8'!N49+'13'!M48+'14'!N50</f>
        <v>0</v>
      </c>
      <c r="O49" s="683">
        <f>'8'!O49+'13'!N48+'14'!O50</f>
        <v>0</v>
      </c>
      <c r="P49" s="683">
        <f>'8'!P49+'13'!O48+'14'!P50</f>
        <v>0</v>
      </c>
      <c r="Q49" s="683">
        <f>'8'!Q49+'13'!P48+'14'!Q50</f>
        <v>0</v>
      </c>
      <c r="R49" s="683">
        <f>'8'!R49+'13'!Q48+'14'!R50</f>
        <v>0</v>
      </c>
      <c r="S49" s="683">
        <f>'8'!S49+'13'!R48+'14'!S50</f>
        <v>0</v>
      </c>
      <c r="T49" s="683">
        <f>'8'!T49+'13'!S48+'14'!T50</f>
        <v>0</v>
      </c>
      <c r="U49" s="683">
        <v>0</v>
      </c>
      <c r="V49" s="683">
        <f>'8'!V49+'13'!U48+'14'!V50</f>
        <v>0</v>
      </c>
      <c r="W49" s="683">
        <f>'8'!W49+'13'!V48+'14'!W50</f>
        <v>0</v>
      </c>
      <c r="X49" s="683">
        <v>0</v>
      </c>
      <c r="Y49" s="684">
        <v>0</v>
      </c>
    </row>
    <row r="50" spans="1:25" s="218" customFormat="1" ht="12.75" customHeight="1">
      <c r="A50" s="668"/>
      <c r="B50" s="411" t="s">
        <v>345</v>
      </c>
      <c r="C50" s="1203" t="s">
        <v>346</v>
      </c>
      <c r="D50" s="1204"/>
      <c r="E50" s="1204"/>
      <c r="F50" s="1205"/>
      <c r="G50" s="681">
        <v>0</v>
      </c>
      <c r="H50" s="681">
        <v>0</v>
      </c>
      <c r="I50" s="682">
        <v>0</v>
      </c>
      <c r="J50" s="683">
        <v>0</v>
      </c>
      <c r="K50" s="683">
        <f>'8'!K50+'13'!J49+'14'!K51</f>
        <v>0</v>
      </c>
      <c r="L50" s="683">
        <f>'8'!L50+'13'!K49+'14'!L51</f>
        <v>0</v>
      </c>
      <c r="M50" s="683">
        <f>'8'!M50+'13'!L49+'14'!M51</f>
        <v>0</v>
      </c>
      <c r="N50" s="683">
        <f>'8'!N50+'13'!M49+'14'!N51</f>
        <v>0</v>
      </c>
      <c r="O50" s="683">
        <f>'8'!O50+'13'!N49+'14'!O51</f>
        <v>0</v>
      </c>
      <c r="P50" s="683">
        <f>'8'!P50+'13'!O49+'14'!P51</f>
        <v>0</v>
      </c>
      <c r="Q50" s="683">
        <f>'8'!Q50+'13'!P49+'14'!Q51</f>
        <v>0</v>
      </c>
      <c r="R50" s="683">
        <f>'8'!R50+'13'!Q49+'14'!R51</f>
        <v>0</v>
      </c>
      <c r="S50" s="683">
        <f>'8'!S50+'13'!R49+'14'!S51</f>
        <v>0</v>
      </c>
      <c r="T50" s="683">
        <f>'8'!T50+'13'!S49+'14'!T51</f>
        <v>0</v>
      </c>
      <c r="U50" s="683">
        <v>0</v>
      </c>
      <c r="V50" s="683">
        <f>'8'!V50+'13'!U49+'14'!V51</f>
        <v>0</v>
      </c>
      <c r="W50" s="683">
        <f>'8'!W50+'13'!V49+'14'!W51</f>
        <v>0</v>
      </c>
      <c r="X50" s="683">
        <v>0</v>
      </c>
      <c r="Y50" s="684">
        <v>0</v>
      </c>
    </row>
    <row r="51" spans="1:25" s="218" customFormat="1" ht="12.75" customHeight="1">
      <c r="A51" s="668"/>
      <c r="B51" s="411" t="s">
        <v>347</v>
      </c>
      <c r="C51" s="1203" t="s">
        <v>348</v>
      </c>
      <c r="D51" s="1204"/>
      <c r="E51" s="1204"/>
      <c r="F51" s="1205"/>
      <c r="G51" s="681">
        <v>-5.0000000000025586E-2</v>
      </c>
      <c r="H51" s="681">
        <v>0</v>
      </c>
      <c r="I51" s="682">
        <v>-4.3723334894620498E-2</v>
      </c>
      <c r="J51" s="683">
        <v>0</v>
      </c>
      <c r="K51" s="683">
        <f>'8'!K51+'13'!J50+'14'!K52</f>
        <v>0</v>
      </c>
      <c r="L51" s="683">
        <f>'8'!L51+'13'!K50+'14'!L52</f>
        <v>0</v>
      </c>
      <c r="M51" s="683">
        <f>'8'!M51+'13'!L50+'14'!M52</f>
        <v>0</v>
      </c>
      <c r="N51" s="683">
        <f>'8'!N51+'13'!M50+'14'!N52</f>
        <v>0</v>
      </c>
      <c r="O51" s="683">
        <f>'8'!O51+'13'!N50+'14'!O52</f>
        <v>0</v>
      </c>
      <c r="P51" s="683">
        <f>'8'!P51+'13'!O50+'14'!P52</f>
        <v>0</v>
      </c>
      <c r="Q51" s="683">
        <f>'8'!Q51+'13'!P50+'14'!Q52</f>
        <v>0</v>
      </c>
      <c r="R51" s="683">
        <f>'8'!R51+'13'!Q50+'14'!R52</f>
        <v>0</v>
      </c>
      <c r="S51" s="683">
        <f>'8'!S51+'13'!R50+'14'!S52</f>
        <v>0</v>
      </c>
      <c r="T51" s="683">
        <f>'8'!T51+'13'!S50+'14'!T52</f>
        <v>0</v>
      </c>
      <c r="U51" s="683">
        <v>-1.0037554017575845E-4</v>
      </c>
      <c r="V51" s="683">
        <f>'8'!V51+'13'!U50+'14'!V52</f>
        <v>0</v>
      </c>
      <c r="W51" s="683">
        <f>'8'!W51+'13'!V50+'14'!W52</f>
        <v>0</v>
      </c>
      <c r="X51" s="683">
        <v>-5.6647648406260073E-3</v>
      </c>
      <c r="Y51" s="684">
        <v>-5.1152472460331969E-4</v>
      </c>
    </row>
    <row r="52" spans="1:25" s="218" customFormat="1" ht="12.75" customHeight="1">
      <c r="A52" s="668"/>
      <c r="B52" s="411" t="s">
        <v>349</v>
      </c>
      <c r="C52" s="1203" t="s">
        <v>350</v>
      </c>
      <c r="D52" s="1204"/>
      <c r="E52" s="1204"/>
      <c r="F52" s="1205"/>
      <c r="G52" s="681">
        <v>0</v>
      </c>
      <c r="H52" s="681">
        <v>0</v>
      </c>
      <c r="I52" s="682">
        <v>0</v>
      </c>
      <c r="J52" s="683">
        <v>0</v>
      </c>
      <c r="K52" s="683">
        <f>'8'!K52+'13'!J51+'14'!K53</f>
        <v>0</v>
      </c>
      <c r="L52" s="683">
        <f>'8'!L52+'13'!K51+'14'!L53</f>
        <v>0</v>
      </c>
      <c r="M52" s="683">
        <f>'8'!M52+'13'!L51+'14'!M53</f>
        <v>0</v>
      </c>
      <c r="N52" s="683">
        <f>'8'!N52+'13'!M51+'14'!N53</f>
        <v>0</v>
      </c>
      <c r="O52" s="683">
        <f>'8'!O52+'13'!N51+'14'!O53</f>
        <v>0</v>
      </c>
      <c r="P52" s="683">
        <f>'8'!P52+'13'!O51+'14'!P53</f>
        <v>0</v>
      </c>
      <c r="Q52" s="683">
        <f>'8'!Q52+'13'!P51+'14'!Q53</f>
        <v>0</v>
      </c>
      <c r="R52" s="683">
        <f>'8'!R52+'13'!Q51+'14'!R53</f>
        <v>0</v>
      </c>
      <c r="S52" s="683">
        <f>'8'!S52+'13'!R51+'14'!S53</f>
        <v>0</v>
      </c>
      <c r="T52" s="683">
        <f>'8'!T52+'13'!S51+'14'!T53</f>
        <v>0</v>
      </c>
      <c r="U52" s="683">
        <v>0</v>
      </c>
      <c r="V52" s="683">
        <f>'8'!V52+'13'!U51+'14'!V53</f>
        <v>0</v>
      </c>
      <c r="W52" s="683">
        <f>'8'!W52+'13'!V51+'14'!W53</f>
        <v>0</v>
      </c>
      <c r="X52" s="683">
        <v>0</v>
      </c>
      <c r="Y52" s="684">
        <v>0</v>
      </c>
    </row>
    <row r="53" spans="1:25" s="218" customFormat="1" ht="12.75" customHeight="1">
      <c r="A53" s="668"/>
      <c r="B53" s="411" t="s">
        <v>351</v>
      </c>
      <c r="C53" s="1203" t="s">
        <v>352</v>
      </c>
      <c r="D53" s="1204"/>
      <c r="E53" s="1204"/>
      <c r="F53" s="1205"/>
      <c r="G53" s="681">
        <v>9122</v>
      </c>
      <c r="H53" s="681">
        <v>0</v>
      </c>
      <c r="I53" s="682">
        <v>8076</v>
      </c>
      <c r="J53" s="683">
        <v>0</v>
      </c>
      <c r="K53" s="683">
        <f>'8'!K53+'13'!J52+'14'!K54</f>
        <v>0</v>
      </c>
      <c r="L53" s="683">
        <f>'8'!L53+'13'!K52+'14'!L54</f>
        <v>0</v>
      </c>
      <c r="M53" s="683">
        <f>'8'!M53+'13'!L52+'14'!M54</f>
        <v>0</v>
      </c>
      <c r="N53" s="683">
        <f>'8'!N53+'13'!M52+'14'!N54</f>
        <v>0</v>
      </c>
      <c r="O53" s="683">
        <f>'8'!O53+'13'!N52+'14'!O54</f>
        <v>0</v>
      </c>
      <c r="P53" s="683">
        <f>'8'!P53+'13'!O52+'14'!P54</f>
        <v>0</v>
      </c>
      <c r="Q53" s="683">
        <f>'8'!Q53+'13'!P52+'14'!Q54</f>
        <v>0</v>
      </c>
      <c r="R53" s="683">
        <f>'8'!R53+'13'!Q52+'14'!R54</f>
        <v>0</v>
      </c>
      <c r="S53" s="683">
        <f>'8'!S53+'13'!R52+'14'!S54</f>
        <v>0</v>
      </c>
      <c r="T53" s="683">
        <f>'8'!T53+'13'!S52+'14'!T54</f>
        <v>0</v>
      </c>
      <c r="U53" s="683">
        <v>0</v>
      </c>
      <c r="V53" s="683">
        <f>'8'!V53+'13'!U52+'14'!V54</f>
        <v>0</v>
      </c>
      <c r="W53" s="683">
        <f>'8'!W53+'13'!V52+'14'!W54</f>
        <v>0</v>
      </c>
      <c r="X53" s="683">
        <v>1046</v>
      </c>
      <c r="Y53" s="684">
        <v>0</v>
      </c>
    </row>
    <row r="54" spans="1:25" s="218" customFormat="1" ht="12.75" customHeight="1">
      <c r="A54" s="668"/>
      <c r="B54" s="411" t="s">
        <v>353</v>
      </c>
      <c r="C54" s="1203" t="s">
        <v>354</v>
      </c>
      <c r="D54" s="1204"/>
      <c r="E54" s="1204"/>
      <c r="F54" s="1205"/>
      <c r="G54" s="681">
        <v>66</v>
      </c>
      <c r="H54" s="681">
        <v>0</v>
      </c>
      <c r="I54" s="682">
        <v>59</v>
      </c>
      <c r="J54" s="683">
        <v>0</v>
      </c>
      <c r="K54" s="683">
        <f>'8'!K54+'13'!J53+'14'!K55</f>
        <v>0</v>
      </c>
      <c r="L54" s="683">
        <f>'8'!L54+'13'!K53+'14'!L55</f>
        <v>0</v>
      </c>
      <c r="M54" s="683">
        <f>'8'!M54+'13'!L53+'14'!M55</f>
        <v>0</v>
      </c>
      <c r="N54" s="683">
        <f>'8'!N54+'13'!M53+'14'!N55</f>
        <v>0</v>
      </c>
      <c r="O54" s="683">
        <f>'8'!O54+'13'!N53+'14'!O55</f>
        <v>0</v>
      </c>
      <c r="P54" s="683">
        <f>'8'!P54+'13'!O53+'14'!P55</f>
        <v>0</v>
      </c>
      <c r="Q54" s="683">
        <f>'8'!Q54+'13'!P53+'14'!Q55</f>
        <v>0</v>
      </c>
      <c r="R54" s="683">
        <f>'8'!R54+'13'!Q53+'14'!R55</f>
        <v>0</v>
      </c>
      <c r="S54" s="683">
        <f>'8'!S54+'13'!R53+'14'!S55</f>
        <v>0</v>
      </c>
      <c r="T54" s="683">
        <f>'8'!T54+'13'!S53+'14'!T55</f>
        <v>0</v>
      </c>
      <c r="U54" s="683">
        <v>0</v>
      </c>
      <c r="V54" s="683">
        <f>'8'!V54+'13'!U53+'14'!V55</f>
        <v>0</v>
      </c>
      <c r="W54" s="683">
        <f>'8'!W54+'13'!V53+'14'!W55</f>
        <v>0</v>
      </c>
      <c r="X54" s="683">
        <v>8</v>
      </c>
      <c r="Y54" s="684">
        <v>0</v>
      </c>
    </row>
    <row r="55" spans="1:25" s="218" customFormat="1" ht="12.75" customHeight="1">
      <c r="A55" s="668"/>
      <c r="B55" s="411" t="s">
        <v>355</v>
      </c>
      <c r="C55" s="1203" t="s">
        <v>356</v>
      </c>
      <c r="D55" s="1204"/>
      <c r="E55" s="1204"/>
      <c r="F55" s="1205"/>
      <c r="G55" s="681">
        <v>4142</v>
      </c>
      <c r="H55" s="681">
        <v>0</v>
      </c>
      <c r="I55" s="682">
        <v>2766</v>
      </c>
      <c r="J55" s="683">
        <v>0</v>
      </c>
      <c r="K55" s="683">
        <f>'8'!K55+'13'!J54+'14'!K56</f>
        <v>0</v>
      </c>
      <c r="L55" s="683">
        <f>'8'!L55+'13'!K54+'14'!L56</f>
        <v>0</v>
      </c>
      <c r="M55" s="683">
        <f>'8'!M55+'13'!L54+'14'!M56</f>
        <v>0</v>
      </c>
      <c r="N55" s="683">
        <f>'8'!N55+'13'!M54+'14'!N56</f>
        <v>0</v>
      </c>
      <c r="O55" s="683">
        <f>'8'!O55+'13'!N54+'14'!O56</f>
        <v>0</v>
      </c>
      <c r="P55" s="683">
        <f>'8'!P55+'13'!O54+'14'!P56</f>
        <v>0</v>
      </c>
      <c r="Q55" s="683">
        <f>'8'!Q55+'13'!P54+'14'!Q56</f>
        <v>0</v>
      </c>
      <c r="R55" s="683">
        <f>'8'!R55+'13'!Q54+'14'!R56</f>
        <v>0</v>
      </c>
      <c r="S55" s="683">
        <f>'8'!S55+'13'!R54+'14'!S56</f>
        <v>0</v>
      </c>
      <c r="T55" s="683">
        <f>'8'!T55+'13'!S54+'14'!T56</f>
        <v>0</v>
      </c>
      <c r="U55" s="683">
        <v>0</v>
      </c>
      <c r="V55" s="683">
        <f>'8'!V55+'13'!U54+'14'!V56</f>
        <v>0</v>
      </c>
      <c r="W55" s="683">
        <f>'8'!W55+'13'!V54+'14'!W56</f>
        <v>0</v>
      </c>
      <c r="X55" s="683">
        <v>358</v>
      </c>
      <c r="Y55" s="684">
        <v>1017</v>
      </c>
    </row>
    <row r="56" spans="1:25" s="218" customFormat="1" ht="12.75" customHeight="1">
      <c r="A56" s="668"/>
      <c r="B56" s="411" t="s">
        <v>357</v>
      </c>
      <c r="C56" s="1203" t="s">
        <v>358</v>
      </c>
      <c r="D56" s="1204"/>
      <c r="E56" s="1204"/>
      <c r="F56" s="1205"/>
      <c r="G56" s="681">
        <v>1</v>
      </c>
      <c r="H56" s="681">
        <v>0</v>
      </c>
      <c r="I56" s="682">
        <v>1</v>
      </c>
      <c r="J56" s="683">
        <v>0</v>
      </c>
      <c r="K56" s="683">
        <f>'8'!K56+'13'!J55+'14'!K57</f>
        <v>0</v>
      </c>
      <c r="L56" s="683">
        <f>'8'!L56+'13'!K55+'14'!L57</f>
        <v>0</v>
      </c>
      <c r="M56" s="683">
        <f>'8'!M56+'13'!L55+'14'!M57</f>
        <v>0</v>
      </c>
      <c r="N56" s="683">
        <f>'8'!N56+'13'!M55+'14'!N57</f>
        <v>0</v>
      </c>
      <c r="O56" s="683">
        <f>'8'!O56+'13'!N55+'14'!O57</f>
        <v>0</v>
      </c>
      <c r="P56" s="683">
        <f>'8'!P56+'13'!O55+'14'!P57</f>
        <v>0</v>
      </c>
      <c r="Q56" s="683">
        <f>'8'!Q56+'13'!P55+'14'!Q57</f>
        <v>0</v>
      </c>
      <c r="R56" s="683">
        <f>'8'!R56+'13'!Q55+'14'!R57</f>
        <v>0</v>
      </c>
      <c r="S56" s="683">
        <f>'8'!S56+'13'!R55+'14'!S57</f>
        <v>0</v>
      </c>
      <c r="T56" s="683">
        <f>'8'!T56+'13'!S55+'14'!T57</f>
        <v>0</v>
      </c>
      <c r="U56" s="683">
        <v>0</v>
      </c>
      <c r="V56" s="683">
        <f>'8'!V56+'13'!U55+'14'!V57</f>
        <v>0</v>
      </c>
      <c r="W56" s="683">
        <f>'8'!W56+'13'!V55+'14'!W57</f>
        <v>0</v>
      </c>
      <c r="X56" s="683">
        <v>1.0322908522247565E-2</v>
      </c>
      <c r="Y56" s="684">
        <v>0</v>
      </c>
    </row>
    <row r="57" spans="1:25" s="218" customFormat="1" ht="12.75" customHeight="1">
      <c r="A57" s="668"/>
      <c r="B57" s="411" t="s">
        <v>359</v>
      </c>
      <c r="C57" s="1203" t="s">
        <v>360</v>
      </c>
      <c r="D57" s="1204"/>
      <c r="E57" s="1204"/>
      <c r="F57" s="1205"/>
      <c r="G57" s="681">
        <v>602</v>
      </c>
      <c r="H57" s="681">
        <v>0</v>
      </c>
      <c r="I57" s="682">
        <v>533</v>
      </c>
      <c r="J57" s="683">
        <v>0</v>
      </c>
      <c r="K57" s="683">
        <f>'8'!K57+'13'!J56+'14'!K58</f>
        <v>0</v>
      </c>
      <c r="L57" s="683">
        <f>'8'!L57+'13'!K56+'14'!L58</f>
        <v>0</v>
      </c>
      <c r="M57" s="683">
        <f>'8'!M57+'13'!L56+'14'!M58</f>
        <v>0</v>
      </c>
      <c r="N57" s="683">
        <f>'8'!N57+'13'!M56+'14'!N58</f>
        <v>0</v>
      </c>
      <c r="O57" s="683">
        <f>'8'!O57+'13'!N56+'14'!O58</f>
        <v>0</v>
      </c>
      <c r="P57" s="683">
        <f>'8'!P57+'13'!O56+'14'!P58</f>
        <v>0</v>
      </c>
      <c r="Q57" s="683">
        <f>'8'!Q57+'13'!P56+'14'!Q58</f>
        <v>0</v>
      </c>
      <c r="R57" s="683">
        <f>'8'!R57+'13'!Q56+'14'!R58</f>
        <v>0</v>
      </c>
      <c r="S57" s="683">
        <f>'8'!S57+'13'!R56+'14'!S58</f>
        <v>0</v>
      </c>
      <c r="T57" s="683">
        <f>'8'!T57+'13'!S56+'14'!T58</f>
        <v>0</v>
      </c>
      <c r="U57" s="683">
        <v>0</v>
      </c>
      <c r="V57" s="683">
        <f>'8'!V57+'13'!U56+'14'!V58</f>
        <v>0</v>
      </c>
      <c r="W57" s="683">
        <f>'8'!W57+'13'!V56+'14'!W58</f>
        <v>0</v>
      </c>
      <c r="X57" s="683">
        <v>69</v>
      </c>
      <c r="Y57" s="684">
        <v>0</v>
      </c>
    </row>
    <row r="58" spans="1:25" s="218" customFormat="1" ht="12.75" customHeight="1">
      <c r="A58" s="668"/>
      <c r="B58" s="411" t="s">
        <v>361</v>
      </c>
      <c r="C58" s="1203" t="s">
        <v>362</v>
      </c>
      <c r="D58" s="1204"/>
      <c r="E58" s="1204"/>
      <c r="F58" s="1205"/>
      <c r="G58" s="681">
        <v>1074</v>
      </c>
      <c r="H58" s="681">
        <v>0</v>
      </c>
      <c r="I58" s="682">
        <v>951</v>
      </c>
      <c r="J58" s="683">
        <v>0</v>
      </c>
      <c r="K58" s="683">
        <f>'8'!K58+'13'!J57+'14'!K59</f>
        <v>0</v>
      </c>
      <c r="L58" s="683">
        <f>'8'!L58+'13'!K57+'14'!L59</f>
        <v>0</v>
      </c>
      <c r="M58" s="683">
        <f>'8'!M58+'13'!L57+'14'!M59</f>
        <v>0</v>
      </c>
      <c r="N58" s="683">
        <f>'8'!N58+'13'!M57+'14'!N59</f>
        <v>0</v>
      </c>
      <c r="O58" s="683">
        <f>'8'!O58+'13'!N57+'14'!O59</f>
        <v>0</v>
      </c>
      <c r="P58" s="683">
        <f>'8'!P58+'13'!O57+'14'!P59</f>
        <v>0</v>
      </c>
      <c r="Q58" s="683">
        <f>'8'!Q58+'13'!P57+'14'!Q59</f>
        <v>0</v>
      </c>
      <c r="R58" s="683">
        <f>'8'!R58+'13'!Q57+'14'!R59</f>
        <v>0</v>
      </c>
      <c r="S58" s="683">
        <f>'8'!S58+'13'!R57+'14'!S59</f>
        <v>0</v>
      </c>
      <c r="T58" s="683">
        <f>'8'!T58+'13'!S57+'14'!T59</f>
        <v>0</v>
      </c>
      <c r="U58" s="683">
        <v>0</v>
      </c>
      <c r="V58" s="683">
        <f>'8'!V58+'13'!U57+'14'!V59</f>
        <v>0</v>
      </c>
      <c r="W58" s="683">
        <f>'8'!W58+'13'!V57+'14'!W59</f>
        <v>0</v>
      </c>
      <c r="X58" s="683">
        <v>123</v>
      </c>
      <c r="Y58" s="684">
        <v>0</v>
      </c>
    </row>
    <row r="59" spans="1:25" s="218" customFormat="1" ht="12.75" customHeight="1">
      <c r="A59" s="668"/>
      <c r="B59" s="411" t="s">
        <v>363</v>
      </c>
      <c r="C59" s="1203" t="s">
        <v>364</v>
      </c>
      <c r="D59" s="1204"/>
      <c r="E59" s="1204"/>
      <c r="F59" s="1205"/>
      <c r="G59" s="681">
        <v>0</v>
      </c>
      <c r="H59" s="681">
        <v>0</v>
      </c>
      <c r="I59" s="682">
        <v>0</v>
      </c>
      <c r="J59" s="683">
        <v>0</v>
      </c>
      <c r="K59" s="683">
        <f>'8'!K59+'13'!J58+'14'!K60</f>
        <v>0</v>
      </c>
      <c r="L59" s="683">
        <f>'8'!L59+'13'!K58+'14'!L60</f>
        <v>0</v>
      </c>
      <c r="M59" s="683">
        <f>'8'!M59+'13'!L58+'14'!M60</f>
        <v>0</v>
      </c>
      <c r="N59" s="683">
        <f>'8'!N59+'13'!M58+'14'!N60</f>
        <v>0</v>
      </c>
      <c r="O59" s="683">
        <f>'8'!O59+'13'!N58+'14'!O60</f>
        <v>0</v>
      </c>
      <c r="P59" s="683">
        <f>'8'!P59+'13'!O58+'14'!P60</f>
        <v>0</v>
      </c>
      <c r="Q59" s="683">
        <f>'8'!Q59+'13'!P58+'14'!Q60</f>
        <v>0</v>
      </c>
      <c r="R59" s="683">
        <f>'8'!R59+'13'!Q58+'14'!R60</f>
        <v>0</v>
      </c>
      <c r="S59" s="683">
        <f>'8'!S59+'13'!R58+'14'!S60</f>
        <v>0</v>
      </c>
      <c r="T59" s="683">
        <f>'8'!T59+'13'!S58+'14'!T60</f>
        <v>0</v>
      </c>
      <c r="U59" s="683">
        <v>0</v>
      </c>
      <c r="V59" s="683">
        <f>'8'!V59+'13'!U58+'14'!V60</f>
        <v>0</v>
      </c>
      <c r="W59" s="683">
        <f>'8'!W59+'13'!V58+'14'!W60</f>
        <v>0</v>
      </c>
      <c r="X59" s="683">
        <v>0</v>
      </c>
      <c r="Y59" s="684">
        <v>0</v>
      </c>
    </row>
    <row r="60" spans="1:25" s="218" customFormat="1" ht="12.75" customHeight="1">
      <c r="A60" s="668"/>
      <c r="B60" s="411" t="s">
        <v>365</v>
      </c>
      <c r="C60" s="1203" t="s">
        <v>366</v>
      </c>
      <c r="D60" s="1204"/>
      <c r="E60" s="1204"/>
      <c r="F60" s="1205"/>
      <c r="G60" s="681">
        <v>0</v>
      </c>
      <c r="H60" s="681">
        <v>0</v>
      </c>
      <c r="I60" s="682">
        <v>0</v>
      </c>
      <c r="J60" s="683">
        <v>0</v>
      </c>
      <c r="K60" s="683">
        <f>'8'!K60+'13'!J59+'14'!K61</f>
        <v>0</v>
      </c>
      <c r="L60" s="683">
        <f>'8'!L60+'13'!K59+'14'!L61</f>
        <v>0</v>
      </c>
      <c r="M60" s="683">
        <f>'8'!M60+'13'!L59+'14'!M61</f>
        <v>0</v>
      </c>
      <c r="N60" s="683">
        <f>'8'!N60+'13'!M59+'14'!N61</f>
        <v>0</v>
      </c>
      <c r="O60" s="683">
        <f>'8'!O60+'13'!N59+'14'!O61</f>
        <v>0</v>
      </c>
      <c r="P60" s="683">
        <f>'8'!P60+'13'!O59+'14'!P61</f>
        <v>0</v>
      </c>
      <c r="Q60" s="683">
        <f>'8'!Q60+'13'!P59+'14'!Q61</f>
        <v>0</v>
      </c>
      <c r="R60" s="683">
        <f>'8'!R60+'13'!Q59+'14'!R61</f>
        <v>0</v>
      </c>
      <c r="S60" s="683">
        <f>'8'!S60+'13'!R59+'14'!S61</f>
        <v>0</v>
      </c>
      <c r="T60" s="683">
        <f>'8'!T60+'13'!S59+'14'!T61</f>
        <v>0</v>
      </c>
      <c r="U60" s="683">
        <v>0</v>
      </c>
      <c r="V60" s="683">
        <f>'8'!V60+'13'!U59+'14'!V61</f>
        <v>0</v>
      </c>
      <c r="W60" s="683">
        <f>'8'!W60+'13'!V59+'14'!W61</f>
        <v>0</v>
      </c>
      <c r="X60" s="683">
        <v>0</v>
      </c>
      <c r="Y60" s="684">
        <v>0</v>
      </c>
    </row>
    <row r="61" spans="1:25" s="218" customFormat="1" ht="12.75" customHeight="1">
      <c r="A61" s="668"/>
      <c r="B61" s="411" t="s">
        <v>367</v>
      </c>
      <c r="C61" s="1203" t="s">
        <v>368</v>
      </c>
      <c r="D61" s="1204"/>
      <c r="E61" s="1204"/>
      <c r="F61" s="1205"/>
      <c r="G61" s="681">
        <v>0</v>
      </c>
      <c r="H61" s="681">
        <v>0</v>
      </c>
      <c r="I61" s="682">
        <v>0</v>
      </c>
      <c r="J61" s="683">
        <v>0</v>
      </c>
      <c r="K61" s="683">
        <f>'8'!K61+'13'!J60+'14'!K62</f>
        <v>0</v>
      </c>
      <c r="L61" s="683">
        <f>'8'!L61+'13'!K60+'14'!L62</f>
        <v>0</v>
      </c>
      <c r="M61" s="683">
        <f>'8'!M61+'13'!L60+'14'!M62</f>
        <v>0</v>
      </c>
      <c r="N61" s="683">
        <f>'8'!N61+'13'!M60+'14'!N62</f>
        <v>0</v>
      </c>
      <c r="O61" s="683">
        <f>'8'!O61+'13'!N60+'14'!O62</f>
        <v>0</v>
      </c>
      <c r="P61" s="683">
        <f>'8'!P61+'13'!O60+'14'!P62</f>
        <v>0</v>
      </c>
      <c r="Q61" s="683">
        <f>'8'!Q61+'13'!P60+'14'!Q62</f>
        <v>0</v>
      </c>
      <c r="R61" s="683">
        <f>'8'!R61+'13'!Q60+'14'!R62</f>
        <v>0</v>
      </c>
      <c r="S61" s="683">
        <f>'8'!S61+'13'!R60+'14'!S62</f>
        <v>0</v>
      </c>
      <c r="T61" s="683">
        <f>'8'!T61+'13'!S60+'14'!T62</f>
        <v>0</v>
      </c>
      <c r="U61" s="683">
        <v>0</v>
      </c>
      <c r="V61" s="683">
        <f>'8'!V61+'13'!U60+'14'!V62</f>
        <v>0</v>
      </c>
      <c r="W61" s="683">
        <f>'8'!W61+'13'!V60+'14'!W62</f>
        <v>0</v>
      </c>
      <c r="X61" s="683">
        <v>0</v>
      </c>
      <c r="Y61" s="684">
        <v>0</v>
      </c>
    </row>
    <row r="62" spans="1:25" s="218" customFormat="1" ht="12.75" customHeight="1">
      <c r="A62" s="668"/>
      <c r="B62" s="411" t="s">
        <v>369</v>
      </c>
      <c r="C62" s="1203" t="s">
        <v>370</v>
      </c>
      <c r="D62" s="1204"/>
      <c r="E62" s="1204"/>
      <c r="F62" s="1205"/>
      <c r="G62" s="681">
        <v>1</v>
      </c>
      <c r="H62" s="681">
        <v>0</v>
      </c>
      <c r="I62" s="682">
        <v>1</v>
      </c>
      <c r="J62" s="683">
        <v>0</v>
      </c>
      <c r="K62" s="683">
        <f>'8'!K62+'13'!J61+'14'!K63</f>
        <v>0</v>
      </c>
      <c r="L62" s="683">
        <f>'8'!L62+'13'!K61+'14'!L63</f>
        <v>0</v>
      </c>
      <c r="M62" s="683">
        <f>'8'!M62+'13'!L61+'14'!M63</f>
        <v>0</v>
      </c>
      <c r="N62" s="683">
        <f>'8'!N62+'13'!M61+'14'!N63</f>
        <v>0</v>
      </c>
      <c r="O62" s="683">
        <f>'8'!O62+'13'!N61+'14'!O63</f>
        <v>0</v>
      </c>
      <c r="P62" s="683">
        <f>'8'!P62+'13'!O61+'14'!P63</f>
        <v>0</v>
      </c>
      <c r="Q62" s="683">
        <f>'8'!Q62+'13'!P61+'14'!Q63</f>
        <v>0</v>
      </c>
      <c r="R62" s="683">
        <f>'8'!R62+'13'!Q61+'14'!R63</f>
        <v>0</v>
      </c>
      <c r="S62" s="683">
        <f>'8'!S62+'13'!R61+'14'!S63</f>
        <v>0</v>
      </c>
      <c r="T62" s="683">
        <f>'8'!T62+'13'!S61+'14'!T63</f>
        <v>0</v>
      </c>
      <c r="U62" s="683">
        <v>0</v>
      </c>
      <c r="V62" s="683">
        <f>'8'!V62+'13'!U61+'14'!V63</f>
        <v>0</v>
      </c>
      <c r="W62" s="683">
        <f>'8'!W62+'13'!V61+'14'!W63</f>
        <v>0</v>
      </c>
      <c r="X62" s="683">
        <v>5.7349491790669935E-3</v>
      </c>
      <c r="Y62" s="684">
        <v>0</v>
      </c>
    </row>
    <row r="63" spans="1:25" s="218" customFormat="1" ht="12.75" customHeight="1">
      <c r="A63" s="668"/>
      <c r="B63" s="411" t="s">
        <v>371</v>
      </c>
      <c r="C63" s="1203" t="s">
        <v>372</v>
      </c>
      <c r="D63" s="1204"/>
      <c r="E63" s="1204"/>
      <c r="F63" s="1205"/>
      <c r="G63" s="681">
        <v>71426</v>
      </c>
      <c r="H63" s="681">
        <v>0</v>
      </c>
      <c r="I63" s="682">
        <v>63234</v>
      </c>
      <c r="J63" s="683">
        <v>0</v>
      </c>
      <c r="K63" s="683">
        <f>'8'!K63+'13'!J62+'14'!K64</f>
        <v>0</v>
      </c>
      <c r="L63" s="683">
        <f>'8'!L63+'13'!K62+'14'!L64</f>
        <v>0</v>
      </c>
      <c r="M63" s="683">
        <f>'8'!M63+'13'!L62+'14'!M64</f>
        <v>0</v>
      </c>
      <c r="N63" s="683">
        <f>'8'!N63+'13'!M62+'14'!N64</f>
        <v>0</v>
      </c>
      <c r="O63" s="683">
        <f>'8'!O63+'13'!N62+'14'!O64</f>
        <v>0</v>
      </c>
      <c r="P63" s="683">
        <f>'8'!P63+'13'!O62+'14'!P64</f>
        <v>0</v>
      </c>
      <c r="Q63" s="683">
        <f>'8'!Q63+'13'!P62+'14'!Q64</f>
        <v>0</v>
      </c>
      <c r="R63" s="683">
        <f>'8'!R63+'13'!Q62+'14'!R64</f>
        <v>0</v>
      </c>
      <c r="S63" s="683">
        <f>'8'!S63+'13'!R62+'14'!S64</f>
        <v>0</v>
      </c>
      <c r="T63" s="683">
        <f>'8'!T63+'13'!S62+'14'!T64</f>
        <v>0</v>
      </c>
      <c r="U63" s="683">
        <v>0</v>
      </c>
      <c r="V63" s="683">
        <f>'8'!V63+'13'!U62+'14'!V64</f>
        <v>0</v>
      </c>
      <c r="W63" s="683">
        <f>'8'!W63+'13'!V62+'14'!W64</f>
        <v>0</v>
      </c>
      <c r="X63" s="683">
        <v>8193</v>
      </c>
      <c r="Y63" s="684">
        <v>0</v>
      </c>
    </row>
    <row r="64" spans="1:25" s="218" customFormat="1" ht="12.75" customHeight="1">
      <c r="A64" s="668"/>
      <c r="B64" s="411" t="s">
        <v>373</v>
      </c>
      <c r="C64" s="1203" t="s">
        <v>374</v>
      </c>
      <c r="D64" s="1204"/>
      <c r="E64" s="1204"/>
      <c r="F64" s="1205"/>
      <c r="G64" s="681">
        <v>20777</v>
      </c>
      <c r="H64" s="681">
        <v>0</v>
      </c>
      <c r="I64" s="682">
        <v>18394</v>
      </c>
      <c r="J64" s="683">
        <v>0</v>
      </c>
      <c r="K64" s="683">
        <f>'8'!K64+'13'!J63+'14'!K65</f>
        <v>0</v>
      </c>
      <c r="L64" s="683">
        <f>'8'!L64+'13'!K63+'14'!L65</f>
        <v>0</v>
      </c>
      <c r="M64" s="683">
        <f>'8'!M64+'13'!L63+'14'!M65</f>
        <v>0</v>
      </c>
      <c r="N64" s="683">
        <f>'8'!N64+'13'!M63+'14'!N65</f>
        <v>0</v>
      </c>
      <c r="O64" s="683">
        <f>'8'!O64+'13'!N63+'14'!O65</f>
        <v>0</v>
      </c>
      <c r="P64" s="683">
        <f>'8'!P64+'13'!O63+'14'!P65</f>
        <v>0</v>
      </c>
      <c r="Q64" s="683">
        <f>'8'!Q64+'13'!P63+'14'!Q65</f>
        <v>0</v>
      </c>
      <c r="R64" s="683">
        <f>'8'!R64+'13'!Q63+'14'!R65</f>
        <v>0</v>
      </c>
      <c r="S64" s="683">
        <f>'8'!S64+'13'!R63+'14'!S65</f>
        <v>0</v>
      </c>
      <c r="T64" s="683">
        <f>'8'!T64+'13'!S63+'14'!T65</f>
        <v>0</v>
      </c>
      <c r="U64" s="683">
        <v>0</v>
      </c>
      <c r="V64" s="683">
        <f>'8'!V64+'13'!U63+'14'!V65</f>
        <v>0</v>
      </c>
      <c r="W64" s="683">
        <f>'8'!W64+'13'!V63+'14'!W65</f>
        <v>0</v>
      </c>
      <c r="X64" s="683">
        <v>2383</v>
      </c>
      <c r="Y64" s="684">
        <v>0</v>
      </c>
    </row>
    <row r="65" spans="1:25" s="218" customFormat="1" ht="12.75" customHeight="1">
      <c r="A65" s="668"/>
      <c r="B65" s="411" t="s">
        <v>375</v>
      </c>
      <c r="C65" s="1203" t="s">
        <v>376</v>
      </c>
      <c r="D65" s="1204"/>
      <c r="E65" s="1204"/>
      <c r="F65" s="1205"/>
      <c r="G65" s="681">
        <v>115</v>
      </c>
      <c r="H65" s="681">
        <v>0</v>
      </c>
      <c r="I65" s="682">
        <v>102</v>
      </c>
      <c r="J65" s="683">
        <v>0</v>
      </c>
      <c r="K65" s="683">
        <f>'8'!K65+'13'!J64+'14'!K66</f>
        <v>0</v>
      </c>
      <c r="L65" s="683">
        <f>'8'!L65+'13'!K64+'14'!L66</f>
        <v>0</v>
      </c>
      <c r="M65" s="683">
        <f>'8'!M65+'13'!L64+'14'!M66</f>
        <v>0</v>
      </c>
      <c r="N65" s="683">
        <f>'8'!N65+'13'!M64+'14'!N66</f>
        <v>0</v>
      </c>
      <c r="O65" s="683">
        <f>'8'!O65+'13'!N64+'14'!O66</f>
        <v>0</v>
      </c>
      <c r="P65" s="683">
        <f>'8'!P65+'13'!O64+'14'!P66</f>
        <v>0</v>
      </c>
      <c r="Q65" s="683">
        <f>'8'!Q65+'13'!P64+'14'!Q66</f>
        <v>0</v>
      </c>
      <c r="R65" s="683">
        <f>'8'!R65+'13'!Q64+'14'!R66</f>
        <v>0</v>
      </c>
      <c r="S65" s="683">
        <f>'8'!S65+'13'!R64+'14'!S66</f>
        <v>0</v>
      </c>
      <c r="T65" s="683">
        <f>'8'!T65+'13'!S64+'14'!T66</f>
        <v>0</v>
      </c>
      <c r="U65" s="683">
        <v>0</v>
      </c>
      <c r="V65" s="683">
        <f>'8'!V65+'13'!U64+'14'!V66</f>
        <v>0</v>
      </c>
      <c r="W65" s="683">
        <f>'8'!W65+'13'!V64+'14'!W66</f>
        <v>0</v>
      </c>
      <c r="X65" s="683">
        <v>13</v>
      </c>
      <c r="Y65" s="684">
        <v>0</v>
      </c>
    </row>
    <row r="66" spans="1:25" s="218" customFormat="1" ht="12.75" customHeight="1">
      <c r="A66" s="668"/>
      <c r="B66" s="411" t="s">
        <v>377</v>
      </c>
      <c r="C66" s="1203" t="s">
        <v>378</v>
      </c>
      <c r="D66" s="1204"/>
      <c r="E66" s="1204"/>
      <c r="F66" s="1205"/>
      <c r="G66" s="681">
        <v>0</v>
      </c>
      <c r="H66" s="681">
        <v>0</v>
      </c>
      <c r="I66" s="682">
        <v>0</v>
      </c>
      <c r="J66" s="683">
        <v>0</v>
      </c>
      <c r="K66" s="683">
        <f>'8'!K66+'13'!J65+'14'!K67</f>
        <v>0</v>
      </c>
      <c r="L66" s="683">
        <f>'8'!L66+'13'!K65+'14'!L67</f>
        <v>0</v>
      </c>
      <c r="M66" s="683">
        <f>'8'!M66+'13'!L65+'14'!M67</f>
        <v>0</v>
      </c>
      <c r="N66" s="683">
        <f>'8'!N66+'13'!M65+'14'!N67</f>
        <v>0</v>
      </c>
      <c r="O66" s="683">
        <f>'8'!O66+'13'!N65+'14'!O67</f>
        <v>0</v>
      </c>
      <c r="P66" s="683">
        <f>'8'!P66+'13'!O65+'14'!P67</f>
        <v>0</v>
      </c>
      <c r="Q66" s="683">
        <f>'8'!Q66+'13'!P65+'14'!Q67</f>
        <v>0</v>
      </c>
      <c r="R66" s="683">
        <f>'8'!R66+'13'!Q65+'14'!R67</f>
        <v>0</v>
      </c>
      <c r="S66" s="683">
        <f>'8'!S66+'13'!R65+'14'!S67</f>
        <v>0</v>
      </c>
      <c r="T66" s="683">
        <f>'8'!T66+'13'!S65+'14'!T67</f>
        <v>0</v>
      </c>
      <c r="U66" s="683">
        <v>0</v>
      </c>
      <c r="V66" s="683">
        <f>'8'!V66+'13'!U65+'14'!V67</f>
        <v>0</v>
      </c>
      <c r="W66" s="683">
        <f>'8'!W66+'13'!V65+'14'!W67</f>
        <v>0</v>
      </c>
      <c r="X66" s="683">
        <v>0</v>
      </c>
      <c r="Y66" s="684">
        <v>0</v>
      </c>
    </row>
    <row r="67" spans="1:25" s="218" customFormat="1" ht="12.75" customHeight="1">
      <c r="A67" s="668"/>
      <c r="B67" s="411" t="s">
        <v>379</v>
      </c>
      <c r="C67" s="1203" t="s">
        <v>380</v>
      </c>
      <c r="D67" s="1204"/>
      <c r="E67" s="1204"/>
      <c r="F67" s="1205"/>
      <c r="G67" s="681">
        <v>461</v>
      </c>
      <c r="H67" s="681">
        <v>0</v>
      </c>
      <c r="I67" s="682">
        <v>408</v>
      </c>
      <c r="J67" s="683">
        <v>0</v>
      </c>
      <c r="K67" s="683">
        <f>'8'!K67+'13'!J66+'14'!K68</f>
        <v>0</v>
      </c>
      <c r="L67" s="683">
        <f>'8'!L67+'13'!K66+'14'!L68</f>
        <v>0</v>
      </c>
      <c r="M67" s="683">
        <f>'8'!M67+'13'!L66+'14'!M68</f>
        <v>0</v>
      </c>
      <c r="N67" s="683">
        <f>'8'!N67+'13'!M66+'14'!N68</f>
        <v>0</v>
      </c>
      <c r="O67" s="683">
        <f>'8'!O67+'13'!N66+'14'!O68</f>
        <v>0</v>
      </c>
      <c r="P67" s="683">
        <f>'8'!P67+'13'!O66+'14'!P68</f>
        <v>0</v>
      </c>
      <c r="Q67" s="683">
        <f>'8'!Q67+'13'!P66+'14'!Q68</f>
        <v>0</v>
      </c>
      <c r="R67" s="683">
        <f>'8'!R67+'13'!Q66+'14'!R68</f>
        <v>0</v>
      </c>
      <c r="S67" s="683">
        <f>'8'!S67+'13'!R66+'14'!S68</f>
        <v>0</v>
      </c>
      <c r="T67" s="683">
        <f>'8'!T67+'13'!S66+'14'!T68</f>
        <v>0</v>
      </c>
      <c r="U67" s="683">
        <v>0</v>
      </c>
      <c r="V67" s="683">
        <f>'8'!V67+'13'!U66+'14'!V68</f>
        <v>0</v>
      </c>
      <c r="W67" s="683">
        <f>'8'!W67+'13'!V66+'14'!W68</f>
        <v>0</v>
      </c>
      <c r="X67" s="683">
        <v>53</v>
      </c>
      <c r="Y67" s="684">
        <v>0</v>
      </c>
    </row>
    <row r="68" spans="1:25" s="218" customFormat="1" ht="12.75" customHeight="1">
      <c r="A68" s="668"/>
      <c r="B68" s="411" t="s">
        <v>381</v>
      </c>
      <c r="C68" s="1203" t="s">
        <v>382</v>
      </c>
      <c r="D68" s="1204"/>
      <c r="E68" s="1204"/>
      <c r="F68" s="1205"/>
      <c r="G68" s="681">
        <v>853</v>
      </c>
      <c r="H68" s="681">
        <v>0</v>
      </c>
      <c r="I68" s="682">
        <v>751</v>
      </c>
      <c r="J68" s="683">
        <v>0</v>
      </c>
      <c r="K68" s="683">
        <f>'8'!K68+'13'!J67+'14'!K69</f>
        <v>0</v>
      </c>
      <c r="L68" s="683">
        <f>'8'!L68+'13'!K67+'14'!L69</f>
        <v>0</v>
      </c>
      <c r="M68" s="683">
        <f>'8'!M68+'13'!L67+'14'!M69</f>
        <v>0</v>
      </c>
      <c r="N68" s="683">
        <f>'8'!N68+'13'!M67+'14'!N69</f>
        <v>0</v>
      </c>
      <c r="O68" s="683">
        <f>'8'!O68+'13'!N67+'14'!O69</f>
        <v>0</v>
      </c>
      <c r="P68" s="683">
        <f>'8'!P68+'13'!O67+'14'!P69</f>
        <v>0</v>
      </c>
      <c r="Q68" s="683">
        <f>'8'!Q68+'13'!P67+'14'!Q69</f>
        <v>0</v>
      </c>
      <c r="R68" s="683">
        <f>'8'!R68+'13'!Q67+'14'!R69</f>
        <v>0</v>
      </c>
      <c r="S68" s="683">
        <f>'8'!S68+'13'!R67+'14'!S69</f>
        <v>0</v>
      </c>
      <c r="T68" s="683">
        <f>'8'!T68+'13'!S67+'14'!T69</f>
        <v>0</v>
      </c>
      <c r="U68" s="683">
        <v>1</v>
      </c>
      <c r="V68" s="683">
        <f>'8'!V68+'13'!U67+'14'!V69</f>
        <v>0</v>
      </c>
      <c r="W68" s="683">
        <f>'8'!W68+'13'!V67+'14'!W69</f>
        <v>0</v>
      </c>
      <c r="X68" s="683">
        <v>97</v>
      </c>
      <c r="Y68" s="684">
        <v>4</v>
      </c>
    </row>
    <row r="69" spans="1:25" s="218" customFormat="1" ht="12.75" customHeight="1">
      <c r="A69" s="668"/>
      <c r="B69" s="411" t="s">
        <v>383</v>
      </c>
      <c r="C69" s="1203" t="s">
        <v>384</v>
      </c>
      <c r="D69" s="1204"/>
      <c r="E69" s="1204"/>
      <c r="F69" s="1205"/>
      <c r="G69" s="681">
        <v>53</v>
      </c>
      <c r="H69" s="681">
        <v>0</v>
      </c>
      <c r="I69" s="682">
        <v>42</v>
      </c>
      <c r="J69" s="683">
        <v>0</v>
      </c>
      <c r="K69" s="683">
        <f>'8'!K69+'13'!J68+'14'!K70</f>
        <v>0</v>
      </c>
      <c r="L69" s="683">
        <f>'8'!L69+'13'!K68+'14'!L70</f>
        <v>0</v>
      </c>
      <c r="M69" s="683">
        <f>'8'!M69+'13'!L68+'14'!M70</f>
        <v>0</v>
      </c>
      <c r="N69" s="683">
        <f>'8'!N69+'13'!M68+'14'!N70</f>
        <v>0</v>
      </c>
      <c r="O69" s="683">
        <f>'8'!O69+'13'!N68+'14'!O70</f>
        <v>0</v>
      </c>
      <c r="P69" s="683">
        <f>'8'!P69+'13'!O68+'14'!P70</f>
        <v>0</v>
      </c>
      <c r="Q69" s="683">
        <f>'8'!Q69+'13'!P68+'14'!Q70</f>
        <v>0</v>
      </c>
      <c r="R69" s="683">
        <f>'8'!R69+'13'!Q68+'14'!R70</f>
        <v>0</v>
      </c>
      <c r="S69" s="683">
        <f>'8'!S69+'13'!R68+'14'!S70</f>
        <v>0</v>
      </c>
      <c r="T69" s="683">
        <f>'8'!T69+'13'!S68+'14'!T70</f>
        <v>0</v>
      </c>
      <c r="U69" s="683">
        <v>0</v>
      </c>
      <c r="V69" s="683">
        <f>'8'!V69+'13'!U68+'14'!V70</f>
        <v>0</v>
      </c>
      <c r="W69" s="683">
        <f>'8'!W69+'13'!V68+'14'!W70</f>
        <v>0</v>
      </c>
      <c r="X69" s="683">
        <v>5</v>
      </c>
      <c r="Y69" s="684">
        <v>5</v>
      </c>
    </row>
    <row r="70" spans="1:25" s="218" customFormat="1" ht="12.75" customHeight="1">
      <c r="A70" s="668"/>
      <c r="B70" s="411" t="s">
        <v>385</v>
      </c>
      <c r="C70" s="1203" t="s">
        <v>386</v>
      </c>
      <c r="D70" s="1204"/>
      <c r="E70" s="1204"/>
      <c r="F70" s="1205"/>
      <c r="G70" s="681">
        <v>615</v>
      </c>
      <c r="H70" s="681">
        <v>0</v>
      </c>
      <c r="I70" s="682">
        <v>545</v>
      </c>
      <c r="J70" s="683">
        <v>0</v>
      </c>
      <c r="K70" s="683">
        <f>'8'!K70+'13'!J69+'14'!K71</f>
        <v>0</v>
      </c>
      <c r="L70" s="683">
        <f>'8'!L70+'13'!K69+'14'!L71</f>
        <v>0</v>
      </c>
      <c r="M70" s="683">
        <f>'8'!M70+'13'!L69+'14'!M71</f>
        <v>0</v>
      </c>
      <c r="N70" s="683">
        <f>'8'!N70+'13'!M69+'14'!N71</f>
        <v>0</v>
      </c>
      <c r="O70" s="683">
        <f>'8'!O70+'13'!N69+'14'!O71</f>
        <v>0</v>
      </c>
      <c r="P70" s="683">
        <f>'8'!P70+'13'!O69+'14'!P71</f>
        <v>0</v>
      </c>
      <c r="Q70" s="683">
        <f>'8'!Q70+'13'!P69+'14'!Q71</f>
        <v>0</v>
      </c>
      <c r="R70" s="683">
        <f>'8'!R70+'13'!Q69+'14'!R71</f>
        <v>0</v>
      </c>
      <c r="S70" s="683">
        <f>'8'!S70+'13'!R69+'14'!S71</f>
        <v>0</v>
      </c>
      <c r="T70" s="683">
        <f>'8'!T70+'13'!S69+'14'!T71</f>
        <v>0</v>
      </c>
      <c r="U70" s="683">
        <v>0</v>
      </c>
      <c r="V70" s="683">
        <f>'8'!V70+'13'!U69+'14'!V71</f>
        <v>0</v>
      </c>
      <c r="W70" s="683">
        <f>'8'!W70+'13'!V69+'14'!W71</f>
        <v>0</v>
      </c>
      <c r="X70" s="683">
        <v>71</v>
      </c>
      <c r="Y70" s="684">
        <v>0</v>
      </c>
    </row>
    <row r="71" spans="1:25" s="218" customFormat="1" ht="12.75" customHeight="1">
      <c r="A71" s="668"/>
      <c r="B71" s="411" t="s">
        <v>387</v>
      </c>
      <c r="C71" s="1203" t="s">
        <v>388</v>
      </c>
      <c r="D71" s="1204"/>
      <c r="E71" s="1204"/>
      <c r="F71" s="1205"/>
      <c r="G71" s="681">
        <v>5787</v>
      </c>
      <c r="H71" s="681">
        <v>0</v>
      </c>
      <c r="I71" s="682">
        <v>5103</v>
      </c>
      <c r="J71" s="683">
        <v>0</v>
      </c>
      <c r="K71" s="683">
        <f>'8'!K71+'13'!J70+'14'!K72</f>
        <v>0</v>
      </c>
      <c r="L71" s="683">
        <f>'8'!L71+'13'!K70+'14'!L72</f>
        <v>0</v>
      </c>
      <c r="M71" s="683">
        <f>'8'!M71+'13'!L70+'14'!M72</f>
        <v>0</v>
      </c>
      <c r="N71" s="683">
        <f>'8'!N71+'13'!M70+'14'!N72</f>
        <v>0</v>
      </c>
      <c r="O71" s="683">
        <f>'8'!O71+'13'!N70+'14'!O72</f>
        <v>0</v>
      </c>
      <c r="P71" s="683">
        <f>'8'!P71+'13'!O70+'14'!P72</f>
        <v>0</v>
      </c>
      <c r="Q71" s="683">
        <f>'8'!Q71+'13'!P70+'14'!Q72</f>
        <v>0</v>
      </c>
      <c r="R71" s="683">
        <f>'8'!R71+'13'!Q70+'14'!R72</f>
        <v>0</v>
      </c>
      <c r="S71" s="683">
        <f>'8'!S71+'13'!R70+'14'!S72</f>
        <v>0</v>
      </c>
      <c r="T71" s="683">
        <f>'8'!T71+'13'!S70+'14'!T72</f>
        <v>0</v>
      </c>
      <c r="U71" s="683">
        <v>4</v>
      </c>
      <c r="V71" s="683">
        <f>'8'!V71+'13'!U70+'14'!V72</f>
        <v>0</v>
      </c>
      <c r="W71" s="683">
        <f>'8'!W71+'13'!V70+'14'!W72</f>
        <v>0</v>
      </c>
      <c r="X71" s="683">
        <v>661</v>
      </c>
      <c r="Y71" s="684">
        <v>20</v>
      </c>
    </row>
    <row r="72" spans="1:25" s="218" customFormat="1" ht="12.75" customHeight="1">
      <c r="A72" s="668"/>
      <c r="B72" s="411" t="s">
        <v>389</v>
      </c>
      <c r="C72" s="1203" t="s">
        <v>390</v>
      </c>
      <c r="D72" s="1204"/>
      <c r="E72" s="1204"/>
      <c r="F72" s="1205"/>
      <c r="G72" s="681">
        <v>0</v>
      </c>
      <c r="H72" s="681">
        <v>0</v>
      </c>
      <c r="I72" s="682">
        <v>0</v>
      </c>
      <c r="J72" s="683">
        <v>0</v>
      </c>
      <c r="K72" s="683">
        <f>'8'!K72+'13'!J71+'14'!K73</f>
        <v>0</v>
      </c>
      <c r="L72" s="683">
        <f>'8'!L72+'13'!K71+'14'!L73</f>
        <v>0</v>
      </c>
      <c r="M72" s="683">
        <f>'8'!M72+'13'!L71+'14'!M73</f>
        <v>0</v>
      </c>
      <c r="N72" s="683">
        <f>'8'!N72+'13'!M71+'14'!N73</f>
        <v>0</v>
      </c>
      <c r="O72" s="683">
        <f>'8'!O72+'13'!N71+'14'!O73</f>
        <v>0</v>
      </c>
      <c r="P72" s="683">
        <f>'8'!P72+'13'!O71+'14'!P73</f>
        <v>0</v>
      </c>
      <c r="Q72" s="683">
        <f>'8'!Q72+'13'!P71+'14'!Q73</f>
        <v>0</v>
      </c>
      <c r="R72" s="683">
        <f>'8'!R72+'13'!Q71+'14'!R73</f>
        <v>0</v>
      </c>
      <c r="S72" s="683">
        <f>'8'!S72+'13'!R71+'14'!S73</f>
        <v>0</v>
      </c>
      <c r="T72" s="683">
        <f>'8'!T72+'13'!S71+'14'!T73</f>
        <v>0</v>
      </c>
      <c r="U72" s="683">
        <v>0</v>
      </c>
      <c r="V72" s="683">
        <f>'8'!V72+'13'!U71+'14'!V73</f>
        <v>0</v>
      </c>
      <c r="W72" s="683">
        <f>'8'!W72+'13'!V71+'14'!W73</f>
        <v>0</v>
      </c>
      <c r="X72" s="683">
        <v>0</v>
      </c>
      <c r="Y72" s="684">
        <v>0</v>
      </c>
    </row>
    <row r="73" spans="1:25" s="218" customFormat="1" ht="12.75" customHeight="1">
      <c r="A73" s="668"/>
      <c r="B73" s="411" t="s">
        <v>391</v>
      </c>
      <c r="C73" s="1203" t="s">
        <v>392</v>
      </c>
      <c r="D73" s="1204"/>
      <c r="E73" s="1204"/>
      <c r="F73" s="1205"/>
      <c r="G73" s="681">
        <v>0</v>
      </c>
      <c r="H73" s="681">
        <v>0</v>
      </c>
      <c r="I73" s="682">
        <v>0</v>
      </c>
      <c r="J73" s="683">
        <v>0</v>
      </c>
      <c r="K73" s="683">
        <f>'8'!K73+'13'!J72+'14'!K74</f>
        <v>0</v>
      </c>
      <c r="L73" s="683">
        <f>'8'!L73+'13'!K72+'14'!L74</f>
        <v>0</v>
      </c>
      <c r="M73" s="683">
        <f>'8'!M73+'13'!L72+'14'!M74</f>
        <v>0</v>
      </c>
      <c r="N73" s="683">
        <f>'8'!N73+'13'!M72+'14'!N74</f>
        <v>0</v>
      </c>
      <c r="O73" s="683">
        <f>'8'!O73+'13'!N72+'14'!O74</f>
        <v>0</v>
      </c>
      <c r="P73" s="683">
        <f>'8'!P73+'13'!O72+'14'!P74</f>
        <v>0</v>
      </c>
      <c r="Q73" s="683">
        <f>'8'!Q73+'13'!P72+'14'!Q74</f>
        <v>0</v>
      </c>
      <c r="R73" s="683">
        <f>'8'!R73+'13'!Q72+'14'!R74</f>
        <v>0</v>
      </c>
      <c r="S73" s="683">
        <f>'8'!S73+'13'!R72+'14'!S74</f>
        <v>0</v>
      </c>
      <c r="T73" s="683">
        <f>'8'!T73+'13'!S72+'14'!T74</f>
        <v>0</v>
      </c>
      <c r="U73" s="683">
        <v>0</v>
      </c>
      <c r="V73" s="683">
        <f>'8'!V73+'13'!U72+'14'!V74</f>
        <v>0</v>
      </c>
      <c r="W73" s="683">
        <f>'8'!W73+'13'!V72+'14'!W74</f>
        <v>0</v>
      </c>
      <c r="X73" s="683">
        <v>0</v>
      </c>
      <c r="Y73" s="684">
        <v>0</v>
      </c>
    </row>
    <row r="74" spans="1:25" s="218" customFormat="1" ht="12.75" customHeight="1" thickBot="1">
      <c r="A74" s="668"/>
      <c r="B74" s="438" t="s">
        <v>393</v>
      </c>
      <c r="C74" s="1206" t="s">
        <v>394</v>
      </c>
      <c r="D74" s="1207"/>
      <c r="E74" s="1207"/>
      <c r="F74" s="1208"/>
      <c r="G74" s="690">
        <v>0</v>
      </c>
      <c r="H74" s="690">
        <v>0</v>
      </c>
      <c r="I74" s="691">
        <v>0</v>
      </c>
      <c r="J74" s="692">
        <v>0</v>
      </c>
      <c r="K74" s="692">
        <f>'8'!K74+'13'!J73+'14'!K75</f>
        <v>0</v>
      </c>
      <c r="L74" s="692">
        <f>'8'!L74+'13'!K73+'14'!L75</f>
        <v>0</v>
      </c>
      <c r="M74" s="692">
        <f>'8'!M74+'13'!L73+'14'!M75</f>
        <v>0</v>
      </c>
      <c r="N74" s="692">
        <f>'8'!N74+'13'!M73+'14'!N75</f>
        <v>0</v>
      </c>
      <c r="O74" s="692">
        <f>'8'!O74+'13'!N73+'14'!O75</f>
        <v>0</v>
      </c>
      <c r="P74" s="692">
        <f>'8'!P74+'13'!O73+'14'!P75</f>
        <v>0</v>
      </c>
      <c r="Q74" s="692">
        <f>'8'!Q74+'13'!P73+'14'!Q75</f>
        <v>0</v>
      </c>
      <c r="R74" s="692">
        <f>'8'!R74+'13'!Q73+'14'!R75</f>
        <v>0</v>
      </c>
      <c r="S74" s="692">
        <f>'8'!S74+'13'!R73+'14'!S75</f>
        <v>0</v>
      </c>
      <c r="T74" s="692">
        <f>'8'!T74+'13'!S73+'14'!T75</f>
        <v>0</v>
      </c>
      <c r="U74" s="692">
        <v>0</v>
      </c>
      <c r="V74" s="692">
        <f>'8'!V74+'13'!U73+'14'!V75</f>
        <v>0</v>
      </c>
      <c r="W74" s="692">
        <f>'8'!W74+'13'!V73+'14'!W75</f>
        <v>0</v>
      </c>
      <c r="X74" s="692">
        <v>0</v>
      </c>
      <c r="Y74" s="693">
        <v>0</v>
      </c>
    </row>
    <row r="75" spans="1:25" s="218" customFormat="1" ht="12.75" customHeight="1">
      <c r="A75" s="668"/>
      <c r="B75" s="442" t="s">
        <v>395</v>
      </c>
      <c r="C75" s="1209" t="s">
        <v>396</v>
      </c>
      <c r="D75" s="1210"/>
      <c r="E75" s="1210"/>
      <c r="F75" s="1211"/>
      <c r="G75" s="689">
        <v>0</v>
      </c>
      <c r="H75" s="689">
        <v>0</v>
      </c>
      <c r="I75" s="679">
        <v>0</v>
      </c>
      <c r="J75" s="499">
        <v>0</v>
      </c>
      <c r="K75" s="499">
        <f>'8'!K75+'13'!J74+'14'!K76</f>
        <v>0</v>
      </c>
      <c r="L75" s="499">
        <f>'8'!L75+'13'!K74+'14'!L76</f>
        <v>0</v>
      </c>
      <c r="M75" s="499">
        <f>'8'!M75+'13'!L74+'14'!M76</f>
        <v>0</v>
      </c>
      <c r="N75" s="499">
        <f>'8'!N75+'13'!M74+'14'!N76</f>
        <v>0</v>
      </c>
      <c r="O75" s="499">
        <f>'8'!O75+'13'!N74+'14'!O76</f>
        <v>0</v>
      </c>
      <c r="P75" s="499">
        <f>'8'!P75+'13'!O74+'14'!P76</f>
        <v>0</v>
      </c>
      <c r="Q75" s="499">
        <f>'8'!Q75+'13'!P74+'14'!Q76</f>
        <v>0</v>
      </c>
      <c r="R75" s="499">
        <f>'8'!R75+'13'!Q74+'14'!R76</f>
        <v>0</v>
      </c>
      <c r="S75" s="499">
        <f>'8'!S75+'13'!R74+'14'!S76</f>
        <v>0</v>
      </c>
      <c r="T75" s="499">
        <f>'8'!T75+'13'!S74+'14'!T76</f>
        <v>0</v>
      </c>
      <c r="U75" s="499">
        <v>0</v>
      </c>
      <c r="V75" s="499">
        <f>'8'!V75+'13'!U74+'14'!V76</f>
        <v>0</v>
      </c>
      <c r="W75" s="499">
        <f>'8'!W75+'13'!V74+'14'!W76</f>
        <v>0</v>
      </c>
      <c r="X75" s="499">
        <v>0</v>
      </c>
      <c r="Y75" s="500">
        <v>0</v>
      </c>
    </row>
    <row r="76" spans="1:25" s="218" customFormat="1" ht="12.75" customHeight="1">
      <c r="A76" s="668"/>
      <c r="B76" s="411" t="s">
        <v>397</v>
      </c>
      <c r="C76" s="1203" t="s">
        <v>398</v>
      </c>
      <c r="D76" s="1204"/>
      <c r="E76" s="1204"/>
      <c r="F76" s="1205"/>
      <c r="G76" s="681">
        <v>11012</v>
      </c>
      <c r="H76" s="681">
        <v>0</v>
      </c>
      <c r="I76" s="682">
        <v>9748.9347928068801</v>
      </c>
      <c r="J76" s="683">
        <v>0</v>
      </c>
      <c r="K76" s="683">
        <f>'8'!K76+'13'!J75+'14'!K77</f>
        <v>0</v>
      </c>
      <c r="L76" s="683">
        <f>'8'!L76+'13'!K75+'14'!L77</f>
        <v>0</v>
      </c>
      <c r="M76" s="683">
        <f>'8'!M76+'13'!L75+'14'!M77</f>
        <v>0</v>
      </c>
      <c r="N76" s="683">
        <f>'8'!N76+'13'!M75+'14'!N77</f>
        <v>0</v>
      </c>
      <c r="O76" s="683">
        <f>'8'!O76+'13'!N75+'14'!O77</f>
        <v>0</v>
      </c>
      <c r="P76" s="683">
        <f>'8'!P76+'13'!O75+'14'!P77</f>
        <v>0</v>
      </c>
      <c r="Q76" s="683">
        <f>'8'!Q76+'13'!P75+'14'!Q77</f>
        <v>0</v>
      </c>
      <c r="R76" s="683">
        <f>'8'!R76+'13'!Q75+'14'!R77</f>
        <v>0</v>
      </c>
      <c r="S76" s="683">
        <f>'8'!S76+'13'!R75+'14'!S77</f>
        <v>0</v>
      </c>
      <c r="T76" s="683">
        <f>'8'!T76+'13'!S75+'14'!T77</f>
        <v>0</v>
      </c>
      <c r="U76" s="683">
        <v>0</v>
      </c>
      <c r="V76" s="683">
        <f>'8'!V76+'13'!U75+'14'!V77</f>
        <v>0</v>
      </c>
      <c r="W76" s="683">
        <f>'8'!W76+'13'!V75+'14'!W77</f>
        <v>0</v>
      </c>
      <c r="X76" s="683">
        <v>1263.0652071931195</v>
      </c>
      <c r="Y76" s="684">
        <v>0</v>
      </c>
    </row>
    <row r="77" spans="1:25" s="218" customFormat="1" ht="12.75" customHeight="1">
      <c r="A77" s="668"/>
      <c r="B77" s="411" t="s">
        <v>399</v>
      </c>
      <c r="C77" s="1203" t="s">
        <v>400</v>
      </c>
      <c r="D77" s="1204"/>
      <c r="E77" s="1204"/>
      <c r="F77" s="1205"/>
      <c r="G77" s="681">
        <v>0</v>
      </c>
      <c r="H77" s="681">
        <v>0</v>
      </c>
      <c r="I77" s="682">
        <v>0</v>
      </c>
      <c r="J77" s="683">
        <v>0</v>
      </c>
      <c r="K77" s="683">
        <f>'8'!K77+'13'!J76+'14'!K78</f>
        <v>0</v>
      </c>
      <c r="L77" s="683">
        <f>'8'!L77+'13'!K76+'14'!L78</f>
        <v>0</v>
      </c>
      <c r="M77" s="683">
        <f>'8'!M77+'13'!L76+'14'!M78</f>
        <v>0</v>
      </c>
      <c r="N77" s="683">
        <f>'8'!N77+'13'!M76+'14'!N78</f>
        <v>0</v>
      </c>
      <c r="O77" s="683">
        <f>'8'!O77+'13'!N76+'14'!O78</f>
        <v>0</v>
      </c>
      <c r="P77" s="683">
        <f>'8'!P77+'13'!O76+'14'!P78</f>
        <v>0</v>
      </c>
      <c r="Q77" s="683">
        <f>'8'!Q77+'13'!P76+'14'!Q78</f>
        <v>0</v>
      </c>
      <c r="R77" s="683">
        <f>'8'!R77+'13'!Q76+'14'!R78</f>
        <v>0</v>
      </c>
      <c r="S77" s="683">
        <f>'8'!S77+'13'!R76+'14'!S78</f>
        <v>0</v>
      </c>
      <c r="T77" s="683">
        <f>'8'!T77+'13'!S76+'14'!T78</f>
        <v>0</v>
      </c>
      <c r="U77" s="683">
        <v>0</v>
      </c>
      <c r="V77" s="683">
        <f>'8'!V77+'13'!U76+'14'!V78</f>
        <v>0</v>
      </c>
      <c r="W77" s="683">
        <f>'8'!W77+'13'!V76+'14'!W78</f>
        <v>0</v>
      </c>
      <c r="X77" s="683">
        <v>0</v>
      </c>
      <c r="Y77" s="684">
        <v>0</v>
      </c>
    </row>
    <row r="78" spans="1:25" s="218" customFormat="1" ht="12.75" customHeight="1">
      <c r="A78" s="668"/>
      <c r="B78" s="411" t="s">
        <v>401</v>
      </c>
      <c r="C78" s="1203" t="s">
        <v>402</v>
      </c>
      <c r="D78" s="1204"/>
      <c r="E78" s="1204"/>
      <c r="F78" s="1205"/>
      <c r="G78" s="681">
        <v>0</v>
      </c>
      <c r="H78" s="681">
        <v>0</v>
      </c>
      <c r="I78" s="682">
        <v>0</v>
      </c>
      <c r="J78" s="683">
        <v>0</v>
      </c>
      <c r="K78" s="683">
        <f>'8'!K78+'13'!J77+'14'!K79</f>
        <v>0</v>
      </c>
      <c r="L78" s="683">
        <f>'8'!L78+'13'!K77+'14'!L79</f>
        <v>0</v>
      </c>
      <c r="M78" s="683">
        <f>'8'!M78+'13'!L77+'14'!M79</f>
        <v>0</v>
      </c>
      <c r="N78" s="683">
        <f>'8'!N78+'13'!M77+'14'!N79</f>
        <v>0</v>
      </c>
      <c r="O78" s="683">
        <f>'8'!O78+'13'!N77+'14'!O79</f>
        <v>0</v>
      </c>
      <c r="P78" s="683">
        <f>'8'!P78+'13'!O77+'14'!P79</f>
        <v>0</v>
      </c>
      <c r="Q78" s="683">
        <f>'8'!Q78+'13'!P77+'14'!Q79</f>
        <v>0</v>
      </c>
      <c r="R78" s="683">
        <f>'8'!R78+'13'!Q77+'14'!R79</f>
        <v>0</v>
      </c>
      <c r="S78" s="683">
        <f>'8'!S78+'13'!R77+'14'!S79</f>
        <v>0</v>
      </c>
      <c r="T78" s="683">
        <f>'8'!T78+'13'!S77+'14'!T79</f>
        <v>0</v>
      </c>
      <c r="U78" s="683">
        <v>0</v>
      </c>
      <c r="V78" s="683">
        <f>'8'!V78+'13'!U77+'14'!V79</f>
        <v>0</v>
      </c>
      <c r="W78" s="683">
        <f>'8'!W78+'13'!V77+'14'!W79</f>
        <v>0</v>
      </c>
      <c r="X78" s="683">
        <v>0</v>
      </c>
      <c r="Y78" s="684">
        <v>0</v>
      </c>
    </row>
    <row r="79" spans="1:25" s="218" customFormat="1" ht="12.75" customHeight="1">
      <c r="A79" s="668"/>
      <c r="B79" s="411" t="s">
        <v>403</v>
      </c>
      <c r="C79" s="1203" t="s">
        <v>404</v>
      </c>
      <c r="D79" s="1204"/>
      <c r="E79" s="1204"/>
      <c r="F79" s="1205"/>
      <c r="G79" s="681">
        <v>160.00000000000003</v>
      </c>
      <c r="H79" s="681">
        <v>0</v>
      </c>
      <c r="I79" s="682">
        <v>139.91467166271403</v>
      </c>
      <c r="J79" s="683">
        <v>0</v>
      </c>
      <c r="K79" s="683">
        <f>'8'!K79+'13'!J78+'14'!K80</f>
        <v>0</v>
      </c>
      <c r="L79" s="683">
        <f>'8'!L79+'13'!K78+'14'!L80</f>
        <v>0</v>
      </c>
      <c r="M79" s="683">
        <f>'8'!M79+'13'!L78+'14'!M80</f>
        <v>0</v>
      </c>
      <c r="N79" s="683">
        <f>'8'!N79+'13'!M78+'14'!N80</f>
        <v>0</v>
      </c>
      <c r="O79" s="683">
        <f>'8'!O79+'13'!N78+'14'!O80</f>
        <v>0</v>
      </c>
      <c r="P79" s="683">
        <f>'8'!P79+'13'!O78+'14'!P80</f>
        <v>0</v>
      </c>
      <c r="Q79" s="683">
        <f>'8'!Q79+'13'!P78+'14'!Q80</f>
        <v>0</v>
      </c>
      <c r="R79" s="683">
        <f>'8'!R79+'13'!Q78+'14'!R80</f>
        <v>0</v>
      </c>
      <c r="S79" s="683">
        <f>'8'!S79+'13'!R78+'14'!S80</f>
        <v>0</v>
      </c>
      <c r="T79" s="683">
        <f>'8'!T79+'13'!S78+'14'!T80</f>
        <v>0</v>
      </c>
      <c r="U79" s="683">
        <v>0.32120172856226276</v>
      </c>
      <c r="V79" s="683">
        <f>'8'!V79+'13'!U78+'14'!V80</f>
        <v>0</v>
      </c>
      <c r="W79" s="683">
        <f>'8'!W79+'13'!V78+'14'!W80</f>
        <v>0</v>
      </c>
      <c r="X79" s="683">
        <v>18.127247489993948</v>
      </c>
      <c r="Y79" s="684">
        <v>1.6368791187297858</v>
      </c>
    </row>
    <row r="80" spans="1:25" s="218" customFormat="1" ht="12.75" customHeight="1">
      <c r="A80" s="668"/>
      <c r="B80" s="411" t="s">
        <v>405</v>
      </c>
      <c r="C80" s="1203" t="s">
        <v>406</v>
      </c>
      <c r="D80" s="1204"/>
      <c r="E80" s="1204"/>
      <c r="F80" s="1205"/>
      <c r="G80" s="681">
        <v>0</v>
      </c>
      <c r="H80" s="681">
        <v>0</v>
      </c>
      <c r="I80" s="682">
        <v>0</v>
      </c>
      <c r="J80" s="683">
        <v>0</v>
      </c>
      <c r="K80" s="683">
        <f>'8'!K80+'13'!J79+'14'!K81</f>
        <v>0</v>
      </c>
      <c r="L80" s="683">
        <f>'8'!L80+'13'!K79+'14'!L81</f>
        <v>0</v>
      </c>
      <c r="M80" s="683">
        <f>'8'!M80+'13'!L79+'14'!M81</f>
        <v>0</v>
      </c>
      <c r="N80" s="683">
        <f>'8'!N80+'13'!M79+'14'!N81</f>
        <v>0</v>
      </c>
      <c r="O80" s="683">
        <f>'8'!O80+'13'!N79+'14'!O81</f>
        <v>0</v>
      </c>
      <c r="P80" s="683">
        <f>'8'!P80+'13'!O79+'14'!P81</f>
        <v>0</v>
      </c>
      <c r="Q80" s="683">
        <f>'8'!Q80+'13'!P79+'14'!Q81</f>
        <v>0</v>
      </c>
      <c r="R80" s="683">
        <f>'8'!R80+'13'!Q79+'14'!R81</f>
        <v>0</v>
      </c>
      <c r="S80" s="683">
        <f>'8'!S80+'13'!R79+'14'!S81</f>
        <v>0</v>
      </c>
      <c r="T80" s="683">
        <f>'8'!T80+'13'!S79+'14'!T81</f>
        <v>0</v>
      </c>
      <c r="U80" s="683">
        <v>0</v>
      </c>
      <c r="V80" s="683">
        <f>'8'!V80+'13'!U79+'14'!V81</f>
        <v>0</v>
      </c>
      <c r="W80" s="683">
        <f>'8'!W80+'13'!V79+'14'!W81</f>
        <v>0</v>
      </c>
      <c r="X80" s="683">
        <v>0</v>
      </c>
      <c r="Y80" s="684">
        <v>0</v>
      </c>
    </row>
    <row r="81" spans="1:25" s="218" customFormat="1" ht="12.75" customHeight="1">
      <c r="A81" s="668"/>
      <c r="B81" s="411" t="s">
        <v>407</v>
      </c>
      <c r="C81" s="1203" t="s">
        <v>408</v>
      </c>
      <c r="D81" s="1204"/>
      <c r="E81" s="1204"/>
      <c r="F81" s="1205"/>
      <c r="G81" s="681">
        <v>72623</v>
      </c>
      <c r="H81" s="681">
        <v>0</v>
      </c>
      <c r="I81" s="682">
        <v>64293.215715402657</v>
      </c>
      <c r="J81" s="683">
        <v>0</v>
      </c>
      <c r="K81" s="683">
        <f>'8'!K81+'13'!J80+'14'!K82</f>
        <v>0</v>
      </c>
      <c r="L81" s="683">
        <f>'8'!L81+'13'!K80+'14'!L82</f>
        <v>0</v>
      </c>
      <c r="M81" s="683">
        <f>'8'!M81+'13'!L80+'14'!M82</f>
        <v>0</v>
      </c>
      <c r="N81" s="683">
        <f>'8'!N81+'13'!M80+'14'!N82</f>
        <v>0</v>
      </c>
      <c r="O81" s="683">
        <f>'8'!O81+'13'!N80+'14'!O82</f>
        <v>0</v>
      </c>
      <c r="P81" s="683">
        <f>'8'!P81+'13'!O80+'14'!P82</f>
        <v>0</v>
      </c>
      <c r="Q81" s="683">
        <f>'8'!Q81+'13'!P80+'14'!Q82</f>
        <v>0</v>
      </c>
      <c r="R81" s="683">
        <f>'8'!R81+'13'!Q80+'14'!R82</f>
        <v>0</v>
      </c>
      <c r="S81" s="683">
        <f>'8'!S81+'13'!R80+'14'!S82</f>
        <v>0</v>
      </c>
      <c r="T81" s="683">
        <f>'8'!T81+'13'!S80+'14'!T82</f>
        <v>0</v>
      </c>
      <c r="U81" s="683">
        <v>0</v>
      </c>
      <c r="V81" s="683">
        <f>'8'!V81+'13'!U80+'14'!V82</f>
        <v>0</v>
      </c>
      <c r="W81" s="683">
        <f>'8'!W81+'13'!V80+'14'!W82</f>
        <v>0</v>
      </c>
      <c r="X81" s="683">
        <v>8329.784284597341</v>
      </c>
      <c r="Y81" s="684">
        <v>0</v>
      </c>
    </row>
    <row r="82" spans="1:25" s="218" customFormat="1" ht="12.75" customHeight="1">
      <c r="A82" s="668"/>
      <c r="B82" s="411" t="s">
        <v>409</v>
      </c>
      <c r="C82" s="1203" t="s">
        <v>410</v>
      </c>
      <c r="D82" s="1204"/>
      <c r="E82" s="1204"/>
      <c r="F82" s="1205"/>
      <c r="G82" s="681">
        <v>0</v>
      </c>
      <c r="H82" s="681">
        <v>0</v>
      </c>
      <c r="I82" s="682">
        <v>0</v>
      </c>
      <c r="J82" s="683">
        <v>0</v>
      </c>
      <c r="K82" s="683">
        <f>'8'!K82+'13'!J81+'14'!K83</f>
        <v>0</v>
      </c>
      <c r="L82" s="683">
        <f>'8'!L82+'13'!K81+'14'!L83</f>
        <v>0</v>
      </c>
      <c r="M82" s="683">
        <f>'8'!M82+'13'!L81+'14'!M83</f>
        <v>0</v>
      </c>
      <c r="N82" s="683">
        <f>'8'!N82+'13'!M81+'14'!N83</f>
        <v>0</v>
      </c>
      <c r="O82" s="683">
        <f>'8'!O82+'13'!N81+'14'!O83</f>
        <v>0</v>
      </c>
      <c r="P82" s="683">
        <f>'8'!P82+'13'!O81+'14'!P83</f>
        <v>0</v>
      </c>
      <c r="Q82" s="683">
        <f>'8'!Q82+'13'!P81+'14'!Q83</f>
        <v>0</v>
      </c>
      <c r="R82" s="683">
        <f>'8'!R82+'13'!Q81+'14'!R83</f>
        <v>0</v>
      </c>
      <c r="S82" s="683">
        <f>'8'!S82+'13'!R81+'14'!S83</f>
        <v>0</v>
      </c>
      <c r="T82" s="683">
        <f>'8'!T82+'13'!S81+'14'!T83</f>
        <v>0</v>
      </c>
      <c r="U82" s="683">
        <v>0</v>
      </c>
      <c r="V82" s="683">
        <f>'8'!V82+'13'!U81+'14'!V83</f>
        <v>0</v>
      </c>
      <c r="W82" s="683">
        <f>'8'!W82+'13'!V81+'14'!W83</f>
        <v>0</v>
      </c>
      <c r="X82" s="683">
        <v>0</v>
      </c>
      <c r="Y82" s="684">
        <v>0</v>
      </c>
    </row>
    <row r="83" spans="1:25" s="218" customFormat="1" ht="12.75" customHeight="1">
      <c r="A83" s="668"/>
      <c r="B83" s="411" t="s">
        <v>411</v>
      </c>
      <c r="C83" s="1203" t="s">
        <v>412</v>
      </c>
      <c r="D83" s="1204"/>
      <c r="E83" s="1204"/>
      <c r="F83" s="1205"/>
      <c r="G83" s="681">
        <v>0</v>
      </c>
      <c r="H83" s="681">
        <v>0</v>
      </c>
      <c r="I83" s="682">
        <v>0</v>
      </c>
      <c r="J83" s="683">
        <v>0</v>
      </c>
      <c r="K83" s="683">
        <f>'8'!K83+'13'!J82+'14'!K84</f>
        <v>0</v>
      </c>
      <c r="L83" s="683">
        <f>'8'!L83+'13'!K82+'14'!L84</f>
        <v>0</v>
      </c>
      <c r="M83" s="683">
        <f>'8'!M83+'13'!L82+'14'!M84</f>
        <v>0</v>
      </c>
      <c r="N83" s="683">
        <f>'8'!N83+'13'!M82+'14'!N84</f>
        <v>0</v>
      </c>
      <c r="O83" s="683">
        <f>'8'!O83+'13'!N82+'14'!O84</f>
        <v>0</v>
      </c>
      <c r="P83" s="683">
        <f>'8'!P83+'13'!O82+'14'!P84</f>
        <v>0</v>
      </c>
      <c r="Q83" s="683">
        <f>'8'!Q83+'13'!P82+'14'!Q84</f>
        <v>0</v>
      </c>
      <c r="R83" s="683">
        <f>'8'!R83+'13'!Q82+'14'!R84</f>
        <v>0</v>
      </c>
      <c r="S83" s="683">
        <f>'8'!S83+'13'!R82+'14'!S84</f>
        <v>0</v>
      </c>
      <c r="T83" s="683">
        <f>'8'!T83+'13'!S82+'14'!T84</f>
        <v>0</v>
      </c>
      <c r="U83" s="683">
        <v>0</v>
      </c>
      <c r="V83" s="683">
        <f>'8'!V83+'13'!U82+'14'!V84</f>
        <v>0</v>
      </c>
      <c r="W83" s="683">
        <f>'8'!W83+'13'!V82+'14'!W84</f>
        <v>0</v>
      </c>
      <c r="X83" s="683">
        <v>0</v>
      </c>
      <c r="Y83" s="684">
        <v>0</v>
      </c>
    </row>
    <row r="84" spans="1:25" s="218" customFormat="1" ht="12.75" customHeight="1">
      <c r="A84" s="668"/>
      <c r="B84" s="411" t="s">
        <v>413</v>
      </c>
      <c r="C84" s="1203" t="s">
        <v>414</v>
      </c>
      <c r="D84" s="1204"/>
      <c r="E84" s="1204"/>
      <c r="F84" s="1205"/>
      <c r="G84" s="681">
        <v>0</v>
      </c>
      <c r="H84" s="681">
        <v>0</v>
      </c>
      <c r="I84" s="682">
        <v>0</v>
      </c>
      <c r="J84" s="683">
        <v>0</v>
      </c>
      <c r="K84" s="683">
        <f>'8'!K84+'13'!J83+'14'!K85</f>
        <v>0</v>
      </c>
      <c r="L84" s="683">
        <f>'8'!L84+'13'!K83+'14'!L85</f>
        <v>0</v>
      </c>
      <c r="M84" s="683">
        <f>'8'!M84+'13'!L83+'14'!M85</f>
        <v>0</v>
      </c>
      <c r="N84" s="683">
        <f>'8'!N84+'13'!M83+'14'!N85</f>
        <v>0</v>
      </c>
      <c r="O84" s="683">
        <f>'8'!O84+'13'!N83+'14'!O85</f>
        <v>0</v>
      </c>
      <c r="P84" s="683">
        <f>'8'!P84+'13'!O83+'14'!P85</f>
        <v>0</v>
      </c>
      <c r="Q84" s="683">
        <f>'8'!Q84+'13'!P83+'14'!Q85</f>
        <v>0</v>
      </c>
      <c r="R84" s="683">
        <f>'8'!R84+'13'!Q83+'14'!R85</f>
        <v>0</v>
      </c>
      <c r="S84" s="683">
        <f>'8'!S84+'13'!R83+'14'!S85</f>
        <v>0</v>
      </c>
      <c r="T84" s="683">
        <f>'8'!T84+'13'!S83+'14'!T85</f>
        <v>0</v>
      </c>
      <c r="U84" s="683">
        <v>0</v>
      </c>
      <c r="V84" s="683">
        <f>'8'!V84+'13'!U83+'14'!V85</f>
        <v>0</v>
      </c>
      <c r="W84" s="683">
        <f>'8'!W84+'13'!V83+'14'!W85</f>
        <v>0</v>
      </c>
      <c r="X84" s="683">
        <v>0</v>
      </c>
      <c r="Y84" s="684">
        <v>0</v>
      </c>
    </row>
    <row r="85" spans="1:25" s="218" customFormat="1" ht="12.75" customHeight="1">
      <c r="A85" s="668"/>
      <c r="B85" s="411" t="s">
        <v>415</v>
      </c>
      <c r="C85" s="1203" t="s">
        <v>416</v>
      </c>
      <c r="D85" s="1204"/>
      <c r="E85" s="1204"/>
      <c r="F85" s="1205"/>
      <c r="G85" s="681">
        <v>0</v>
      </c>
      <c r="H85" s="681">
        <v>0</v>
      </c>
      <c r="I85" s="682">
        <v>0</v>
      </c>
      <c r="J85" s="683">
        <v>0</v>
      </c>
      <c r="K85" s="683">
        <f>'8'!K85+'13'!J84+'14'!K86</f>
        <v>0</v>
      </c>
      <c r="L85" s="683">
        <f>'8'!L85+'13'!K84+'14'!L86</f>
        <v>0</v>
      </c>
      <c r="M85" s="683">
        <f>'8'!M85+'13'!L84+'14'!M86</f>
        <v>0</v>
      </c>
      <c r="N85" s="683">
        <f>'8'!N85+'13'!M84+'14'!N86</f>
        <v>0</v>
      </c>
      <c r="O85" s="683">
        <f>'8'!O85+'13'!N84+'14'!O86</f>
        <v>0</v>
      </c>
      <c r="P85" s="683">
        <f>'8'!P85+'13'!O84+'14'!P86</f>
        <v>0</v>
      </c>
      <c r="Q85" s="683">
        <f>'8'!Q85+'13'!P84+'14'!Q86</f>
        <v>0</v>
      </c>
      <c r="R85" s="683">
        <f>'8'!R85+'13'!Q84+'14'!R86</f>
        <v>0</v>
      </c>
      <c r="S85" s="683">
        <f>'8'!S85+'13'!R84+'14'!S86</f>
        <v>0</v>
      </c>
      <c r="T85" s="683">
        <f>'8'!T85+'13'!S84+'14'!T86</f>
        <v>0</v>
      </c>
      <c r="U85" s="683">
        <v>0</v>
      </c>
      <c r="V85" s="683">
        <f>'8'!V85+'13'!U84+'14'!V86</f>
        <v>0</v>
      </c>
      <c r="W85" s="683">
        <f>'8'!W85+'13'!V84+'14'!W86</f>
        <v>0</v>
      </c>
      <c r="X85" s="683">
        <v>0</v>
      </c>
      <c r="Y85" s="684">
        <v>0</v>
      </c>
    </row>
    <row r="86" spans="1:25" s="218" customFormat="1" ht="12.75" customHeight="1">
      <c r="A86" s="668"/>
      <c r="B86" s="411" t="s">
        <v>417</v>
      </c>
      <c r="C86" s="1203" t="s">
        <v>418</v>
      </c>
      <c r="D86" s="1204"/>
      <c r="E86" s="1204"/>
      <c r="F86" s="1205"/>
      <c r="G86" s="681">
        <v>0</v>
      </c>
      <c r="H86" s="681">
        <v>0</v>
      </c>
      <c r="I86" s="682">
        <v>0</v>
      </c>
      <c r="J86" s="683">
        <v>0</v>
      </c>
      <c r="K86" s="683">
        <f>'8'!K86+'13'!J85+'14'!K87</f>
        <v>0</v>
      </c>
      <c r="L86" s="683">
        <f>'8'!L86+'13'!K85+'14'!L87</f>
        <v>0</v>
      </c>
      <c r="M86" s="683">
        <f>'8'!M86+'13'!L85+'14'!M87</f>
        <v>0</v>
      </c>
      <c r="N86" s="683">
        <f>'8'!N86+'13'!M85+'14'!N87</f>
        <v>0</v>
      </c>
      <c r="O86" s="683">
        <f>'8'!O86+'13'!N85+'14'!O87</f>
        <v>0</v>
      </c>
      <c r="P86" s="683">
        <f>'8'!P86+'13'!O85+'14'!P87</f>
        <v>0</v>
      </c>
      <c r="Q86" s="683">
        <f>'8'!Q86+'13'!P85+'14'!Q87</f>
        <v>0</v>
      </c>
      <c r="R86" s="683">
        <f>'8'!R86+'13'!Q85+'14'!R87</f>
        <v>0</v>
      </c>
      <c r="S86" s="683">
        <f>'8'!S86+'13'!R85+'14'!S87</f>
        <v>0</v>
      </c>
      <c r="T86" s="683">
        <f>'8'!T86+'13'!S85+'14'!T87</f>
        <v>0</v>
      </c>
      <c r="U86" s="683">
        <v>0</v>
      </c>
      <c r="V86" s="683">
        <f>'8'!V86+'13'!U85+'14'!V87</f>
        <v>0</v>
      </c>
      <c r="W86" s="683">
        <f>'8'!W86+'13'!V85+'14'!W87</f>
        <v>0</v>
      </c>
      <c r="X86" s="683">
        <v>0</v>
      </c>
      <c r="Y86" s="684">
        <v>0</v>
      </c>
    </row>
    <row r="87" spans="1:25" s="218" customFormat="1" ht="12.75" customHeight="1">
      <c r="A87" s="668"/>
      <c r="B87" s="411" t="s">
        <v>419</v>
      </c>
      <c r="C87" s="1203" t="s">
        <v>420</v>
      </c>
      <c r="D87" s="1204"/>
      <c r="E87" s="1204"/>
      <c r="F87" s="1205"/>
      <c r="G87" s="681">
        <v>0</v>
      </c>
      <c r="H87" s="681">
        <v>0</v>
      </c>
      <c r="I87" s="682">
        <v>0</v>
      </c>
      <c r="J87" s="683">
        <v>0</v>
      </c>
      <c r="K87" s="683">
        <f>'8'!K87+'13'!J86+'14'!K88</f>
        <v>0</v>
      </c>
      <c r="L87" s="683">
        <f>'8'!L87+'13'!K86+'14'!L88</f>
        <v>0</v>
      </c>
      <c r="M87" s="683">
        <f>'8'!M87+'13'!L86+'14'!M88</f>
        <v>0</v>
      </c>
      <c r="N87" s="683">
        <f>'8'!N87+'13'!M86+'14'!N88</f>
        <v>0</v>
      </c>
      <c r="O87" s="683">
        <f>'8'!O87+'13'!N86+'14'!O88</f>
        <v>0</v>
      </c>
      <c r="P87" s="683">
        <f>'8'!P87+'13'!O86+'14'!P88</f>
        <v>0</v>
      </c>
      <c r="Q87" s="683">
        <f>'8'!Q87+'13'!P86+'14'!Q88</f>
        <v>0</v>
      </c>
      <c r="R87" s="683">
        <f>'8'!R87+'13'!Q86+'14'!R88</f>
        <v>0</v>
      </c>
      <c r="S87" s="683">
        <f>'8'!S87+'13'!R86+'14'!S88</f>
        <v>0</v>
      </c>
      <c r="T87" s="683">
        <f>'8'!T87+'13'!S86+'14'!T88</f>
        <v>0</v>
      </c>
      <c r="U87" s="683">
        <v>0</v>
      </c>
      <c r="V87" s="683">
        <f>'8'!V87+'13'!U86+'14'!V88</f>
        <v>0</v>
      </c>
      <c r="W87" s="683">
        <f>'8'!W87+'13'!V86+'14'!W88</f>
        <v>0</v>
      </c>
      <c r="X87" s="683">
        <v>0</v>
      </c>
      <c r="Y87" s="684">
        <v>0</v>
      </c>
    </row>
    <row r="88" spans="1:25" s="218" customFormat="1" ht="12.75" customHeight="1">
      <c r="A88" s="668"/>
      <c r="B88" s="411" t="s">
        <v>421</v>
      </c>
      <c r="C88" s="1203" t="s">
        <v>422</v>
      </c>
      <c r="D88" s="1204"/>
      <c r="E88" s="1204"/>
      <c r="F88" s="1205"/>
      <c r="G88" s="681">
        <v>0</v>
      </c>
      <c r="H88" s="681">
        <v>0</v>
      </c>
      <c r="I88" s="682">
        <v>0</v>
      </c>
      <c r="J88" s="683">
        <v>0</v>
      </c>
      <c r="K88" s="683">
        <f>'8'!K88+'13'!J87+'14'!K89</f>
        <v>0</v>
      </c>
      <c r="L88" s="683">
        <f>'8'!L88+'13'!K87+'14'!L89</f>
        <v>0</v>
      </c>
      <c r="M88" s="683">
        <f>'8'!M88+'13'!L87+'14'!M89</f>
        <v>0</v>
      </c>
      <c r="N88" s="683">
        <f>'8'!N88+'13'!M87+'14'!N89</f>
        <v>0</v>
      </c>
      <c r="O88" s="683">
        <f>'8'!O88+'13'!N87+'14'!O89</f>
        <v>0</v>
      </c>
      <c r="P88" s="683">
        <f>'8'!P88+'13'!O87+'14'!P89</f>
        <v>0</v>
      </c>
      <c r="Q88" s="683">
        <f>'8'!Q88+'13'!P87+'14'!Q89</f>
        <v>0</v>
      </c>
      <c r="R88" s="683">
        <f>'8'!R88+'13'!Q87+'14'!R89</f>
        <v>0</v>
      </c>
      <c r="S88" s="683">
        <f>'8'!S88+'13'!R87+'14'!S89</f>
        <v>0</v>
      </c>
      <c r="T88" s="683">
        <f>'8'!T88+'13'!S87+'14'!T89</f>
        <v>0</v>
      </c>
      <c r="U88" s="683">
        <v>0</v>
      </c>
      <c r="V88" s="683">
        <f>'8'!V88+'13'!U87+'14'!V89</f>
        <v>0</v>
      </c>
      <c r="W88" s="683">
        <f>'8'!W88+'13'!V87+'14'!W89</f>
        <v>0</v>
      </c>
      <c r="X88" s="683">
        <v>0</v>
      </c>
      <c r="Y88" s="684">
        <v>0</v>
      </c>
    </row>
    <row r="89" spans="1:25" s="218" customFormat="1" ht="12.75" customHeight="1">
      <c r="A89" s="668"/>
      <c r="B89" s="411" t="s">
        <v>423</v>
      </c>
      <c r="C89" s="1203" t="s">
        <v>424</v>
      </c>
      <c r="D89" s="1204"/>
      <c r="E89" s="1204"/>
      <c r="F89" s="1205"/>
      <c r="G89" s="681">
        <v>0</v>
      </c>
      <c r="H89" s="681">
        <v>0</v>
      </c>
      <c r="I89" s="682">
        <v>0</v>
      </c>
      <c r="J89" s="683">
        <v>0</v>
      </c>
      <c r="K89" s="683">
        <f>'8'!K89+'13'!J88+'14'!K90</f>
        <v>0</v>
      </c>
      <c r="L89" s="683">
        <f>'8'!L89+'13'!K88+'14'!L90</f>
        <v>0</v>
      </c>
      <c r="M89" s="683">
        <f>'8'!M89+'13'!L88+'14'!M90</f>
        <v>0</v>
      </c>
      <c r="N89" s="683">
        <f>'8'!N89+'13'!M88+'14'!N90</f>
        <v>0</v>
      </c>
      <c r="O89" s="683">
        <f>'8'!O89+'13'!N88+'14'!O90</f>
        <v>0</v>
      </c>
      <c r="P89" s="683">
        <f>'8'!P89+'13'!O88+'14'!P90</f>
        <v>0</v>
      </c>
      <c r="Q89" s="683">
        <f>'8'!Q89+'13'!P88+'14'!Q90</f>
        <v>0</v>
      </c>
      <c r="R89" s="683">
        <f>'8'!R89+'13'!Q88+'14'!R90</f>
        <v>0</v>
      </c>
      <c r="S89" s="683">
        <f>'8'!S89+'13'!R88+'14'!S90</f>
        <v>0</v>
      </c>
      <c r="T89" s="683">
        <f>'8'!T89+'13'!S88+'14'!T90</f>
        <v>0</v>
      </c>
      <c r="U89" s="683">
        <v>0</v>
      </c>
      <c r="V89" s="683">
        <f>'8'!V89+'13'!U88+'14'!V90</f>
        <v>0</v>
      </c>
      <c r="W89" s="683">
        <f>'8'!W89+'13'!V88+'14'!W90</f>
        <v>0</v>
      </c>
      <c r="X89" s="683">
        <v>0</v>
      </c>
      <c r="Y89" s="684">
        <v>0</v>
      </c>
    </row>
    <row r="90" spans="1:25" s="218" customFormat="1" ht="12.75" customHeight="1">
      <c r="A90" s="668"/>
      <c r="B90" s="411" t="s">
        <v>425</v>
      </c>
      <c r="C90" s="1203" t="s">
        <v>426</v>
      </c>
      <c r="D90" s="1204"/>
      <c r="E90" s="1204"/>
      <c r="F90" s="1205"/>
      <c r="G90" s="681">
        <v>1019.9999999999999</v>
      </c>
      <c r="H90" s="681">
        <v>0</v>
      </c>
      <c r="I90" s="682">
        <v>903.00703674745887</v>
      </c>
      <c r="J90" s="683">
        <v>0</v>
      </c>
      <c r="K90" s="683">
        <f>'8'!K90+'13'!J89+'14'!K91</f>
        <v>0</v>
      </c>
      <c r="L90" s="683">
        <f>'8'!L90+'13'!K89+'14'!L91</f>
        <v>0</v>
      </c>
      <c r="M90" s="683">
        <f>'8'!M90+'13'!L89+'14'!M91</f>
        <v>0</v>
      </c>
      <c r="N90" s="683">
        <f>'8'!N90+'13'!M89+'14'!N91</f>
        <v>0</v>
      </c>
      <c r="O90" s="683">
        <f>'8'!O90+'13'!N89+'14'!O91</f>
        <v>0</v>
      </c>
      <c r="P90" s="683">
        <f>'8'!P90+'13'!O89+'14'!P91</f>
        <v>0</v>
      </c>
      <c r="Q90" s="683">
        <f>'8'!Q90+'13'!P89+'14'!Q91</f>
        <v>0</v>
      </c>
      <c r="R90" s="683">
        <f>'8'!R90+'13'!Q89+'14'!R91</f>
        <v>0</v>
      </c>
      <c r="S90" s="683">
        <f>'8'!S90+'13'!R89+'14'!S91</f>
        <v>0</v>
      </c>
      <c r="T90" s="683">
        <f>'8'!T90+'13'!S89+'14'!T91</f>
        <v>0</v>
      </c>
      <c r="U90" s="683">
        <v>0</v>
      </c>
      <c r="V90" s="683">
        <f>'8'!V90+'13'!U89+'14'!V91</f>
        <v>0</v>
      </c>
      <c r="W90" s="683">
        <f>'8'!W90+'13'!V89+'14'!W91</f>
        <v>0</v>
      </c>
      <c r="X90" s="683">
        <v>116.99296325254105</v>
      </c>
      <c r="Y90" s="684">
        <v>0</v>
      </c>
    </row>
    <row r="91" spans="1:25" s="218" customFormat="1" ht="12.75" customHeight="1">
      <c r="A91" s="668"/>
      <c r="B91" s="411" t="s">
        <v>427</v>
      </c>
      <c r="C91" s="1203" t="s">
        <v>428</v>
      </c>
      <c r="D91" s="1204"/>
      <c r="E91" s="1204"/>
      <c r="F91" s="1205"/>
      <c r="G91" s="681">
        <v>0</v>
      </c>
      <c r="H91" s="681">
        <v>0</v>
      </c>
      <c r="I91" s="682">
        <v>0</v>
      </c>
      <c r="J91" s="683">
        <v>0</v>
      </c>
      <c r="K91" s="683">
        <f>'8'!K91+'13'!J90+'14'!K92</f>
        <v>0</v>
      </c>
      <c r="L91" s="683">
        <f>'8'!L91+'13'!K90+'14'!L92</f>
        <v>0</v>
      </c>
      <c r="M91" s="683">
        <f>'8'!M91+'13'!L90+'14'!M92</f>
        <v>0</v>
      </c>
      <c r="N91" s="683">
        <f>'8'!N91+'13'!M90+'14'!N92</f>
        <v>0</v>
      </c>
      <c r="O91" s="683">
        <f>'8'!O91+'13'!N90+'14'!O92</f>
        <v>0</v>
      </c>
      <c r="P91" s="683">
        <f>'8'!P91+'13'!O90+'14'!P92</f>
        <v>0</v>
      </c>
      <c r="Q91" s="683">
        <f>'8'!Q91+'13'!P90+'14'!Q92</f>
        <v>0</v>
      </c>
      <c r="R91" s="683">
        <f>'8'!R91+'13'!Q90+'14'!R92</f>
        <v>0</v>
      </c>
      <c r="S91" s="683">
        <f>'8'!S91+'13'!R90+'14'!S92</f>
        <v>0</v>
      </c>
      <c r="T91" s="683">
        <f>'8'!T91+'13'!S90+'14'!T92</f>
        <v>0</v>
      </c>
      <c r="U91" s="683">
        <v>0</v>
      </c>
      <c r="V91" s="683">
        <f>'8'!V91+'13'!U90+'14'!V92</f>
        <v>0</v>
      </c>
      <c r="W91" s="683">
        <f>'8'!W91+'13'!V90+'14'!W92</f>
        <v>0</v>
      </c>
      <c r="X91" s="683">
        <v>0</v>
      </c>
      <c r="Y91" s="684">
        <v>0</v>
      </c>
    </row>
    <row r="92" spans="1:25" s="218" customFormat="1" ht="12.75" customHeight="1">
      <c r="A92" s="668"/>
      <c r="B92" s="411" t="s">
        <v>429</v>
      </c>
      <c r="C92" s="1203" t="s">
        <v>430</v>
      </c>
      <c r="D92" s="1204"/>
      <c r="E92" s="1204"/>
      <c r="F92" s="1205"/>
      <c r="G92" s="681">
        <v>25519</v>
      </c>
      <c r="H92" s="681">
        <v>0</v>
      </c>
      <c r="I92" s="682">
        <v>22591.996637998436</v>
      </c>
      <c r="J92" s="683">
        <v>0</v>
      </c>
      <c r="K92" s="683">
        <f>'8'!K92+'13'!J91+'14'!K93</f>
        <v>0</v>
      </c>
      <c r="L92" s="683">
        <f>'8'!L92+'13'!K91+'14'!L93</f>
        <v>0</v>
      </c>
      <c r="M92" s="683">
        <f>'8'!M92+'13'!L91+'14'!M93</f>
        <v>0</v>
      </c>
      <c r="N92" s="683">
        <f>'8'!N92+'13'!M91+'14'!N93</f>
        <v>0</v>
      </c>
      <c r="O92" s="683">
        <f>'8'!O92+'13'!N91+'14'!O93</f>
        <v>0</v>
      </c>
      <c r="P92" s="683">
        <f>'8'!P92+'13'!O91+'14'!P93</f>
        <v>0</v>
      </c>
      <c r="Q92" s="683">
        <f>'8'!Q92+'13'!P91+'14'!Q93</f>
        <v>0</v>
      </c>
      <c r="R92" s="683">
        <f>'8'!R92+'13'!Q91+'14'!R93</f>
        <v>0</v>
      </c>
      <c r="S92" s="683">
        <f>'8'!S92+'13'!R91+'14'!S93</f>
        <v>0</v>
      </c>
      <c r="T92" s="683">
        <f>'8'!T92+'13'!S91+'14'!T93</f>
        <v>0</v>
      </c>
      <c r="U92" s="683">
        <v>0</v>
      </c>
      <c r="V92" s="683">
        <f>'8'!V92+'13'!U91+'14'!V93</f>
        <v>0</v>
      </c>
      <c r="W92" s="683">
        <f>'8'!W92+'13'!V91+'14'!W93</f>
        <v>0</v>
      </c>
      <c r="X92" s="683">
        <v>2927.0033620015633</v>
      </c>
      <c r="Y92" s="684">
        <v>0</v>
      </c>
    </row>
    <row r="93" spans="1:25" s="218" customFormat="1" ht="12.75" customHeight="1">
      <c r="A93" s="668"/>
      <c r="B93" s="411" t="s">
        <v>431</v>
      </c>
      <c r="C93" s="1203" t="s">
        <v>432</v>
      </c>
      <c r="D93" s="1204"/>
      <c r="E93" s="1204"/>
      <c r="F93" s="1205"/>
      <c r="G93" s="681">
        <v>107</v>
      </c>
      <c r="H93" s="681">
        <v>0</v>
      </c>
      <c r="I93" s="682">
        <v>94.727208756841279</v>
      </c>
      <c r="J93" s="683">
        <v>0</v>
      </c>
      <c r="K93" s="683">
        <f>'8'!K93+'13'!J92+'14'!K94</f>
        <v>0</v>
      </c>
      <c r="L93" s="683">
        <f>'8'!L93+'13'!K92+'14'!L94</f>
        <v>0</v>
      </c>
      <c r="M93" s="683">
        <f>'8'!M93+'13'!L92+'14'!M94</f>
        <v>0</v>
      </c>
      <c r="N93" s="683">
        <f>'8'!N93+'13'!M92+'14'!N94</f>
        <v>0</v>
      </c>
      <c r="O93" s="683">
        <f>'8'!O93+'13'!N92+'14'!O94</f>
        <v>0</v>
      </c>
      <c r="P93" s="683">
        <f>'8'!P93+'13'!O92+'14'!P94</f>
        <v>0</v>
      </c>
      <c r="Q93" s="683">
        <f>'8'!Q93+'13'!P92+'14'!Q94</f>
        <v>0</v>
      </c>
      <c r="R93" s="683">
        <f>'8'!R93+'13'!Q92+'14'!R94</f>
        <v>0</v>
      </c>
      <c r="S93" s="683">
        <f>'8'!S93+'13'!R92+'14'!S94</f>
        <v>0</v>
      </c>
      <c r="T93" s="683">
        <f>'8'!T93+'13'!S92+'14'!T94</f>
        <v>0</v>
      </c>
      <c r="U93" s="683">
        <v>0</v>
      </c>
      <c r="V93" s="683">
        <f>'8'!V93+'13'!U92+'14'!V94</f>
        <v>0</v>
      </c>
      <c r="W93" s="683">
        <f>'8'!W93+'13'!V92+'14'!W94</f>
        <v>0</v>
      </c>
      <c r="X93" s="683">
        <v>12.272791243158718</v>
      </c>
      <c r="Y93" s="684">
        <v>0</v>
      </c>
    </row>
    <row r="94" spans="1:25" s="218" customFormat="1" ht="12.75" customHeight="1">
      <c r="A94" s="668"/>
      <c r="B94" s="411" t="s">
        <v>433</v>
      </c>
      <c r="C94" s="1203" t="s">
        <v>434</v>
      </c>
      <c r="D94" s="1204"/>
      <c r="E94" s="1204"/>
      <c r="F94" s="1205"/>
      <c r="G94" s="681">
        <v>10534</v>
      </c>
      <c r="H94" s="681">
        <v>0</v>
      </c>
      <c r="I94" s="682">
        <v>9325.7609069585615</v>
      </c>
      <c r="J94" s="683">
        <v>0</v>
      </c>
      <c r="K94" s="683">
        <f>'8'!K94+'13'!J93+'14'!K95</f>
        <v>0</v>
      </c>
      <c r="L94" s="683">
        <f>'8'!L94+'13'!K93+'14'!L95</f>
        <v>0</v>
      </c>
      <c r="M94" s="683">
        <f>'8'!M94+'13'!L93+'14'!M95</f>
        <v>0</v>
      </c>
      <c r="N94" s="683">
        <f>'8'!N94+'13'!M93+'14'!N95</f>
        <v>0</v>
      </c>
      <c r="O94" s="683">
        <f>'8'!O94+'13'!N93+'14'!O95</f>
        <v>0</v>
      </c>
      <c r="P94" s="683">
        <f>'8'!P94+'13'!O93+'14'!P95</f>
        <v>0</v>
      </c>
      <c r="Q94" s="683">
        <f>'8'!Q94+'13'!P93+'14'!Q95</f>
        <v>0</v>
      </c>
      <c r="R94" s="683">
        <f>'8'!R94+'13'!Q93+'14'!R95</f>
        <v>0</v>
      </c>
      <c r="S94" s="683">
        <f>'8'!S94+'13'!R93+'14'!S95</f>
        <v>0</v>
      </c>
      <c r="T94" s="683">
        <f>'8'!T94+'13'!S93+'14'!T95</f>
        <v>0</v>
      </c>
      <c r="U94" s="683">
        <v>0</v>
      </c>
      <c r="V94" s="683">
        <f>'8'!V94+'13'!U93+'14'!V95</f>
        <v>0</v>
      </c>
      <c r="W94" s="683">
        <f>'8'!W94+'13'!V93+'14'!W95</f>
        <v>0</v>
      </c>
      <c r="X94" s="683">
        <v>1208.2390930414388</v>
      </c>
      <c r="Y94" s="684">
        <v>0</v>
      </c>
    </row>
    <row r="95" spans="1:25" s="218" customFormat="1" ht="12.75" customHeight="1">
      <c r="A95" s="668"/>
      <c r="B95" s="411" t="s">
        <v>435</v>
      </c>
      <c r="C95" s="1203" t="s">
        <v>436</v>
      </c>
      <c r="D95" s="1204"/>
      <c r="E95" s="1204"/>
      <c r="F95" s="1205"/>
      <c r="G95" s="681">
        <v>12864</v>
      </c>
      <c r="H95" s="681">
        <v>0</v>
      </c>
      <c r="I95" s="682">
        <v>11388.512275215011</v>
      </c>
      <c r="J95" s="683">
        <v>0</v>
      </c>
      <c r="K95" s="683">
        <f>'8'!K95+'13'!J94+'14'!K96</f>
        <v>0</v>
      </c>
      <c r="L95" s="683">
        <f>'8'!L95+'13'!K94+'14'!L96</f>
        <v>0</v>
      </c>
      <c r="M95" s="683">
        <f>'8'!M95+'13'!L94+'14'!M96</f>
        <v>0</v>
      </c>
      <c r="N95" s="683">
        <f>'8'!N95+'13'!M94+'14'!N96</f>
        <v>0</v>
      </c>
      <c r="O95" s="683">
        <f>'8'!O95+'13'!N94+'14'!O96</f>
        <v>0</v>
      </c>
      <c r="P95" s="683">
        <f>'8'!P95+'13'!O94+'14'!P96</f>
        <v>0</v>
      </c>
      <c r="Q95" s="683">
        <f>'8'!Q95+'13'!P94+'14'!Q96</f>
        <v>0</v>
      </c>
      <c r="R95" s="683">
        <f>'8'!R95+'13'!Q94+'14'!R96</f>
        <v>0</v>
      </c>
      <c r="S95" s="683">
        <f>'8'!S95+'13'!R94+'14'!S96</f>
        <v>0</v>
      </c>
      <c r="T95" s="683">
        <f>'8'!T95+'13'!S94+'14'!T96</f>
        <v>0</v>
      </c>
      <c r="U95" s="683">
        <v>0</v>
      </c>
      <c r="V95" s="683">
        <f>'8'!V95+'13'!U94+'14'!V96</f>
        <v>0</v>
      </c>
      <c r="W95" s="683">
        <f>'8'!W95+'13'!V94+'14'!W96</f>
        <v>0</v>
      </c>
      <c r="X95" s="683">
        <v>1475.4877247849881</v>
      </c>
      <c r="Y95" s="684">
        <v>0</v>
      </c>
    </row>
    <row r="96" spans="1:25" s="218" customFormat="1" ht="12.75" customHeight="1">
      <c r="A96" s="668"/>
      <c r="B96" s="411" t="s">
        <v>437</v>
      </c>
      <c r="C96" s="1203" t="s">
        <v>438</v>
      </c>
      <c r="D96" s="1204"/>
      <c r="E96" s="1204"/>
      <c r="F96" s="1205"/>
      <c r="G96" s="681">
        <v>0</v>
      </c>
      <c r="H96" s="681">
        <v>0</v>
      </c>
      <c r="I96" s="682">
        <v>0</v>
      </c>
      <c r="J96" s="683">
        <v>0</v>
      </c>
      <c r="K96" s="683">
        <f>'8'!K96+'13'!J95+'14'!K97</f>
        <v>0</v>
      </c>
      <c r="L96" s="683">
        <f>'8'!L96+'13'!K95+'14'!L97</f>
        <v>0</v>
      </c>
      <c r="M96" s="683">
        <f>'8'!M96+'13'!L95+'14'!M97</f>
        <v>0</v>
      </c>
      <c r="N96" s="683">
        <f>'8'!N96+'13'!M95+'14'!N97</f>
        <v>0</v>
      </c>
      <c r="O96" s="683">
        <f>'8'!O96+'13'!N95+'14'!O97</f>
        <v>0</v>
      </c>
      <c r="P96" s="683">
        <f>'8'!P96+'13'!O95+'14'!P97</f>
        <v>0</v>
      </c>
      <c r="Q96" s="683">
        <f>'8'!Q96+'13'!P95+'14'!Q97</f>
        <v>0</v>
      </c>
      <c r="R96" s="683">
        <f>'8'!R96+'13'!Q95+'14'!R97</f>
        <v>0</v>
      </c>
      <c r="S96" s="683">
        <f>'8'!S96+'13'!R95+'14'!S97</f>
        <v>0</v>
      </c>
      <c r="T96" s="683">
        <f>'8'!T96+'13'!S95+'14'!T97</f>
        <v>0</v>
      </c>
      <c r="U96" s="683">
        <v>0</v>
      </c>
      <c r="V96" s="683">
        <f>'8'!V96+'13'!U95+'14'!V97</f>
        <v>0</v>
      </c>
      <c r="W96" s="683">
        <f>'8'!W96+'13'!V95+'14'!W97</f>
        <v>0</v>
      </c>
      <c r="X96" s="683">
        <v>0</v>
      </c>
      <c r="Y96" s="684">
        <v>0</v>
      </c>
    </row>
    <row r="97" spans="1:25" s="218" customFormat="1" ht="12.75" customHeight="1">
      <c r="A97" s="668"/>
      <c r="B97" s="411" t="s">
        <v>439</v>
      </c>
      <c r="C97" s="1203" t="s">
        <v>440</v>
      </c>
      <c r="D97" s="1204"/>
      <c r="E97" s="1204"/>
      <c r="F97" s="1205"/>
      <c r="G97" s="681">
        <v>0</v>
      </c>
      <c r="H97" s="681">
        <v>0</v>
      </c>
      <c r="I97" s="682">
        <v>0</v>
      </c>
      <c r="J97" s="683">
        <v>0</v>
      </c>
      <c r="K97" s="683">
        <f>'8'!K97+'13'!J96+'14'!K98</f>
        <v>0</v>
      </c>
      <c r="L97" s="683">
        <f>'8'!L97+'13'!K96+'14'!L98</f>
        <v>0</v>
      </c>
      <c r="M97" s="683">
        <f>'8'!M97+'13'!L96+'14'!M98</f>
        <v>0</v>
      </c>
      <c r="N97" s="683">
        <f>'8'!N97+'13'!M96+'14'!N98</f>
        <v>0</v>
      </c>
      <c r="O97" s="683">
        <f>'8'!O97+'13'!N96+'14'!O98</f>
        <v>0</v>
      </c>
      <c r="P97" s="683">
        <f>'8'!P97+'13'!O96+'14'!P98</f>
        <v>0</v>
      </c>
      <c r="Q97" s="683">
        <f>'8'!Q97+'13'!P96+'14'!Q98</f>
        <v>0</v>
      </c>
      <c r="R97" s="683">
        <f>'8'!R97+'13'!Q96+'14'!R98</f>
        <v>0</v>
      </c>
      <c r="S97" s="683">
        <f>'8'!S97+'13'!R96+'14'!S98</f>
        <v>0</v>
      </c>
      <c r="T97" s="683">
        <f>'8'!T97+'13'!S96+'14'!T98</f>
        <v>0</v>
      </c>
      <c r="U97" s="683">
        <v>0</v>
      </c>
      <c r="V97" s="683">
        <f>'8'!V97+'13'!U96+'14'!V98</f>
        <v>0</v>
      </c>
      <c r="W97" s="683">
        <f>'8'!W97+'13'!V96+'14'!W98</f>
        <v>0</v>
      </c>
      <c r="X97" s="683">
        <v>0</v>
      </c>
      <c r="Y97" s="684">
        <v>0</v>
      </c>
    </row>
    <row r="98" spans="1:25" s="218" customFormat="1" ht="12.75" customHeight="1" thickBot="1">
      <c r="A98" s="668"/>
      <c r="B98" s="420" t="s">
        <v>441</v>
      </c>
      <c r="C98" s="1212" t="s">
        <v>442</v>
      </c>
      <c r="D98" s="1213"/>
      <c r="E98" s="1213"/>
      <c r="F98" s="1214"/>
      <c r="G98" s="685">
        <v>24356</v>
      </c>
      <c r="H98" s="685">
        <v>0</v>
      </c>
      <c r="I98" s="694">
        <v>21562.39155590305</v>
      </c>
      <c r="J98" s="695">
        <v>0</v>
      </c>
      <c r="K98" s="695">
        <f>'8'!K98+'13'!J97+'14'!K99</f>
        <v>0</v>
      </c>
      <c r="L98" s="695">
        <f>'8'!L98+'13'!K97+'14'!L99</f>
        <v>0</v>
      </c>
      <c r="M98" s="695">
        <f>'8'!M98+'13'!L97+'14'!M99</f>
        <v>0</v>
      </c>
      <c r="N98" s="695">
        <f>'8'!N98+'13'!M97+'14'!N99</f>
        <v>0</v>
      </c>
      <c r="O98" s="695">
        <f>'8'!O98+'13'!N97+'14'!O99</f>
        <v>0</v>
      </c>
      <c r="P98" s="695">
        <f>'8'!P98+'13'!O97+'14'!P99</f>
        <v>0</v>
      </c>
      <c r="Q98" s="695">
        <f>'8'!Q98+'13'!P97+'14'!Q99</f>
        <v>0</v>
      </c>
      <c r="R98" s="695">
        <f>'8'!R98+'13'!Q97+'14'!R99</f>
        <v>0</v>
      </c>
      <c r="S98" s="695">
        <f>'8'!S98+'13'!R97+'14'!S99</f>
        <v>0</v>
      </c>
      <c r="T98" s="695">
        <f>'8'!T98+'13'!S97+'14'!T99</f>
        <v>0</v>
      </c>
      <c r="U98" s="695">
        <v>0</v>
      </c>
      <c r="V98" s="695">
        <f>'8'!V98+'13'!U97+'14'!V99</f>
        <v>0</v>
      </c>
      <c r="W98" s="695">
        <f>'8'!W98+'13'!V97+'14'!W99</f>
        <v>0</v>
      </c>
      <c r="X98" s="695">
        <v>2793.6084440969507</v>
      </c>
      <c r="Y98" s="696">
        <v>0</v>
      </c>
    </row>
    <row r="99" spans="1:25" s="218" customFormat="1" ht="12.75" customHeight="1">
      <c r="A99" s="668"/>
      <c r="B99" s="397" t="s">
        <v>443</v>
      </c>
      <c r="C99" s="1215" t="s">
        <v>444</v>
      </c>
      <c r="D99" s="1216"/>
      <c r="E99" s="1216"/>
      <c r="F99" s="1217"/>
      <c r="G99" s="689">
        <v>0</v>
      </c>
      <c r="H99" s="689">
        <v>0</v>
      </c>
      <c r="I99" s="679">
        <v>0</v>
      </c>
      <c r="J99" s="499">
        <v>0</v>
      </c>
      <c r="K99" s="499">
        <f>'8'!K99+'13'!J98+'14'!K100</f>
        <v>0</v>
      </c>
      <c r="L99" s="499">
        <f>'8'!L99+'13'!K98+'14'!L100</f>
        <v>0</v>
      </c>
      <c r="M99" s="499">
        <f>'8'!M99+'13'!L98+'14'!M100</f>
        <v>0</v>
      </c>
      <c r="N99" s="499">
        <f>'8'!N99+'13'!M98+'14'!N100</f>
        <v>0</v>
      </c>
      <c r="O99" s="499">
        <f>'8'!O99+'13'!N98+'14'!O100</f>
        <v>0</v>
      </c>
      <c r="P99" s="499">
        <f>'8'!P99+'13'!O98+'14'!P100</f>
        <v>0</v>
      </c>
      <c r="Q99" s="499">
        <f>'8'!Q99+'13'!P98+'14'!Q100</f>
        <v>0</v>
      </c>
      <c r="R99" s="499">
        <f>'8'!R99+'13'!Q98+'14'!R100</f>
        <v>0</v>
      </c>
      <c r="S99" s="499">
        <f>'8'!S99+'13'!R98+'14'!S100</f>
        <v>0</v>
      </c>
      <c r="T99" s="499">
        <f>'8'!T99+'13'!S98+'14'!T100</f>
        <v>0</v>
      </c>
      <c r="U99" s="499">
        <v>0</v>
      </c>
      <c r="V99" s="499">
        <f>'8'!V99+'13'!U98+'14'!V100</f>
        <v>0</v>
      </c>
      <c r="W99" s="499">
        <f>'8'!W99+'13'!V98+'14'!W100</f>
        <v>0</v>
      </c>
      <c r="X99" s="499">
        <v>0</v>
      </c>
      <c r="Y99" s="500">
        <v>0</v>
      </c>
    </row>
    <row r="100" spans="1:25" s="218" customFormat="1" ht="12.75" customHeight="1">
      <c r="A100" s="668"/>
      <c r="B100" s="411" t="s">
        <v>445</v>
      </c>
      <c r="C100" s="1203" t="s">
        <v>446</v>
      </c>
      <c r="D100" s="1204"/>
      <c r="E100" s="1204"/>
      <c r="F100" s="1205"/>
      <c r="G100" s="681">
        <v>243499.99999999991</v>
      </c>
      <c r="H100" s="681">
        <v>0</v>
      </c>
      <c r="I100" s="682">
        <v>206681</v>
      </c>
      <c r="J100" s="683">
        <v>0</v>
      </c>
      <c r="K100" s="683">
        <f>'8'!K100+'13'!J99+'14'!K101</f>
        <v>0</v>
      </c>
      <c r="L100" s="683">
        <f>'8'!L100+'13'!K99+'14'!L101</f>
        <v>0</v>
      </c>
      <c r="M100" s="683">
        <f>'8'!M100+'13'!L99+'14'!M101</f>
        <v>0</v>
      </c>
      <c r="N100" s="683">
        <f>'8'!N100+'13'!M99+'14'!N101</f>
        <v>0</v>
      </c>
      <c r="O100" s="683">
        <f>'8'!O100+'13'!N99+'14'!O101</f>
        <v>0</v>
      </c>
      <c r="P100" s="683">
        <f>'8'!P100+'13'!O99+'14'!P101</f>
        <v>0</v>
      </c>
      <c r="Q100" s="683">
        <f>'8'!Q100+'13'!P99+'14'!Q101</f>
        <v>0</v>
      </c>
      <c r="R100" s="683">
        <f>'8'!R100+'13'!Q99+'14'!R101</f>
        <v>0</v>
      </c>
      <c r="S100" s="683">
        <f>'8'!S100+'13'!R99+'14'!S101</f>
        <v>0</v>
      </c>
      <c r="T100" s="683">
        <f>'8'!T100+'13'!S99+'14'!T101</f>
        <v>0</v>
      </c>
      <c r="U100" s="683">
        <v>104</v>
      </c>
      <c r="V100" s="683">
        <f>'8'!V100+'13'!U99+'14'!V101</f>
        <v>0</v>
      </c>
      <c r="W100" s="683">
        <f>'8'!W100+'13'!V99+'14'!W101</f>
        <v>0</v>
      </c>
      <c r="X100" s="683">
        <v>26776.811531626339</v>
      </c>
      <c r="Y100" s="684">
        <v>9937.121442286345</v>
      </c>
    </row>
    <row r="101" spans="1:25" s="218" customFormat="1" ht="12.75" customHeight="1">
      <c r="A101" s="668"/>
      <c r="B101" s="411" t="s">
        <v>447</v>
      </c>
      <c r="C101" s="1203" t="s">
        <v>448</v>
      </c>
      <c r="D101" s="1204"/>
      <c r="E101" s="1204"/>
      <c r="F101" s="1205"/>
      <c r="G101" s="681">
        <v>74134.999999999971</v>
      </c>
      <c r="H101" s="681">
        <v>0</v>
      </c>
      <c r="I101" s="682">
        <v>62925</v>
      </c>
      <c r="J101" s="683">
        <v>0</v>
      </c>
      <c r="K101" s="683">
        <f>'8'!K101+'13'!J100+'14'!K102</f>
        <v>0</v>
      </c>
      <c r="L101" s="683">
        <f>'8'!L101+'13'!K100+'14'!L102</f>
        <v>0</v>
      </c>
      <c r="M101" s="683">
        <f>'8'!M101+'13'!L100+'14'!M102</f>
        <v>0</v>
      </c>
      <c r="N101" s="683">
        <f>'8'!N101+'13'!M100+'14'!N102</f>
        <v>0</v>
      </c>
      <c r="O101" s="683">
        <f>'8'!O101+'13'!N100+'14'!O102</f>
        <v>0</v>
      </c>
      <c r="P101" s="683">
        <f>'8'!P101+'13'!O100+'14'!P102</f>
        <v>0</v>
      </c>
      <c r="Q101" s="683">
        <f>'8'!Q101+'13'!P100+'14'!Q102</f>
        <v>0</v>
      </c>
      <c r="R101" s="683">
        <f>'8'!R101+'13'!Q100+'14'!R102</f>
        <v>0</v>
      </c>
      <c r="S101" s="683">
        <f>'8'!S101+'13'!R100+'14'!S102</f>
        <v>0</v>
      </c>
      <c r="T101" s="683">
        <f>'8'!T101+'13'!S100+'14'!T102</f>
        <v>0</v>
      </c>
      <c r="U101" s="683">
        <v>32</v>
      </c>
      <c r="V101" s="683">
        <f>'8'!V101+'13'!U100+'14'!V102</f>
        <v>0</v>
      </c>
      <c r="W101" s="683">
        <f>'8'!W101+'13'!V100+'14'!W102</f>
        <v>0</v>
      </c>
      <c r="X101" s="683">
        <v>8152.3569728834436</v>
      </c>
      <c r="Y101" s="684">
        <v>3025.4147766895198</v>
      </c>
    </row>
    <row r="102" spans="1:25" s="218" customFormat="1" ht="12.75" customHeight="1">
      <c r="A102" s="668"/>
      <c r="B102" s="411" t="s">
        <v>449</v>
      </c>
      <c r="C102" s="1203" t="s">
        <v>450</v>
      </c>
      <c r="D102" s="1204"/>
      <c r="E102" s="1204"/>
      <c r="F102" s="1205"/>
      <c r="G102" s="681">
        <v>478.99999999999983</v>
      </c>
      <c r="H102" s="681">
        <v>0</v>
      </c>
      <c r="I102" s="682">
        <v>406.56201780688582</v>
      </c>
      <c r="J102" s="683">
        <v>0</v>
      </c>
      <c r="K102" s="683">
        <f>'8'!K102+'13'!J101+'14'!K103</f>
        <v>0</v>
      </c>
      <c r="L102" s="683">
        <f>'8'!L102+'13'!K101+'14'!L103</f>
        <v>0</v>
      </c>
      <c r="M102" s="683">
        <f>'8'!M102+'13'!L101+'14'!M103</f>
        <v>0</v>
      </c>
      <c r="N102" s="683">
        <f>'8'!N102+'13'!M101+'14'!N103</f>
        <v>0</v>
      </c>
      <c r="O102" s="683">
        <f>'8'!O102+'13'!N101+'14'!O103</f>
        <v>0</v>
      </c>
      <c r="P102" s="683">
        <f>'8'!P102+'13'!O101+'14'!P103</f>
        <v>0</v>
      </c>
      <c r="Q102" s="683">
        <f>'8'!Q102+'13'!P101+'14'!Q103</f>
        <v>0</v>
      </c>
      <c r="R102" s="683">
        <f>'8'!R102+'13'!Q101+'14'!R103</f>
        <v>0</v>
      </c>
      <c r="S102" s="683">
        <f>'8'!S102+'13'!R101+'14'!S103</f>
        <v>0</v>
      </c>
      <c r="T102" s="683">
        <f>'8'!T102+'13'!S101+'14'!T103</f>
        <v>0</v>
      </c>
      <c r="U102" s="683">
        <v>0.21632348878474009</v>
      </c>
      <c r="V102" s="683">
        <f>'8'!V102+'13'!U101+'14'!V103</f>
        <v>0</v>
      </c>
      <c r="W102" s="683">
        <f>'8'!W102+'13'!V101+'14'!W103</f>
        <v>0</v>
      </c>
      <c r="X102" s="683">
        <v>52.673892088907664</v>
      </c>
      <c r="Y102" s="684">
        <v>19.547766615421597</v>
      </c>
    </row>
    <row r="103" spans="1:25" s="218" customFormat="1" ht="12.75" customHeight="1">
      <c r="A103" s="668"/>
      <c r="B103" s="411" t="s">
        <v>451</v>
      </c>
      <c r="C103" s="1203" t="s">
        <v>452</v>
      </c>
      <c r="D103" s="1204"/>
      <c r="E103" s="1204"/>
      <c r="F103" s="1205"/>
      <c r="G103" s="681">
        <v>0</v>
      </c>
      <c r="H103" s="681">
        <v>0</v>
      </c>
      <c r="I103" s="682">
        <v>0</v>
      </c>
      <c r="J103" s="683">
        <v>0</v>
      </c>
      <c r="K103" s="683">
        <f>'8'!K103+'13'!J102+'14'!K104</f>
        <v>0</v>
      </c>
      <c r="L103" s="683">
        <f>'8'!L103+'13'!K102+'14'!L104</f>
        <v>0</v>
      </c>
      <c r="M103" s="683">
        <f>'8'!M103+'13'!L102+'14'!M104</f>
        <v>0</v>
      </c>
      <c r="N103" s="683">
        <f>'8'!N103+'13'!M102+'14'!N104</f>
        <v>0</v>
      </c>
      <c r="O103" s="683">
        <f>'8'!O103+'13'!N102+'14'!O104</f>
        <v>0</v>
      </c>
      <c r="P103" s="683">
        <f>'8'!P103+'13'!O102+'14'!P104</f>
        <v>0</v>
      </c>
      <c r="Q103" s="683">
        <f>'8'!Q103+'13'!P102+'14'!Q104</f>
        <v>0</v>
      </c>
      <c r="R103" s="683">
        <f>'8'!R103+'13'!Q102+'14'!R104</f>
        <v>0</v>
      </c>
      <c r="S103" s="683">
        <f>'8'!S103+'13'!R102+'14'!S104</f>
        <v>0</v>
      </c>
      <c r="T103" s="683">
        <f>'8'!T103+'13'!S102+'14'!T104</f>
        <v>0</v>
      </c>
      <c r="U103" s="683">
        <v>0</v>
      </c>
      <c r="V103" s="683">
        <f>'8'!V103+'13'!U102+'14'!V104</f>
        <v>0</v>
      </c>
      <c r="W103" s="683">
        <f>'8'!W103+'13'!V102+'14'!W104</f>
        <v>0</v>
      </c>
      <c r="X103" s="683">
        <v>0</v>
      </c>
      <c r="Y103" s="684">
        <v>0</v>
      </c>
    </row>
    <row r="104" spans="1:25" s="218" customFormat="1" ht="12.75" customHeight="1">
      <c r="A104" s="668"/>
      <c r="B104" s="411" t="s">
        <v>453</v>
      </c>
      <c r="C104" s="1203" t="s">
        <v>454</v>
      </c>
      <c r="D104" s="1204"/>
      <c r="E104" s="1204"/>
      <c r="F104" s="1205"/>
      <c r="G104" s="681">
        <v>1295.9999999999995</v>
      </c>
      <c r="H104" s="681">
        <v>0</v>
      </c>
      <c r="I104" s="682">
        <v>1100.0091337739541</v>
      </c>
      <c r="J104" s="683">
        <v>0</v>
      </c>
      <c r="K104" s="683">
        <f>'8'!K104+'13'!J103+'14'!K105</f>
        <v>0</v>
      </c>
      <c r="L104" s="683">
        <f>'8'!L104+'13'!K103+'14'!L105</f>
        <v>0</v>
      </c>
      <c r="M104" s="683">
        <f>'8'!M104+'13'!L103+'14'!M105</f>
        <v>0</v>
      </c>
      <c r="N104" s="683">
        <f>'8'!N104+'13'!M103+'14'!N105</f>
        <v>0</v>
      </c>
      <c r="O104" s="683">
        <f>'8'!O104+'13'!N103+'14'!O105</f>
        <v>0</v>
      </c>
      <c r="P104" s="683">
        <f>'8'!P104+'13'!O103+'14'!P105</f>
        <v>0</v>
      </c>
      <c r="Q104" s="683">
        <f>'8'!Q104+'13'!P103+'14'!Q105</f>
        <v>0</v>
      </c>
      <c r="R104" s="683">
        <f>'8'!R104+'13'!Q103+'14'!R105</f>
        <v>0</v>
      </c>
      <c r="S104" s="683">
        <f>'8'!S104+'13'!R103+'14'!S105</f>
        <v>0</v>
      </c>
      <c r="T104" s="683">
        <f>'8'!T104+'13'!S103+'14'!T105</f>
        <v>0</v>
      </c>
      <c r="U104" s="683">
        <v>0.58529277967645754</v>
      </c>
      <c r="V104" s="683">
        <f>'8'!V104+'13'!U103+'14'!V105</f>
        <v>0</v>
      </c>
      <c r="W104" s="683">
        <f>'8'!W104+'13'!V103+'14'!W105</f>
        <v>0</v>
      </c>
      <c r="X104" s="683">
        <v>142.51641784389213</v>
      </c>
      <c r="Y104" s="684">
        <v>52.889155602476812</v>
      </c>
    </row>
    <row r="105" spans="1:25" s="218" customFormat="1" ht="12.75" customHeight="1">
      <c r="A105" s="668"/>
      <c r="B105" s="411" t="s">
        <v>455</v>
      </c>
      <c r="C105" s="1203" t="s">
        <v>456</v>
      </c>
      <c r="D105" s="1204"/>
      <c r="E105" s="1204"/>
      <c r="F105" s="1205"/>
      <c r="G105" s="681">
        <v>0</v>
      </c>
      <c r="H105" s="681">
        <v>0</v>
      </c>
      <c r="I105" s="682">
        <v>0</v>
      </c>
      <c r="J105" s="683">
        <v>0</v>
      </c>
      <c r="K105" s="683">
        <f>'8'!K105+'13'!J104+'14'!K106</f>
        <v>0</v>
      </c>
      <c r="L105" s="683">
        <f>'8'!L105+'13'!K104+'14'!L106</f>
        <v>0</v>
      </c>
      <c r="M105" s="683">
        <f>'8'!M105+'13'!L104+'14'!M106</f>
        <v>0</v>
      </c>
      <c r="N105" s="683">
        <f>'8'!N105+'13'!M104+'14'!N106</f>
        <v>0</v>
      </c>
      <c r="O105" s="683">
        <f>'8'!O105+'13'!N104+'14'!O106</f>
        <v>0</v>
      </c>
      <c r="P105" s="683">
        <f>'8'!P105+'13'!O104+'14'!P106</f>
        <v>0</v>
      </c>
      <c r="Q105" s="683">
        <f>'8'!Q105+'13'!P104+'14'!Q106</f>
        <v>0</v>
      </c>
      <c r="R105" s="683">
        <f>'8'!R105+'13'!Q104+'14'!R106</f>
        <v>0</v>
      </c>
      <c r="S105" s="683">
        <f>'8'!S105+'13'!R104+'14'!S106</f>
        <v>0</v>
      </c>
      <c r="T105" s="683">
        <f>'8'!T105+'13'!S104+'14'!T106</f>
        <v>0</v>
      </c>
      <c r="U105" s="683">
        <v>0</v>
      </c>
      <c r="V105" s="683">
        <f>'8'!V105+'13'!U104+'14'!V106</f>
        <v>0</v>
      </c>
      <c r="W105" s="683">
        <f>'8'!W105+'13'!V104+'14'!W106</f>
        <v>0</v>
      </c>
      <c r="X105" s="683">
        <v>0</v>
      </c>
      <c r="Y105" s="684">
        <v>0</v>
      </c>
    </row>
    <row r="106" spans="1:25" s="218" customFormat="1" ht="12.75" customHeight="1">
      <c r="A106" s="668"/>
      <c r="B106" s="411" t="s">
        <v>457</v>
      </c>
      <c r="C106" s="1203" t="s">
        <v>458</v>
      </c>
      <c r="D106" s="1204"/>
      <c r="E106" s="1204"/>
      <c r="F106" s="1205"/>
      <c r="G106" s="681">
        <v>1047.9999999999995</v>
      </c>
      <c r="H106" s="681">
        <v>0</v>
      </c>
      <c r="I106" s="682">
        <v>889.51355879251844</v>
      </c>
      <c r="J106" s="683">
        <v>0</v>
      </c>
      <c r="K106" s="683">
        <f>'8'!K106+'13'!J105+'14'!K107</f>
        <v>0</v>
      </c>
      <c r="L106" s="683">
        <f>'8'!L106+'13'!K105+'14'!L107</f>
        <v>0</v>
      </c>
      <c r="M106" s="683">
        <f>'8'!M106+'13'!L105+'14'!M107</f>
        <v>0</v>
      </c>
      <c r="N106" s="683">
        <f>'8'!N106+'13'!M105+'14'!N107</f>
        <v>0</v>
      </c>
      <c r="O106" s="683">
        <f>'8'!O106+'13'!N105+'14'!O107</f>
        <v>0</v>
      </c>
      <c r="P106" s="683">
        <f>'8'!P106+'13'!O105+'14'!P107</f>
        <v>0</v>
      </c>
      <c r="Q106" s="683">
        <f>'8'!Q106+'13'!P105+'14'!Q107</f>
        <v>0</v>
      </c>
      <c r="R106" s="683">
        <f>'8'!R106+'13'!Q105+'14'!R107</f>
        <v>0</v>
      </c>
      <c r="S106" s="683">
        <f>'8'!S106+'13'!R105+'14'!S107</f>
        <v>0</v>
      </c>
      <c r="T106" s="683">
        <f>'8'!T106+'13'!S105+'14'!T107</f>
        <v>0</v>
      </c>
      <c r="U106" s="683">
        <v>0.4732923094914564</v>
      </c>
      <c r="V106" s="683">
        <f>'8'!V106+'13'!U105+'14'!V107</f>
        <v>0</v>
      </c>
      <c r="W106" s="683">
        <f>'8'!W106+'13'!V105+'14'!W107</f>
        <v>0</v>
      </c>
      <c r="X106" s="683">
        <v>115.24475763919673</v>
      </c>
      <c r="Y106" s="684">
        <v>42.768391258792974</v>
      </c>
    </row>
    <row r="107" spans="1:25" s="218" customFormat="1" ht="12.75" customHeight="1">
      <c r="A107" s="668"/>
      <c r="B107" s="411" t="s">
        <v>459</v>
      </c>
      <c r="C107" s="1203" t="s">
        <v>460</v>
      </c>
      <c r="D107" s="1204"/>
      <c r="E107" s="1204"/>
      <c r="F107" s="1205"/>
      <c r="G107" s="681">
        <v>0</v>
      </c>
      <c r="H107" s="681">
        <v>0</v>
      </c>
      <c r="I107" s="682">
        <v>0</v>
      </c>
      <c r="J107" s="683">
        <v>0</v>
      </c>
      <c r="K107" s="683">
        <f>'8'!K107+'13'!J106+'14'!K108</f>
        <v>0</v>
      </c>
      <c r="L107" s="683">
        <f>'8'!L107+'13'!K106+'14'!L108</f>
        <v>0</v>
      </c>
      <c r="M107" s="683">
        <f>'8'!M107+'13'!L106+'14'!M108</f>
        <v>0</v>
      </c>
      <c r="N107" s="683">
        <f>'8'!N107+'13'!M106+'14'!N108</f>
        <v>0</v>
      </c>
      <c r="O107" s="683">
        <f>'8'!O107+'13'!N106+'14'!O108</f>
        <v>0</v>
      </c>
      <c r="P107" s="683">
        <f>'8'!P107+'13'!O106+'14'!P108</f>
        <v>0</v>
      </c>
      <c r="Q107" s="683">
        <f>'8'!Q107+'13'!P106+'14'!Q108</f>
        <v>0</v>
      </c>
      <c r="R107" s="683">
        <f>'8'!R107+'13'!Q106+'14'!R108</f>
        <v>0</v>
      </c>
      <c r="S107" s="683">
        <f>'8'!S107+'13'!R106+'14'!S108</f>
        <v>0</v>
      </c>
      <c r="T107" s="683">
        <f>'8'!T107+'13'!S106+'14'!T108</f>
        <v>0</v>
      </c>
      <c r="U107" s="683">
        <v>0</v>
      </c>
      <c r="V107" s="683">
        <f>'8'!V107+'13'!U106+'14'!V108</f>
        <v>0</v>
      </c>
      <c r="W107" s="683">
        <f>'8'!W107+'13'!V106+'14'!W108</f>
        <v>0</v>
      </c>
      <c r="X107" s="683">
        <v>0</v>
      </c>
      <c r="Y107" s="684">
        <v>0</v>
      </c>
    </row>
    <row r="108" spans="1:25" s="218" customFormat="1" ht="12.75" customHeight="1" thickBot="1">
      <c r="A108" s="668"/>
      <c r="B108" s="438" t="s">
        <v>461</v>
      </c>
      <c r="C108" s="1206" t="s">
        <v>462</v>
      </c>
      <c r="D108" s="1207"/>
      <c r="E108" s="1207"/>
      <c r="F108" s="1208"/>
      <c r="G108" s="690">
        <v>6005.9999999999964</v>
      </c>
      <c r="H108" s="690">
        <v>0</v>
      </c>
      <c r="I108" s="697">
        <v>5097.727513461703</v>
      </c>
      <c r="J108" s="698">
        <v>0</v>
      </c>
      <c r="K108" s="698">
        <f>'8'!K108+'13'!J107+'14'!K109</f>
        <v>0</v>
      </c>
      <c r="L108" s="698">
        <f>'8'!L108+'13'!K107+'14'!L109</f>
        <v>0</v>
      </c>
      <c r="M108" s="698">
        <f>'8'!M108+'13'!L107+'14'!M109</f>
        <v>0</v>
      </c>
      <c r="N108" s="698">
        <f>'8'!N108+'13'!M107+'14'!N109</f>
        <v>0</v>
      </c>
      <c r="O108" s="698">
        <f>'8'!O108+'13'!N107+'14'!O109</f>
        <v>0</v>
      </c>
      <c r="P108" s="698">
        <f>'8'!P108+'13'!O107+'14'!P109</f>
        <v>0</v>
      </c>
      <c r="Q108" s="698">
        <f>'8'!Q108+'13'!P107+'14'!Q109</f>
        <v>0</v>
      </c>
      <c r="R108" s="698">
        <f>'8'!R108+'13'!Q107+'14'!R109</f>
        <v>0</v>
      </c>
      <c r="S108" s="698">
        <f>'8'!S108+'13'!R107+'14'!S109</f>
        <v>0</v>
      </c>
      <c r="T108" s="698">
        <f>'8'!T108+'13'!S107+'14'!T109</f>
        <v>0</v>
      </c>
      <c r="U108" s="698">
        <v>2.7123984835932133</v>
      </c>
      <c r="V108" s="698">
        <f>'8'!V108+'13'!U107+'14'!V109</f>
        <v>0</v>
      </c>
      <c r="W108" s="698">
        <f>'8'!W108+'13'!V107+'14'!W109</f>
        <v>0</v>
      </c>
      <c r="X108" s="698">
        <v>660.45802898951854</v>
      </c>
      <c r="Y108" s="699">
        <v>245.10205906518186</v>
      </c>
    </row>
    <row r="109" spans="1:25" s="218" customFormat="1" ht="12.75" customHeight="1">
      <c r="A109" s="668"/>
      <c r="B109" s="442" t="s">
        <v>463</v>
      </c>
      <c r="C109" s="1209" t="s">
        <v>464</v>
      </c>
      <c r="D109" s="1210"/>
      <c r="E109" s="1210"/>
      <c r="F109" s="1211"/>
      <c r="G109" s="689">
        <v>0</v>
      </c>
      <c r="H109" s="689">
        <v>0</v>
      </c>
      <c r="I109" s="679">
        <v>0</v>
      </c>
      <c r="J109" s="499">
        <v>0</v>
      </c>
      <c r="K109" s="499">
        <f>'8'!K109+'13'!J108+'14'!K110</f>
        <v>0</v>
      </c>
      <c r="L109" s="499">
        <f>'8'!L109+'13'!K108+'14'!L110</f>
        <v>0</v>
      </c>
      <c r="M109" s="499">
        <f>'8'!M109+'13'!L108+'14'!M110</f>
        <v>0</v>
      </c>
      <c r="N109" s="499">
        <f>'8'!N109+'13'!M108+'14'!N110</f>
        <v>0</v>
      </c>
      <c r="O109" s="499">
        <f>'8'!O109+'13'!N108+'14'!O110</f>
        <v>0</v>
      </c>
      <c r="P109" s="499">
        <f>'8'!P109+'13'!O108+'14'!P110</f>
        <v>0</v>
      </c>
      <c r="Q109" s="499">
        <f>'8'!Q109+'13'!P108+'14'!Q110</f>
        <v>0</v>
      </c>
      <c r="R109" s="499">
        <f>'8'!R109+'13'!Q108+'14'!R110</f>
        <v>0</v>
      </c>
      <c r="S109" s="499">
        <f>'8'!S109+'13'!R108+'14'!S110</f>
        <v>0</v>
      </c>
      <c r="T109" s="499">
        <f>'8'!T109+'13'!S108+'14'!T110</f>
        <v>0</v>
      </c>
      <c r="U109" s="499">
        <v>0</v>
      </c>
      <c r="V109" s="499">
        <f>'8'!V109+'13'!U108+'14'!V110</f>
        <v>0</v>
      </c>
      <c r="W109" s="499">
        <f>'8'!W109+'13'!V108+'14'!W110</f>
        <v>0</v>
      </c>
      <c r="X109" s="499">
        <v>0</v>
      </c>
      <c r="Y109" s="500">
        <v>0</v>
      </c>
    </row>
    <row r="110" spans="1:25" s="218" customFormat="1" ht="12.75" customHeight="1">
      <c r="A110" s="668"/>
      <c r="B110" s="411" t="s">
        <v>465</v>
      </c>
      <c r="C110" s="1203" t="s">
        <v>466</v>
      </c>
      <c r="D110" s="1204"/>
      <c r="E110" s="1204"/>
      <c r="F110" s="1205"/>
      <c r="G110" s="681">
        <v>580.00000000000011</v>
      </c>
      <c r="H110" s="681">
        <v>0</v>
      </c>
      <c r="I110" s="682">
        <v>507.19068477733833</v>
      </c>
      <c r="J110" s="683">
        <v>0</v>
      </c>
      <c r="K110" s="683">
        <f>'8'!K110+'13'!J109+'14'!K111</f>
        <v>0</v>
      </c>
      <c r="L110" s="683">
        <f>'8'!L110+'13'!K109+'14'!L111</f>
        <v>0</v>
      </c>
      <c r="M110" s="683">
        <f>'8'!M110+'13'!L109+'14'!M111</f>
        <v>0</v>
      </c>
      <c r="N110" s="683">
        <f>'8'!N110+'13'!M109+'14'!N111</f>
        <v>0</v>
      </c>
      <c r="O110" s="683">
        <f>'8'!O110+'13'!N109+'14'!O111</f>
        <v>0</v>
      </c>
      <c r="P110" s="683">
        <f>'8'!P110+'13'!O109+'14'!P111</f>
        <v>0</v>
      </c>
      <c r="Q110" s="683">
        <f>'8'!Q110+'13'!P109+'14'!Q111</f>
        <v>0</v>
      </c>
      <c r="R110" s="683">
        <f>'8'!R110+'13'!Q109+'14'!R111</f>
        <v>0</v>
      </c>
      <c r="S110" s="683">
        <f>'8'!S110+'13'!R109+'14'!S111</f>
        <v>0</v>
      </c>
      <c r="T110" s="683">
        <f>'8'!T110+'13'!S109+'14'!T111</f>
        <v>0</v>
      </c>
      <c r="U110" s="683">
        <v>1.1643562660382023</v>
      </c>
      <c r="V110" s="683">
        <f>'8'!V110+'13'!U109+'14'!V111</f>
        <v>0</v>
      </c>
      <c r="W110" s="683">
        <f>'8'!W110+'13'!V109+'14'!W111</f>
        <v>0</v>
      </c>
      <c r="X110" s="683">
        <v>65.711272151228059</v>
      </c>
      <c r="Y110" s="684">
        <v>5.9336868053954728</v>
      </c>
    </row>
    <row r="111" spans="1:25" s="218" customFormat="1" ht="12.75" customHeight="1">
      <c r="A111" s="668"/>
      <c r="B111" s="411" t="s">
        <v>467</v>
      </c>
      <c r="C111" s="1203" t="s">
        <v>468</v>
      </c>
      <c r="D111" s="1204"/>
      <c r="E111" s="1204"/>
      <c r="F111" s="1205"/>
      <c r="G111" s="681">
        <v>5975.15</v>
      </c>
      <c r="H111" s="681">
        <v>0</v>
      </c>
      <c r="I111" s="682">
        <v>5225.0696899091599</v>
      </c>
      <c r="J111" s="683">
        <v>0</v>
      </c>
      <c r="K111" s="683">
        <f>'8'!K111+'13'!J110+'14'!K112</f>
        <v>0</v>
      </c>
      <c r="L111" s="683">
        <f>'8'!L111+'13'!K110+'14'!L112</f>
        <v>0</v>
      </c>
      <c r="M111" s="683">
        <f>'8'!M111+'13'!L110+'14'!M112</f>
        <v>0</v>
      </c>
      <c r="N111" s="683">
        <f>'8'!N111+'13'!M110+'14'!N112</f>
        <v>0</v>
      </c>
      <c r="O111" s="683">
        <f>'8'!O111+'13'!N110+'14'!O112</f>
        <v>0</v>
      </c>
      <c r="P111" s="683">
        <f>'8'!P111+'13'!O110+'14'!P112</f>
        <v>0</v>
      </c>
      <c r="Q111" s="683">
        <f>'8'!Q111+'13'!P110+'14'!Q112</f>
        <v>0</v>
      </c>
      <c r="R111" s="683">
        <f>'8'!R111+'13'!Q110+'14'!R112</f>
        <v>0</v>
      </c>
      <c r="S111" s="683">
        <f>'8'!S111+'13'!R110+'14'!S112</f>
        <v>0</v>
      </c>
      <c r="T111" s="683">
        <f>'8'!T111+'13'!S110+'14'!T112</f>
        <v>0</v>
      </c>
      <c r="U111" s="683">
        <v>11.995178177617523</v>
      </c>
      <c r="V111" s="683">
        <f>'8'!V111+'13'!U110+'14'!V112</f>
        <v>0</v>
      </c>
      <c r="W111" s="683">
        <f>'8'!W111+'13'!V110+'14'!W112</f>
        <v>0</v>
      </c>
      <c r="X111" s="683">
        <v>676.95639274898326</v>
      </c>
      <c r="Y111" s="684">
        <v>61.128739164239235</v>
      </c>
    </row>
    <row r="112" spans="1:25" s="218" customFormat="1" ht="12.75" customHeight="1">
      <c r="A112" s="668"/>
      <c r="B112" s="411" t="s">
        <v>469</v>
      </c>
      <c r="C112" s="1203" t="s">
        <v>470</v>
      </c>
      <c r="D112" s="1204"/>
      <c r="E112" s="1204"/>
      <c r="F112" s="1205"/>
      <c r="G112" s="681">
        <v>138</v>
      </c>
      <c r="H112" s="681">
        <v>0</v>
      </c>
      <c r="I112" s="682">
        <v>122.17154026583269</v>
      </c>
      <c r="J112" s="683">
        <v>0</v>
      </c>
      <c r="K112" s="683">
        <f>'8'!K112+'13'!J111+'14'!K113</f>
        <v>0</v>
      </c>
      <c r="L112" s="683">
        <f>'8'!L112+'13'!K111+'14'!L113</f>
        <v>0</v>
      </c>
      <c r="M112" s="683">
        <f>'8'!M112+'13'!L111+'14'!M113</f>
        <v>0</v>
      </c>
      <c r="N112" s="683">
        <f>'8'!N112+'13'!M111+'14'!N113</f>
        <v>0</v>
      </c>
      <c r="O112" s="683">
        <f>'8'!O112+'13'!N111+'14'!O113</f>
        <v>0</v>
      </c>
      <c r="P112" s="683">
        <f>'8'!P112+'13'!O111+'14'!P113</f>
        <v>0</v>
      </c>
      <c r="Q112" s="683">
        <f>'8'!Q112+'13'!P111+'14'!Q113</f>
        <v>0</v>
      </c>
      <c r="R112" s="683">
        <f>'8'!R112+'13'!Q111+'14'!R113</f>
        <v>0</v>
      </c>
      <c r="S112" s="683">
        <f>'8'!S112+'13'!R111+'14'!S113</f>
        <v>0</v>
      </c>
      <c r="T112" s="683">
        <f>'8'!T112+'13'!S111+'14'!T113</f>
        <v>0</v>
      </c>
      <c r="U112" s="683">
        <v>0</v>
      </c>
      <c r="V112" s="683">
        <f>'8'!V112+'13'!U111+'14'!V113</f>
        <v>0</v>
      </c>
      <c r="W112" s="683">
        <f>'8'!W112+'13'!V111+'14'!W113</f>
        <v>0</v>
      </c>
      <c r="X112" s="683">
        <v>15.828459734167318</v>
      </c>
      <c r="Y112" s="684">
        <v>0</v>
      </c>
    </row>
    <row r="113" spans="1:25" s="218" customFormat="1" ht="12.75" customHeight="1">
      <c r="A113" s="668"/>
      <c r="B113" s="411" t="s">
        <v>471</v>
      </c>
      <c r="C113" s="1203" t="s">
        <v>472</v>
      </c>
      <c r="D113" s="1204"/>
      <c r="E113" s="1204"/>
      <c r="F113" s="1205"/>
      <c r="G113" s="681">
        <v>3271</v>
      </c>
      <c r="H113" s="681">
        <v>0</v>
      </c>
      <c r="I113" s="682">
        <v>2895.8196247068022</v>
      </c>
      <c r="J113" s="683">
        <v>0</v>
      </c>
      <c r="K113" s="683">
        <f>'8'!K113+'13'!J112+'14'!K114</f>
        <v>0</v>
      </c>
      <c r="L113" s="683">
        <f>'8'!L113+'13'!K112+'14'!L114</f>
        <v>0</v>
      </c>
      <c r="M113" s="683">
        <f>'8'!M113+'13'!L112+'14'!M114</f>
        <v>0</v>
      </c>
      <c r="N113" s="683">
        <f>'8'!N113+'13'!M112+'14'!N114</f>
        <v>0</v>
      </c>
      <c r="O113" s="683">
        <f>'8'!O113+'13'!N112+'14'!O114</f>
        <v>0</v>
      </c>
      <c r="P113" s="683">
        <f>'8'!P113+'13'!O112+'14'!P114</f>
        <v>0</v>
      </c>
      <c r="Q113" s="683">
        <f>'8'!Q113+'13'!P112+'14'!Q114</f>
        <v>0</v>
      </c>
      <c r="R113" s="683">
        <f>'8'!R113+'13'!Q112+'14'!R114</f>
        <v>0</v>
      </c>
      <c r="S113" s="683">
        <f>'8'!S113+'13'!R112+'14'!S114</f>
        <v>0</v>
      </c>
      <c r="T113" s="683">
        <f>'8'!T113+'13'!S112+'14'!T114</f>
        <v>0</v>
      </c>
      <c r="U113" s="683">
        <v>0</v>
      </c>
      <c r="V113" s="683">
        <f>'8'!V113+'13'!U112+'14'!V114</f>
        <v>0</v>
      </c>
      <c r="W113" s="683">
        <f>'8'!W113+'13'!V112+'14'!W114</f>
        <v>0</v>
      </c>
      <c r="X113" s="683">
        <v>375.18037529319781</v>
      </c>
      <c r="Y113" s="684">
        <v>0</v>
      </c>
    </row>
    <row r="114" spans="1:25" s="218" customFormat="1" ht="12.75" customHeight="1">
      <c r="A114" s="668"/>
      <c r="B114" s="411" t="s">
        <v>473</v>
      </c>
      <c r="C114" s="1203" t="s">
        <v>474</v>
      </c>
      <c r="D114" s="1204"/>
      <c r="E114" s="1204"/>
      <c r="F114" s="1205"/>
      <c r="G114" s="681">
        <v>0</v>
      </c>
      <c r="H114" s="681">
        <v>0</v>
      </c>
      <c r="I114" s="682">
        <v>0</v>
      </c>
      <c r="J114" s="683">
        <v>0</v>
      </c>
      <c r="K114" s="683">
        <f>'8'!K114+'13'!J113+'14'!K115</f>
        <v>0</v>
      </c>
      <c r="L114" s="683">
        <f>'8'!L114+'13'!K113+'14'!L115</f>
        <v>0</v>
      </c>
      <c r="M114" s="683">
        <f>'8'!M114+'13'!L113+'14'!M115</f>
        <v>0</v>
      </c>
      <c r="N114" s="683">
        <f>'8'!N114+'13'!M113+'14'!N115</f>
        <v>0</v>
      </c>
      <c r="O114" s="683">
        <f>'8'!O114+'13'!N113+'14'!O115</f>
        <v>0</v>
      </c>
      <c r="P114" s="683">
        <f>'8'!P114+'13'!O113+'14'!P115</f>
        <v>0</v>
      </c>
      <c r="Q114" s="683">
        <f>'8'!Q114+'13'!P113+'14'!Q115</f>
        <v>0</v>
      </c>
      <c r="R114" s="683">
        <f>'8'!R114+'13'!Q113+'14'!R115</f>
        <v>0</v>
      </c>
      <c r="S114" s="683">
        <f>'8'!S114+'13'!R113+'14'!S115</f>
        <v>0</v>
      </c>
      <c r="T114" s="683">
        <f>'8'!T114+'13'!S113+'14'!T115</f>
        <v>0</v>
      </c>
      <c r="U114" s="683">
        <v>0</v>
      </c>
      <c r="V114" s="683">
        <f>'8'!V114+'13'!U113+'14'!V115</f>
        <v>0</v>
      </c>
      <c r="W114" s="683">
        <f>'8'!W114+'13'!V113+'14'!W115</f>
        <v>0</v>
      </c>
      <c r="X114" s="683">
        <v>0</v>
      </c>
      <c r="Y114" s="684">
        <v>0</v>
      </c>
    </row>
    <row r="115" spans="1:25" s="218" customFormat="1" ht="12.75" customHeight="1">
      <c r="A115" s="668"/>
      <c r="B115" s="411" t="s">
        <v>475</v>
      </c>
      <c r="C115" s="1203" t="s">
        <v>476</v>
      </c>
      <c r="D115" s="1204"/>
      <c r="E115" s="1204"/>
      <c r="F115" s="1205"/>
      <c r="G115" s="681">
        <v>0</v>
      </c>
      <c r="H115" s="681">
        <v>0</v>
      </c>
      <c r="I115" s="682">
        <v>0</v>
      </c>
      <c r="J115" s="683">
        <v>0</v>
      </c>
      <c r="K115" s="683">
        <f>'8'!K115+'13'!J114+'14'!K116</f>
        <v>0</v>
      </c>
      <c r="L115" s="683">
        <f>'8'!L115+'13'!K114+'14'!L116</f>
        <v>0</v>
      </c>
      <c r="M115" s="683">
        <f>'8'!M115+'13'!L114+'14'!M116</f>
        <v>0</v>
      </c>
      <c r="N115" s="683">
        <f>'8'!N115+'13'!M114+'14'!N116</f>
        <v>0</v>
      </c>
      <c r="O115" s="683">
        <f>'8'!O115+'13'!N114+'14'!O116</f>
        <v>0</v>
      </c>
      <c r="P115" s="683">
        <f>'8'!P115+'13'!O114+'14'!P116</f>
        <v>0</v>
      </c>
      <c r="Q115" s="683">
        <f>'8'!Q115+'13'!P114+'14'!Q116</f>
        <v>0</v>
      </c>
      <c r="R115" s="683">
        <f>'8'!R115+'13'!Q114+'14'!R116</f>
        <v>0</v>
      </c>
      <c r="S115" s="683">
        <f>'8'!S115+'13'!R114+'14'!S116</f>
        <v>0</v>
      </c>
      <c r="T115" s="683">
        <f>'8'!T115+'13'!S114+'14'!T116</f>
        <v>0</v>
      </c>
      <c r="U115" s="683">
        <v>0</v>
      </c>
      <c r="V115" s="683">
        <f>'8'!V115+'13'!U114+'14'!V116</f>
        <v>0</v>
      </c>
      <c r="W115" s="683">
        <f>'8'!W115+'13'!V114+'14'!W116</f>
        <v>0</v>
      </c>
      <c r="X115" s="683">
        <v>0</v>
      </c>
      <c r="Y115" s="684">
        <v>0</v>
      </c>
    </row>
    <row r="116" spans="1:25" s="218" customFormat="1" ht="12.75" customHeight="1" thickBot="1">
      <c r="A116" s="668"/>
      <c r="B116" s="420" t="s">
        <v>477</v>
      </c>
      <c r="C116" s="1212" t="s">
        <v>478</v>
      </c>
      <c r="D116" s="1213"/>
      <c r="E116" s="1213"/>
      <c r="F116" s="1214"/>
      <c r="G116" s="685">
        <v>17539.000000000004</v>
      </c>
      <c r="H116" s="685">
        <v>0</v>
      </c>
      <c r="I116" s="694">
        <v>15337.271414327133</v>
      </c>
      <c r="J116" s="695">
        <v>0</v>
      </c>
      <c r="K116" s="695">
        <f>'8'!K116+'13'!J115+'14'!K117</f>
        <v>0</v>
      </c>
      <c r="L116" s="695">
        <f>'8'!L116+'13'!K115+'14'!L117</f>
        <v>0</v>
      </c>
      <c r="M116" s="695">
        <f>'8'!M116+'13'!L115+'14'!M117</f>
        <v>0</v>
      </c>
      <c r="N116" s="695">
        <f>'8'!N116+'13'!M115+'14'!N117</f>
        <v>0</v>
      </c>
      <c r="O116" s="695">
        <f>'8'!O116+'13'!N115+'14'!O117</f>
        <v>0</v>
      </c>
      <c r="P116" s="695">
        <f>'8'!P116+'13'!O115+'14'!P117</f>
        <v>0</v>
      </c>
      <c r="Q116" s="695">
        <f>'8'!Q116+'13'!P115+'14'!Q117</f>
        <v>0</v>
      </c>
      <c r="R116" s="695">
        <f>'8'!R116+'13'!Q115+'14'!R117</f>
        <v>0</v>
      </c>
      <c r="S116" s="695">
        <f>'8'!S116+'13'!R115+'14'!S117</f>
        <v>0</v>
      </c>
      <c r="T116" s="695">
        <f>'8'!T116+'13'!S115+'14'!T117</f>
        <v>0</v>
      </c>
      <c r="U116" s="695">
        <v>35.209731982834533</v>
      </c>
      <c r="V116" s="695">
        <f>'8'!V116+'13'!U115+'14'!V117</f>
        <v>0</v>
      </c>
      <c r="W116" s="695">
        <f>'8'!W116+'13'!V115+'14'!W117</f>
        <v>0</v>
      </c>
      <c r="X116" s="695">
        <v>1987.0862107937742</v>
      </c>
      <c r="Y116" s="696">
        <v>179.43264289626069</v>
      </c>
    </row>
    <row r="117" spans="1:25" s="218" customFormat="1" ht="12.75" customHeight="1">
      <c r="A117" s="668"/>
      <c r="B117" s="397" t="s">
        <v>479</v>
      </c>
      <c r="C117" s="1215" t="s">
        <v>480</v>
      </c>
      <c r="D117" s="1216"/>
      <c r="E117" s="1216"/>
      <c r="F117" s="1217"/>
      <c r="G117" s="689">
        <v>0</v>
      </c>
      <c r="H117" s="689">
        <v>0</v>
      </c>
      <c r="I117" s="679">
        <v>0</v>
      </c>
      <c r="J117" s="499">
        <v>0</v>
      </c>
      <c r="K117" s="499">
        <f>'8'!K117+'13'!J116+'14'!K118</f>
        <v>0</v>
      </c>
      <c r="L117" s="499">
        <f>'8'!L117+'13'!K116+'14'!L118</f>
        <v>0</v>
      </c>
      <c r="M117" s="499">
        <f>'8'!M117+'13'!L116+'14'!M118</f>
        <v>0</v>
      </c>
      <c r="N117" s="499">
        <f>'8'!N117+'13'!M116+'14'!N118</f>
        <v>0</v>
      </c>
      <c r="O117" s="499">
        <f>'8'!O117+'13'!N116+'14'!O118</f>
        <v>0</v>
      </c>
      <c r="P117" s="499">
        <f>'8'!P117+'13'!O116+'14'!P118</f>
        <v>0</v>
      </c>
      <c r="Q117" s="499">
        <f>'8'!Q117+'13'!P116+'14'!Q118</f>
        <v>0</v>
      </c>
      <c r="R117" s="499">
        <f>'8'!R117+'13'!Q116+'14'!R118</f>
        <v>0</v>
      </c>
      <c r="S117" s="499">
        <f>'8'!S117+'13'!R116+'14'!S118</f>
        <v>0</v>
      </c>
      <c r="T117" s="499">
        <f>'8'!T117+'13'!S116+'14'!T118</f>
        <v>0</v>
      </c>
      <c r="U117" s="499">
        <v>0</v>
      </c>
      <c r="V117" s="499">
        <f>'8'!V117+'13'!U116+'14'!V118</f>
        <v>0</v>
      </c>
      <c r="W117" s="499">
        <f>'8'!W117+'13'!V116+'14'!W118</f>
        <v>0</v>
      </c>
      <c r="X117" s="499">
        <v>0</v>
      </c>
      <c r="Y117" s="500">
        <v>0</v>
      </c>
    </row>
    <row r="118" spans="1:25" s="218" customFormat="1" ht="12.75" customHeight="1">
      <c r="A118" s="668"/>
      <c r="B118" s="411" t="s">
        <v>481</v>
      </c>
      <c r="C118" s="1203" t="s">
        <v>482</v>
      </c>
      <c r="D118" s="1204"/>
      <c r="E118" s="1204"/>
      <c r="F118" s="1205"/>
      <c r="G118" s="681">
        <v>1685.0000000000002</v>
      </c>
      <c r="H118" s="681">
        <v>0</v>
      </c>
      <c r="I118" s="682">
        <v>1473.4763859479572</v>
      </c>
      <c r="J118" s="683">
        <v>0</v>
      </c>
      <c r="K118" s="683">
        <f>'8'!K118+'13'!J117+'14'!K119</f>
        <v>0</v>
      </c>
      <c r="L118" s="683">
        <f>'8'!L118+'13'!K117+'14'!L119</f>
        <v>0</v>
      </c>
      <c r="M118" s="683">
        <f>'8'!M118+'13'!L117+'14'!M119</f>
        <v>0</v>
      </c>
      <c r="N118" s="683">
        <f>'8'!N118+'13'!M117+'14'!N119</f>
        <v>0</v>
      </c>
      <c r="O118" s="683">
        <f>'8'!O118+'13'!N117+'14'!O119</f>
        <v>0</v>
      </c>
      <c r="P118" s="683">
        <f>'8'!P118+'13'!O117+'14'!P119</f>
        <v>0</v>
      </c>
      <c r="Q118" s="683">
        <f>'8'!Q118+'13'!P117+'14'!Q119</f>
        <v>0</v>
      </c>
      <c r="R118" s="683">
        <f>'8'!R118+'13'!Q117+'14'!R119</f>
        <v>0</v>
      </c>
      <c r="S118" s="683">
        <f>'8'!S118+'13'!R117+'14'!S119</f>
        <v>0</v>
      </c>
      <c r="T118" s="683">
        <f>'8'!T118+'13'!S117+'14'!T119</f>
        <v>0</v>
      </c>
      <c r="U118" s="683">
        <v>3.3826557039213294</v>
      </c>
      <c r="V118" s="683">
        <f>'8'!V118+'13'!U117+'14'!V119</f>
        <v>0</v>
      </c>
      <c r="W118" s="683">
        <f>'8'!W118+'13'!V117+'14'!W119</f>
        <v>0</v>
      </c>
      <c r="X118" s="683">
        <v>190.90257512899876</v>
      </c>
      <c r="Y118" s="684">
        <v>17.238383219123055</v>
      </c>
    </row>
    <row r="119" spans="1:25" s="218" customFormat="1" ht="12.75" customHeight="1">
      <c r="A119" s="668"/>
      <c r="B119" s="411" t="s">
        <v>483</v>
      </c>
      <c r="C119" s="1203" t="s">
        <v>484</v>
      </c>
      <c r="D119" s="1204"/>
      <c r="E119" s="1204"/>
      <c r="F119" s="1205"/>
      <c r="G119" s="681">
        <v>908.94000000000017</v>
      </c>
      <c r="H119" s="681">
        <v>908.94000000000017</v>
      </c>
      <c r="I119" s="682">
        <v>804.68550586395634</v>
      </c>
      <c r="J119" s="683">
        <v>0</v>
      </c>
      <c r="K119" s="683">
        <f>'8'!K119+'13'!J118+'14'!K120</f>
        <v>0</v>
      </c>
      <c r="L119" s="683">
        <f>'8'!L119+'13'!K118+'14'!L120</f>
        <v>0</v>
      </c>
      <c r="M119" s="683">
        <f>'8'!M119+'13'!L118+'14'!M120</f>
        <v>0</v>
      </c>
      <c r="N119" s="683">
        <f>'8'!N119+'13'!M118+'14'!N120</f>
        <v>0</v>
      </c>
      <c r="O119" s="683">
        <f>'8'!O119+'13'!N118+'14'!O120</f>
        <v>0</v>
      </c>
      <c r="P119" s="683">
        <f>'8'!P119+'13'!O118+'14'!P120</f>
        <v>0</v>
      </c>
      <c r="Q119" s="683">
        <f>'8'!Q119+'13'!P118+'14'!Q120</f>
        <v>0</v>
      </c>
      <c r="R119" s="683">
        <f>'8'!R119+'13'!Q118+'14'!R120</f>
        <v>0</v>
      </c>
      <c r="S119" s="683">
        <f>'8'!S119+'13'!R118+'14'!S120</f>
        <v>0</v>
      </c>
      <c r="T119" s="683">
        <f>'8'!T119+'13'!S118+'14'!T120</f>
        <v>0</v>
      </c>
      <c r="U119" s="683">
        <v>0</v>
      </c>
      <c r="V119" s="683">
        <f>'8'!V119+'13'!U118+'14'!V120</f>
        <v>0</v>
      </c>
      <c r="W119" s="683">
        <f>'8'!W119+'13'!V118+'14'!W120</f>
        <v>0</v>
      </c>
      <c r="X119" s="683">
        <v>104.25449413604379</v>
      </c>
      <c r="Y119" s="684">
        <v>0</v>
      </c>
    </row>
    <row r="120" spans="1:25" s="218" customFormat="1" ht="12.75" customHeight="1">
      <c r="A120" s="668"/>
      <c r="B120" s="411" t="s">
        <v>485</v>
      </c>
      <c r="C120" s="1203" t="s">
        <v>486</v>
      </c>
      <c r="D120" s="1204"/>
      <c r="E120" s="1204"/>
      <c r="F120" s="1205"/>
      <c r="G120" s="681">
        <v>0</v>
      </c>
      <c r="H120" s="681">
        <v>0</v>
      </c>
      <c r="I120" s="682">
        <v>0</v>
      </c>
      <c r="J120" s="683">
        <v>0</v>
      </c>
      <c r="K120" s="683">
        <f>'8'!K120+'13'!J119+'14'!K121</f>
        <v>0</v>
      </c>
      <c r="L120" s="683">
        <f>'8'!L120+'13'!K119+'14'!L121</f>
        <v>0</v>
      </c>
      <c r="M120" s="683">
        <f>'8'!M120+'13'!L119+'14'!M121</f>
        <v>0</v>
      </c>
      <c r="N120" s="683">
        <f>'8'!N120+'13'!M119+'14'!N121</f>
        <v>0</v>
      </c>
      <c r="O120" s="683">
        <f>'8'!O120+'13'!N119+'14'!O121</f>
        <v>0</v>
      </c>
      <c r="P120" s="683">
        <f>'8'!P120+'13'!O119+'14'!P121</f>
        <v>0</v>
      </c>
      <c r="Q120" s="683">
        <f>'8'!Q120+'13'!P119+'14'!Q121</f>
        <v>0</v>
      </c>
      <c r="R120" s="683">
        <f>'8'!R120+'13'!Q119+'14'!R121</f>
        <v>0</v>
      </c>
      <c r="S120" s="683">
        <f>'8'!S120+'13'!R119+'14'!S121</f>
        <v>0</v>
      </c>
      <c r="T120" s="683">
        <f>'8'!T120+'13'!S119+'14'!T121</f>
        <v>0</v>
      </c>
      <c r="U120" s="683">
        <v>0</v>
      </c>
      <c r="V120" s="683">
        <f>'8'!V120+'13'!U119+'14'!V121</f>
        <v>0</v>
      </c>
      <c r="W120" s="683">
        <f>'8'!W120+'13'!V119+'14'!W121</f>
        <v>0</v>
      </c>
      <c r="X120" s="683">
        <v>0</v>
      </c>
      <c r="Y120" s="684">
        <v>0</v>
      </c>
    </row>
    <row r="121" spans="1:25" s="218" customFormat="1" ht="12.75" customHeight="1" thickBot="1">
      <c r="A121" s="668"/>
      <c r="B121" s="438" t="s">
        <v>487</v>
      </c>
      <c r="C121" s="1206" t="s">
        <v>488</v>
      </c>
      <c r="D121" s="1207"/>
      <c r="E121" s="1207"/>
      <c r="F121" s="1208"/>
      <c r="G121" s="690">
        <v>952.00000000000011</v>
      </c>
      <c r="H121" s="690">
        <v>0</v>
      </c>
      <c r="I121" s="697">
        <v>832.49229639314842</v>
      </c>
      <c r="J121" s="698">
        <v>0</v>
      </c>
      <c r="K121" s="698">
        <f>'8'!K121+'13'!J120+'14'!K122</f>
        <v>0</v>
      </c>
      <c r="L121" s="698">
        <f>'8'!L121+'13'!K120+'14'!L122</f>
        <v>0</v>
      </c>
      <c r="M121" s="698">
        <f>'8'!M121+'13'!L120+'14'!M122</f>
        <v>0</v>
      </c>
      <c r="N121" s="698">
        <f>'8'!N121+'13'!M120+'14'!N122</f>
        <v>0</v>
      </c>
      <c r="O121" s="698">
        <f>'8'!O121+'13'!N120+'14'!O122</f>
        <v>0</v>
      </c>
      <c r="P121" s="698">
        <f>'8'!P121+'13'!O120+'14'!P122</f>
        <v>0</v>
      </c>
      <c r="Q121" s="698">
        <f>'8'!Q121+'13'!P120+'14'!Q122</f>
        <v>0</v>
      </c>
      <c r="R121" s="698">
        <f>'8'!R121+'13'!Q120+'14'!R122</f>
        <v>0</v>
      </c>
      <c r="S121" s="698">
        <f>'8'!S121+'13'!R120+'14'!S122</f>
        <v>0</v>
      </c>
      <c r="T121" s="698">
        <f>'8'!T121+'13'!S120+'14'!T122</f>
        <v>0</v>
      </c>
      <c r="U121" s="698">
        <v>1.9111502849454631</v>
      </c>
      <c r="V121" s="698">
        <f>'8'!V121+'13'!U120+'14'!V122</f>
        <v>0</v>
      </c>
      <c r="W121" s="698">
        <f>'8'!W121+'13'!V120+'14'!W122</f>
        <v>0</v>
      </c>
      <c r="X121" s="698">
        <v>107.857122565464</v>
      </c>
      <c r="Y121" s="699">
        <v>9.7394307564422249</v>
      </c>
    </row>
    <row r="122" spans="1:25" s="218" customFormat="1" ht="12.75" customHeight="1">
      <c r="A122" s="668"/>
      <c r="B122" s="442" t="s">
        <v>489</v>
      </c>
      <c r="C122" s="1209" t="s">
        <v>490</v>
      </c>
      <c r="D122" s="1210"/>
      <c r="E122" s="1210"/>
      <c r="F122" s="1211"/>
      <c r="G122" s="689">
        <v>0</v>
      </c>
      <c r="H122" s="689">
        <v>0</v>
      </c>
      <c r="I122" s="679">
        <v>0</v>
      </c>
      <c r="J122" s="499">
        <v>0</v>
      </c>
      <c r="K122" s="499">
        <f>'8'!K122+'13'!J121+'14'!K123</f>
        <v>0</v>
      </c>
      <c r="L122" s="499">
        <f>'8'!L122+'13'!K121+'14'!L123</f>
        <v>0</v>
      </c>
      <c r="M122" s="499">
        <f>'8'!M122+'13'!L121+'14'!M123</f>
        <v>0</v>
      </c>
      <c r="N122" s="499">
        <f>'8'!N122+'13'!M121+'14'!N123</f>
        <v>0</v>
      </c>
      <c r="O122" s="499">
        <f>'8'!O122+'13'!N121+'14'!O123</f>
        <v>0</v>
      </c>
      <c r="P122" s="499">
        <f>'8'!P122+'13'!O121+'14'!P123</f>
        <v>0</v>
      </c>
      <c r="Q122" s="499">
        <f>'8'!Q122+'13'!P121+'14'!Q123</f>
        <v>0</v>
      </c>
      <c r="R122" s="499">
        <f>'8'!R122+'13'!Q121+'14'!R123</f>
        <v>0</v>
      </c>
      <c r="S122" s="499">
        <f>'8'!S122+'13'!R121+'14'!S123</f>
        <v>0</v>
      </c>
      <c r="T122" s="499">
        <f>'8'!T122+'13'!S121+'14'!T123</f>
        <v>0</v>
      </c>
      <c r="U122" s="499">
        <v>0</v>
      </c>
      <c r="V122" s="499">
        <f>'8'!V122+'13'!U121+'14'!V123</f>
        <v>0</v>
      </c>
      <c r="W122" s="499">
        <f>'8'!W122+'13'!V121+'14'!W123</f>
        <v>0</v>
      </c>
      <c r="X122" s="499">
        <v>0</v>
      </c>
      <c r="Y122" s="500">
        <v>0</v>
      </c>
    </row>
    <row r="123" spans="1:25" s="218" customFormat="1" ht="12.75" customHeight="1">
      <c r="A123" s="668"/>
      <c r="B123" s="411" t="s">
        <v>491</v>
      </c>
      <c r="C123" s="1203" t="s">
        <v>492</v>
      </c>
      <c r="D123" s="1204"/>
      <c r="E123" s="1204"/>
      <c r="F123" s="1205"/>
      <c r="G123" s="681">
        <v>0</v>
      </c>
      <c r="H123" s="681">
        <v>0</v>
      </c>
      <c r="I123" s="682">
        <v>0</v>
      </c>
      <c r="J123" s="683">
        <v>0</v>
      </c>
      <c r="K123" s="683">
        <f>'8'!K123+'13'!J122+'14'!K124</f>
        <v>0</v>
      </c>
      <c r="L123" s="683">
        <f>'8'!L123+'13'!K122+'14'!L124</f>
        <v>0</v>
      </c>
      <c r="M123" s="683">
        <f>'8'!M123+'13'!L122+'14'!M124</f>
        <v>0</v>
      </c>
      <c r="N123" s="683">
        <f>'8'!N123+'13'!M122+'14'!N124</f>
        <v>0</v>
      </c>
      <c r="O123" s="683">
        <f>'8'!O123+'13'!N122+'14'!O124</f>
        <v>0</v>
      </c>
      <c r="P123" s="683">
        <f>'8'!P123+'13'!O122+'14'!P124</f>
        <v>0</v>
      </c>
      <c r="Q123" s="683">
        <f>'8'!Q123+'13'!P122+'14'!Q124</f>
        <v>0</v>
      </c>
      <c r="R123" s="683">
        <f>'8'!R123+'13'!Q122+'14'!R124</f>
        <v>0</v>
      </c>
      <c r="S123" s="683">
        <f>'8'!S123+'13'!R122+'14'!S124</f>
        <v>0</v>
      </c>
      <c r="T123" s="683">
        <f>'8'!T123+'13'!S122+'14'!T124</f>
        <v>0</v>
      </c>
      <c r="U123" s="683">
        <v>0</v>
      </c>
      <c r="V123" s="683">
        <f>'8'!V123+'13'!U122+'14'!V124</f>
        <v>0</v>
      </c>
      <c r="W123" s="683">
        <f>'8'!W123+'13'!V122+'14'!W124</f>
        <v>0</v>
      </c>
      <c r="X123" s="683">
        <v>0</v>
      </c>
      <c r="Y123" s="684">
        <v>0</v>
      </c>
    </row>
    <row r="124" spans="1:25" s="218" customFormat="1" ht="12.75" customHeight="1">
      <c r="A124" s="668"/>
      <c r="B124" s="411" t="s">
        <v>493</v>
      </c>
      <c r="C124" s="1203" t="s">
        <v>494</v>
      </c>
      <c r="D124" s="1204"/>
      <c r="E124" s="1204"/>
      <c r="F124" s="1205"/>
      <c r="G124" s="681">
        <v>898</v>
      </c>
      <c r="H124" s="681">
        <v>0</v>
      </c>
      <c r="I124" s="682">
        <v>785.27109470698235</v>
      </c>
      <c r="J124" s="683">
        <v>0</v>
      </c>
      <c r="K124" s="683">
        <f>'8'!K124+'13'!J123+'14'!K125</f>
        <v>0</v>
      </c>
      <c r="L124" s="683">
        <f>'8'!L124+'13'!K123+'14'!L125</f>
        <v>0</v>
      </c>
      <c r="M124" s="683">
        <f>'8'!M124+'13'!L123+'14'!M125</f>
        <v>0</v>
      </c>
      <c r="N124" s="683">
        <f>'8'!N124+'13'!M123+'14'!N125</f>
        <v>0</v>
      </c>
      <c r="O124" s="683">
        <f>'8'!O124+'13'!N123+'14'!O125</f>
        <v>0</v>
      </c>
      <c r="P124" s="683">
        <f>'8'!P124+'13'!O123+'14'!P125</f>
        <v>0</v>
      </c>
      <c r="Q124" s="683">
        <f>'8'!Q124+'13'!P123+'14'!Q125</f>
        <v>0</v>
      </c>
      <c r="R124" s="683">
        <f>'8'!R124+'13'!Q123+'14'!R125</f>
        <v>0</v>
      </c>
      <c r="S124" s="683">
        <f>'8'!S124+'13'!R123+'14'!S125</f>
        <v>0</v>
      </c>
      <c r="T124" s="683">
        <f>'8'!T124+'13'!S123+'14'!T125</f>
        <v>0</v>
      </c>
      <c r="U124" s="683">
        <v>1.8027447015556992</v>
      </c>
      <c r="V124" s="683">
        <f>'8'!V124+'13'!U123+'14'!V125</f>
        <v>0</v>
      </c>
      <c r="W124" s="683">
        <f>'8'!W124+'13'!V123+'14'!W125</f>
        <v>0</v>
      </c>
      <c r="X124" s="683">
        <v>101.73917653759102</v>
      </c>
      <c r="Y124" s="684">
        <v>9.1869840538709209</v>
      </c>
    </row>
    <row r="125" spans="1:25" s="218" customFormat="1" ht="12.75" customHeight="1">
      <c r="A125" s="668"/>
      <c r="B125" s="411" t="s">
        <v>495</v>
      </c>
      <c r="C125" s="1203" t="s">
        <v>496</v>
      </c>
      <c r="D125" s="1204"/>
      <c r="E125" s="1204"/>
      <c r="F125" s="1205"/>
      <c r="G125" s="681">
        <v>1036.0000000000002</v>
      </c>
      <c r="H125" s="681">
        <v>0</v>
      </c>
      <c r="I125" s="682">
        <v>905.94749901607327</v>
      </c>
      <c r="J125" s="683">
        <v>0</v>
      </c>
      <c r="K125" s="683">
        <f>'8'!K125+'13'!J124+'14'!K126</f>
        <v>0</v>
      </c>
      <c r="L125" s="683">
        <f>'8'!L125+'13'!K124+'14'!L126</f>
        <v>0</v>
      </c>
      <c r="M125" s="683">
        <f>'8'!M125+'13'!L124+'14'!M126</f>
        <v>0</v>
      </c>
      <c r="N125" s="683">
        <f>'8'!N125+'13'!M124+'14'!N126</f>
        <v>0</v>
      </c>
      <c r="O125" s="683">
        <f>'8'!O125+'13'!N124+'14'!O126</f>
        <v>0</v>
      </c>
      <c r="P125" s="683">
        <f>'8'!P125+'13'!O124+'14'!P126</f>
        <v>0</v>
      </c>
      <c r="Q125" s="683">
        <f>'8'!Q125+'13'!P124+'14'!Q126</f>
        <v>0</v>
      </c>
      <c r="R125" s="683">
        <f>'8'!R125+'13'!Q124+'14'!R126</f>
        <v>0</v>
      </c>
      <c r="S125" s="683">
        <f>'8'!S125+'13'!R124+'14'!S126</f>
        <v>0</v>
      </c>
      <c r="T125" s="683">
        <f>'8'!T125+'13'!S124+'14'!T126</f>
        <v>0</v>
      </c>
      <c r="U125" s="683">
        <v>2.0797811924406511</v>
      </c>
      <c r="V125" s="683">
        <f>'8'!V125+'13'!U124+'14'!V126</f>
        <v>0</v>
      </c>
      <c r="W125" s="683">
        <f>'8'!W125+'13'!V124+'14'!W126</f>
        <v>0</v>
      </c>
      <c r="X125" s="683">
        <v>117.37392749771081</v>
      </c>
      <c r="Y125" s="684">
        <v>10.598792293775361</v>
      </c>
    </row>
    <row r="126" spans="1:25" s="218" customFormat="1" ht="12.75" customHeight="1">
      <c r="A126" s="668"/>
      <c r="B126" s="411" t="s">
        <v>497</v>
      </c>
      <c r="C126" s="1203" t="s">
        <v>498</v>
      </c>
      <c r="D126" s="1204"/>
      <c r="E126" s="1204"/>
      <c r="F126" s="1205"/>
      <c r="G126" s="681">
        <v>104.00000000000001</v>
      </c>
      <c r="H126" s="681">
        <v>0</v>
      </c>
      <c r="I126" s="682">
        <v>90.944536580764108</v>
      </c>
      <c r="J126" s="683">
        <v>0</v>
      </c>
      <c r="K126" s="683">
        <f>'8'!K126+'13'!J125+'14'!K127</f>
        <v>0</v>
      </c>
      <c r="L126" s="683">
        <f>'8'!L126+'13'!K125+'14'!L127</f>
        <v>0</v>
      </c>
      <c r="M126" s="683">
        <f>'8'!M126+'13'!L125+'14'!M127</f>
        <v>0</v>
      </c>
      <c r="N126" s="683">
        <f>'8'!N126+'13'!M125+'14'!N127</f>
        <v>0</v>
      </c>
      <c r="O126" s="683">
        <f>'8'!O126+'13'!N125+'14'!O127</f>
        <v>0</v>
      </c>
      <c r="P126" s="683">
        <f>'8'!P126+'13'!O125+'14'!P127</f>
        <v>0</v>
      </c>
      <c r="Q126" s="683">
        <f>'8'!Q126+'13'!P125+'14'!Q127</f>
        <v>0</v>
      </c>
      <c r="R126" s="683">
        <f>'8'!R126+'13'!Q125+'14'!R127</f>
        <v>0</v>
      </c>
      <c r="S126" s="683">
        <f>'8'!S126+'13'!R125+'14'!S127</f>
        <v>0</v>
      </c>
      <c r="T126" s="683">
        <f>'8'!T126+'13'!S125+'14'!T127</f>
        <v>0</v>
      </c>
      <c r="U126" s="683">
        <v>0.20878112356547077</v>
      </c>
      <c r="V126" s="683">
        <f>'8'!V126+'13'!U125+'14'!V127</f>
        <v>0</v>
      </c>
      <c r="W126" s="683">
        <f>'8'!W126+'13'!V125+'14'!W127</f>
        <v>0</v>
      </c>
      <c r="X126" s="683">
        <v>11.782710868496066</v>
      </c>
      <c r="Y126" s="684">
        <v>1.0639714271743606</v>
      </c>
    </row>
    <row r="127" spans="1:25" s="218" customFormat="1" ht="12.75" customHeight="1">
      <c r="A127" s="668"/>
      <c r="B127" s="411" t="s">
        <v>499</v>
      </c>
      <c r="C127" s="1203" t="s">
        <v>500</v>
      </c>
      <c r="D127" s="1204"/>
      <c r="E127" s="1204"/>
      <c r="F127" s="1205"/>
      <c r="G127" s="681">
        <v>1075</v>
      </c>
      <c r="H127" s="681">
        <v>0</v>
      </c>
      <c r="I127" s="682">
        <v>940.05170023385983</v>
      </c>
      <c r="J127" s="683">
        <v>0</v>
      </c>
      <c r="K127" s="683">
        <f>'8'!K127+'13'!J126+'14'!K128</f>
        <v>0</v>
      </c>
      <c r="L127" s="683">
        <f>'8'!L127+'13'!K126+'14'!L128</f>
        <v>0</v>
      </c>
      <c r="M127" s="683">
        <f>'8'!M127+'13'!L126+'14'!M128</f>
        <v>0</v>
      </c>
      <c r="N127" s="683">
        <f>'8'!N127+'13'!M126+'14'!N128</f>
        <v>0</v>
      </c>
      <c r="O127" s="683">
        <f>'8'!O127+'13'!N126+'14'!O128</f>
        <v>0</v>
      </c>
      <c r="P127" s="683">
        <f>'8'!P127+'13'!O126+'14'!P128</f>
        <v>0</v>
      </c>
      <c r="Q127" s="683">
        <f>'8'!Q127+'13'!P126+'14'!Q128</f>
        <v>0</v>
      </c>
      <c r="R127" s="683">
        <f>'8'!R127+'13'!Q126+'14'!R128</f>
        <v>0</v>
      </c>
      <c r="S127" s="683">
        <f>'8'!S127+'13'!R126+'14'!S128</f>
        <v>0</v>
      </c>
      <c r="T127" s="683">
        <f>'8'!T127+'13'!S126+'14'!T128</f>
        <v>0</v>
      </c>
      <c r="U127" s="683">
        <v>2.1580741137777024</v>
      </c>
      <c r="V127" s="683">
        <f>'8'!V127+'13'!U126+'14'!V128</f>
        <v>0</v>
      </c>
      <c r="W127" s="683">
        <f>'8'!W127+'13'!V126+'14'!W128</f>
        <v>0</v>
      </c>
      <c r="X127" s="683">
        <v>121.79244407339684</v>
      </c>
      <c r="Y127" s="684">
        <v>10.997781578965746</v>
      </c>
    </row>
    <row r="128" spans="1:25" s="218" customFormat="1" ht="12.75" customHeight="1">
      <c r="A128" s="668"/>
      <c r="B128" s="411" t="s">
        <v>501</v>
      </c>
      <c r="C128" s="1203" t="s">
        <v>502</v>
      </c>
      <c r="D128" s="1204"/>
      <c r="E128" s="1204"/>
      <c r="F128" s="1205"/>
      <c r="G128" s="681">
        <v>148</v>
      </c>
      <c r="H128" s="681">
        <v>0</v>
      </c>
      <c r="I128" s="682">
        <v>129.42107128801047</v>
      </c>
      <c r="J128" s="683">
        <v>0</v>
      </c>
      <c r="K128" s="683">
        <f>'8'!K128+'13'!J127+'14'!K129</f>
        <v>0</v>
      </c>
      <c r="L128" s="683">
        <f>'8'!L128+'13'!K127+'14'!L129</f>
        <v>0</v>
      </c>
      <c r="M128" s="683">
        <f>'8'!M128+'13'!L127+'14'!M129</f>
        <v>0</v>
      </c>
      <c r="N128" s="683">
        <f>'8'!N128+'13'!M127+'14'!N129</f>
        <v>0</v>
      </c>
      <c r="O128" s="683">
        <f>'8'!O128+'13'!N127+'14'!O129</f>
        <v>0</v>
      </c>
      <c r="P128" s="683">
        <f>'8'!P128+'13'!O127+'14'!P129</f>
        <v>0</v>
      </c>
      <c r="Q128" s="683">
        <f>'8'!Q128+'13'!P127+'14'!Q129</f>
        <v>0</v>
      </c>
      <c r="R128" s="683">
        <f>'8'!R128+'13'!Q127+'14'!R129</f>
        <v>0</v>
      </c>
      <c r="S128" s="683">
        <f>'8'!S128+'13'!R127+'14'!S129</f>
        <v>0</v>
      </c>
      <c r="T128" s="683">
        <f>'8'!T128+'13'!S127+'14'!T129</f>
        <v>0</v>
      </c>
      <c r="U128" s="683">
        <v>0.29711159892009303</v>
      </c>
      <c r="V128" s="683">
        <f>'8'!V128+'13'!U127+'14'!V129</f>
        <v>0</v>
      </c>
      <c r="W128" s="683">
        <f>'8'!W128+'13'!V127+'14'!W129</f>
        <v>0</v>
      </c>
      <c r="X128" s="683">
        <v>16.767703928244401</v>
      </c>
      <c r="Y128" s="684">
        <v>1.5141131848250517</v>
      </c>
    </row>
    <row r="129" spans="1:25" s="218" customFormat="1" ht="12.75" customHeight="1">
      <c r="A129" s="668"/>
      <c r="B129" s="411" t="s">
        <v>503</v>
      </c>
      <c r="C129" s="1203" t="s">
        <v>504</v>
      </c>
      <c r="D129" s="1204"/>
      <c r="E129" s="1204"/>
      <c r="F129" s="1205"/>
      <c r="G129" s="681">
        <v>449</v>
      </c>
      <c r="H129" s="681">
        <v>0</v>
      </c>
      <c r="I129" s="682">
        <v>392.63554735349118</v>
      </c>
      <c r="J129" s="683">
        <v>0</v>
      </c>
      <c r="K129" s="683">
        <f>'8'!K129+'13'!J128+'14'!K130</f>
        <v>0</v>
      </c>
      <c r="L129" s="683">
        <f>'8'!L129+'13'!K128+'14'!L130</f>
        <v>0</v>
      </c>
      <c r="M129" s="683">
        <f>'8'!M129+'13'!L128+'14'!M130</f>
        <v>0</v>
      </c>
      <c r="N129" s="683">
        <f>'8'!N129+'13'!M128+'14'!N130</f>
        <v>0</v>
      </c>
      <c r="O129" s="683">
        <f>'8'!O129+'13'!N128+'14'!O130</f>
        <v>0</v>
      </c>
      <c r="P129" s="683">
        <f>'8'!P129+'13'!O128+'14'!P130</f>
        <v>0</v>
      </c>
      <c r="Q129" s="683">
        <f>'8'!Q129+'13'!P128+'14'!Q130</f>
        <v>0</v>
      </c>
      <c r="R129" s="683">
        <f>'8'!R129+'13'!Q128+'14'!R130</f>
        <v>0</v>
      </c>
      <c r="S129" s="683">
        <f>'8'!S129+'13'!R128+'14'!S130</f>
        <v>0</v>
      </c>
      <c r="T129" s="683">
        <f>'8'!T129+'13'!S128+'14'!T130</f>
        <v>0</v>
      </c>
      <c r="U129" s="683">
        <v>0.90137235077784961</v>
      </c>
      <c r="V129" s="683">
        <f>'8'!V129+'13'!U128+'14'!V130</f>
        <v>0</v>
      </c>
      <c r="W129" s="683">
        <f>'8'!W129+'13'!V128+'14'!W130</f>
        <v>0</v>
      </c>
      <c r="X129" s="683">
        <v>50.869588268795511</v>
      </c>
      <c r="Y129" s="684">
        <v>4.5934920269354604</v>
      </c>
    </row>
    <row r="130" spans="1:25" s="218" customFormat="1" ht="12.75" customHeight="1">
      <c r="A130" s="668"/>
      <c r="B130" s="411" t="s">
        <v>505</v>
      </c>
      <c r="C130" s="1203" t="s">
        <v>506</v>
      </c>
      <c r="D130" s="1204"/>
      <c r="E130" s="1204"/>
      <c r="F130" s="1205"/>
      <c r="G130" s="681">
        <v>0</v>
      </c>
      <c r="H130" s="681">
        <v>0</v>
      </c>
      <c r="I130" s="682">
        <v>0</v>
      </c>
      <c r="J130" s="683">
        <v>0</v>
      </c>
      <c r="K130" s="683">
        <f>'8'!K130+'13'!J129+'14'!K131</f>
        <v>0</v>
      </c>
      <c r="L130" s="683">
        <f>'8'!L130+'13'!K129+'14'!L131</f>
        <v>0</v>
      </c>
      <c r="M130" s="683">
        <f>'8'!M130+'13'!L129+'14'!M131</f>
        <v>0</v>
      </c>
      <c r="N130" s="683">
        <f>'8'!N130+'13'!M129+'14'!N131</f>
        <v>0</v>
      </c>
      <c r="O130" s="683">
        <f>'8'!O130+'13'!N129+'14'!O131</f>
        <v>0</v>
      </c>
      <c r="P130" s="683">
        <f>'8'!P130+'13'!O129+'14'!P131</f>
        <v>0</v>
      </c>
      <c r="Q130" s="683">
        <f>'8'!Q130+'13'!P129+'14'!Q131</f>
        <v>0</v>
      </c>
      <c r="R130" s="683">
        <f>'8'!R130+'13'!Q129+'14'!R131</f>
        <v>0</v>
      </c>
      <c r="S130" s="683">
        <f>'8'!S130+'13'!R129+'14'!S131</f>
        <v>0</v>
      </c>
      <c r="T130" s="683">
        <f>'8'!T130+'13'!S129+'14'!T131</f>
        <v>0</v>
      </c>
      <c r="U130" s="683">
        <v>0</v>
      </c>
      <c r="V130" s="683">
        <f>'8'!V130+'13'!U129+'14'!V131</f>
        <v>0</v>
      </c>
      <c r="W130" s="683">
        <f>'8'!W130+'13'!V129+'14'!W131</f>
        <v>0</v>
      </c>
      <c r="X130" s="683">
        <v>0</v>
      </c>
      <c r="Y130" s="684">
        <v>0</v>
      </c>
    </row>
    <row r="131" spans="1:25" s="218" customFormat="1" ht="12.75" customHeight="1">
      <c r="A131" s="668"/>
      <c r="B131" s="411" t="s">
        <v>507</v>
      </c>
      <c r="C131" s="1203" t="s">
        <v>508</v>
      </c>
      <c r="D131" s="1204"/>
      <c r="E131" s="1204"/>
      <c r="F131" s="1205"/>
      <c r="G131" s="681">
        <v>705</v>
      </c>
      <c r="H131" s="681">
        <v>0</v>
      </c>
      <c r="I131" s="682">
        <v>616.49902201383361</v>
      </c>
      <c r="J131" s="683">
        <v>0</v>
      </c>
      <c r="K131" s="683">
        <f>'8'!K131+'13'!J130+'14'!K132</f>
        <v>0</v>
      </c>
      <c r="L131" s="683">
        <f>'8'!L131+'13'!K130+'14'!L132</f>
        <v>0</v>
      </c>
      <c r="M131" s="683">
        <f>'8'!M131+'13'!L130+'14'!M132</f>
        <v>0</v>
      </c>
      <c r="N131" s="683">
        <f>'8'!N131+'13'!M130+'14'!N132</f>
        <v>0</v>
      </c>
      <c r="O131" s="683">
        <f>'8'!O131+'13'!N130+'14'!O132</f>
        <v>0</v>
      </c>
      <c r="P131" s="683">
        <f>'8'!P131+'13'!O130+'14'!P132</f>
        <v>0</v>
      </c>
      <c r="Q131" s="683">
        <f>'8'!Q131+'13'!P130+'14'!Q132</f>
        <v>0</v>
      </c>
      <c r="R131" s="683">
        <f>'8'!R131+'13'!Q130+'14'!R132</f>
        <v>0</v>
      </c>
      <c r="S131" s="683">
        <f>'8'!S131+'13'!R130+'14'!S132</f>
        <v>0</v>
      </c>
      <c r="T131" s="683">
        <f>'8'!T131+'13'!S130+'14'!T132</f>
        <v>0</v>
      </c>
      <c r="U131" s="683">
        <v>1.4152951164774701</v>
      </c>
      <c r="V131" s="683">
        <f>'8'!V131+'13'!U130+'14'!V132</f>
        <v>0</v>
      </c>
      <c r="W131" s="683">
        <f>'8'!W131+'13'!V130+'14'!W132</f>
        <v>0</v>
      </c>
      <c r="X131" s="683">
        <v>79.873184252785833</v>
      </c>
      <c r="Y131" s="684">
        <v>7.2124986169031171</v>
      </c>
    </row>
    <row r="132" spans="1:25" s="218" customFormat="1" ht="12.75" customHeight="1" thickBot="1">
      <c r="A132" s="668"/>
      <c r="B132" s="411" t="s">
        <v>509</v>
      </c>
      <c r="C132" s="1203" t="s">
        <v>510</v>
      </c>
      <c r="D132" s="1204"/>
      <c r="E132" s="1204"/>
      <c r="F132" s="1205"/>
      <c r="G132" s="681">
        <v>1653</v>
      </c>
      <c r="H132" s="681">
        <v>0</v>
      </c>
      <c r="I132" s="700">
        <v>1445.4934516154142</v>
      </c>
      <c r="J132" s="701">
        <v>0</v>
      </c>
      <c r="K132" s="701">
        <f>'8'!K132+'13'!J131+'14'!K133</f>
        <v>0</v>
      </c>
      <c r="L132" s="701">
        <f>'8'!L132+'13'!K131+'14'!L133</f>
        <v>0</v>
      </c>
      <c r="M132" s="701">
        <f>'8'!M132+'13'!L131+'14'!M133</f>
        <v>0</v>
      </c>
      <c r="N132" s="701">
        <f>'8'!N132+'13'!M131+'14'!N133</f>
        <v>0</v>
      </c>
      <c r="O132" s="701">
        <f>'8'!O132+'13'!N131+'14'!O133</f>
        <v>0</v>
      </c>
      <c r="P132" s="701">
        <f>'8'!P132+'13'!O131+'14'!P133</f>
        <v>0</v>
      </c>
      <c r="Q132" s="701">
        <f>'8'!Q132+'13'!P131+'14'!Q133</f>
        <v>0</v>
      </c>
      <c r="R132" s="701">
        <f>'8'!R132+'13'!Q131+'14'!R133</f>
        <v>0</v>
      </c>
      <c r="S132" s="701">
        <f>'8'!S132+'13'!R131+'14'!S133</f>
        <v>0</v>
      </c>
      <c r="T132" s="701">
        <f>'8'!T132+'13'!S131+'14'!T133</f>
        <v>0</v>
      </c>
      <c r="U132" s="701">
        <v>3.3184153582088767</v>
      </c>
      <c r="V132" s="701">
        <f>'8'!V132+'13'!U131+'14'!V133</f>
        <v>0</v>
      </c>
      <c r="W132" s="701">
        <f>'8'!W132+'13'!V131+'14'!W133</f>
        <v>0</v>
      </c>
      <c r="X132" s="701">
        <v>187.27712563099996</v>
      </c>
      <c r="Y132" s="702">
        <v>16.911007395377098</v>
      </c>
    </row>
    <row r="133" spans="1:25" s="218" customFormat="1" ht="12.75" customHeight="1">
      <c r="A133" s="668"/>
      <c r="B133" s="397" t="s">
        <v>511</v>
      </c>
      <c r="C133" s="1215" t="s">
        <v>512</v>
      </c>
      <c r="D133" s="1216"/>
      <c r="E133" s="1216"/>
      <c r="F133" s="1217"/>
      <c r="G133" s="689">
        <v>0</v>
      </c>
      <c r="H133" s="689">
        <v>0</v>
      </c>
      <c r="I133" s="679">
        <v>0</v>
      </c>
      <c r="J133" s="499">
        <v>0</v>
      </c>
      <c r="K133" s="499">
        <f>'8'!K133+'13'!J132+'14'!K134</f>
        <v>0</v>
      </c>
      <c r="L133" s="499">
        <f>'8'!L133+'13'!K132+'14'!L134</f>
        <v>0</v>
      </c>
      <c r="M133" s="499">
        <f>'8'!M133+'13'!L132+'14'!M134</f>
        <v>0</v>
      </c>
      <c r="N133" s="499">
        <f>'8'!N133+'13'!M132+'14'!N134</f>
        <v>0</v>
      </c>
      <c r="O133" s="499">
        <f>'8'!O133+'13'!N132+'14'!O134</f>
        <v>0</v>
      </c>
      <c r="P133" s="499">
        <f>'8'!P133+'13'!O132+'14'!P134</f>
        <v>0</v>
      </c>
      <c r="Q133" s="499">
        <f>'8'!Q133+'13'!P132+'14'!Q134</f>
        <v>0</v>
      </c>
      <c r="R133" s="499">
        <f>'8'!R133+'13'!Q132+'14'!R134</f>
        <v>0</v>
      </c>
      <c r="S133" s="499">
        <f>'8'!S133+'13'!R132+'14'!S134</f>
        <v>0</v>
      </c>
      <c r="T133" s="499">
        <f>'8'!T133+'13'!S132+'14'!T134</f>
        <v>0</v>
      </c>
      <c r="U133" s="499">
        <v>0</v>
      </c>
      <c r="V133" s="499">
        <f>'8'!V133+'13'!U132+'14'!V134</f>
        <v>0</v>
      </c>
      <c r="W133" s="499">
        <f>'8'!W133+'13'!V132+'14'!W134</f>
        <v>0</v>
      </c>
      <c r="X133" s="499">
        <v>0</v>
      </c>
      <c r="Y133" s="500">
        <v>0</v>
      </c>
    </row>
    <row r="134" spans="1:25" s="218" customFormat="1" ht="12.75" customHeight="1">
      <c r="A134" s="668"/>
      <c r="B134" s="411" t="s">
        <v>513</v>
      </c>
      <c r="C134" s="1203" t="s">
        <v>514</v>
      </c>
      <c r="D134" s="1204"/>
      <c r="E134" s="1204"/>
      <c r="F134" s="1205"/>
      <c r="G134" s="681">
        <v>170.00000000000003</v>
      </c>
      <c r="H134" s="681">
        <v>170.00000000000003</v>
      </c>
      <c r="I134" s="682">
        <v>148.65933864163367</v>
      </c>
      <c r="J134" s="683">
        <v>0</v>
      </c>
      <c r="K134" s="683">
        <f>'8'!K134+'13'!J133+'14'!K135</f>
        <v>0</v>
      </c>
      <c r="L134" s="683">
        <f>'8'!L134+'13'!K133+'14'!L135</f>
        <v>0</v>
      </c>
      <c r="M134" s="683">
        <f>'8'!M134+'13'!L133+'14'!M135</f>
        <v>0</v>
      </c>
      <c r="N134" s="683">
        <f>'8'!N134+'13'!M133+'14'!N135</f>
        <v>0</v>
      </c>
      <c r="O134" s="683">
        <f>'8'!O134+'13'!N133+'14'!O135</f>
        <v>0</v>
      </c>
      <c r="P134" s="683">
        <f>'8'!P134+'13'!O133+'14'!P135</f>
        <v>0</v>
      </c>
      <c r="Q134" s="683">
        <f>'8'!Q134+'13'!P133+'14'!Q135</f>
        <v>0</v>
      </c>
      <c r="R134" s="683">
        <f>'8'!R134+'13'!Q133+'14'!R135</f>
        <v>0</v>
      </c>
      <c r="S134" s="683">
        <f>'8'!S134+'13'!R133+'14'!S135</f>
        <v>0</v>
      </c>
      <c r="T134" s="683">
        <f>'8'!T134+'13'!S133+'14'!T135</f>
        <v>0</v>
      </c>
      <c r="U134" s="683">
        <v>0.34127683659740415</v>
      </c>
      <c r="V134" s="683">
        <f>'8'!V134+'13'!U133+'14'!V135</f>
        <v>0</v>
      </c>
      <c r="W134" s="683">
        <f>'8'!W134+'13'!V133+'14'!W135</f>
        <v>0</v>
      </c>
      <c r="X134" s="683">
        <v>19.260200458118572</v>
      </c>
      <c r="Y134" s="684">
        <v>1.7391840636503972</v>
      </c>
    </row>
    <row r="135" spans="1:25" s="218" customFormat="1" ht="12.75" customHeight="1">
      <c r="A135" s="668"/>
      <c r="B135" s="411" t="s">
        <v>515</v>
      </c>
      <c r="C135" s="1203" t="s">
        <v>516</v>
      </c>
      <c r="D135" s="1204"/>
      <c r="E135" s="1204"/>
      <c r="F135" s="1205"/>
      <c r="G135" s="681">
        <v>0</v>
      </c>
      <c r="H135" s="681">
        <v>0</v>
      </c>
      <c r="I135" s="682">
        <v>0</v>
      </c>
      <c r="J135" s="683">
        <v>0</v>
      </c>
      <c r="K135" s="683">
        <f>'8'!K135+'13'!J134+'14'!K136</f>
        <v>0</v>
      </c>
      <c r="L135" s="683">
        <f>'8'!L135+'13'!K134+'14'!L136</f>
        <v>0</v>
      </c>
      <c r="M135" s="683">
        <f>'8'!M135+'13'!L134+'14'!M136</f>
        <v>0</v>
      </c>
      <c r="N135" s="683">
        <f>'8'!N135+'13'!M134+'14'!N136</f>
        <v>0</v>
      </c>
      <c r="O135" s="683">
        <f>'8'!O135+'13'!N134+'14'!O136</f>
        <v>0</v>
      </c>
      <c r="P135" s="683">
        <f>'8'!P135+'13'!O134+'14'!P136</f>
        <v>0</v>
      </c>
      <c r="Q135" s="683">
        <f>'8'!Q135+'13'!P134+'14'!Q136</f>
        <v>0</v>
      </c>
      <c r="R135" s="683">
        <f>'8'!R135+'13'!Q134+'14'!R136</f>
        <v>0</v>
      </c>
      <c r="S135" s="683">
        <f>'8'!S135+'13'!R134+'14'!S136</f>
        <v>0</v>
      </c>
      <c r="T135" s="683">
        <f>'8'!T135+'13'!S134+'14'!T136</f>
        <v>0</v>
      </c>
      <c r="U135" s="683">
        <v>0</v>
      </c>
      <c r="V135" s="683">
        <f>'8'!V135+'13'!U134+'14'!V136</f>
        <v>0</v>
      </c>
      <c r="W135" s="683">
        <f>'8'!W135+'13'!V134+'14'!W136</f>
        <v>0</v>
      </c>
      <c r="X135" s="683">
        <v>0</v>
      </c>
      <c r="Y135" s="684">
        <v>0</v>
      </c>
    </row>
    <row r="136" spans="1:25" s="218" customFormat="1" ht="12.75" customHeight="1">
      <c r="A136" s="668"/>
      <c r="B136" s="411" t="s">
        <v>517</v>
      </c>
      <c r="C136" s="1203" t="s">
        <v>518</v>
      </c>
      <c r="D136" s="1204"/>
      <c r="E136" s="1204"/>
      <c r="F136" s="1205"/>
      <c r="G136" s="681">
        <v>0</v>
      </c>
      <c r="H136" s="681">
        <v>0</v>
      </c>
      <c r="I136" s="682">
        <v>0</v>
      </c>
      <c r="J136" s="683">
        <v>0</v>
      </c>
      <c r="K136" s="683">
        <f>'8'!K136+'13'!J135+'14'!K137</f>
        <v>0</v>
      </c>
      <c r="L136" s="683">
        <f>'8'!L136+'13'!K135+'14'!L137</f>
        <v>0</v>
      </c>
      <c r="M136" s="683">
        <f>'8'!M136+'13'!L135+'14'!M137</f>
        <v>0</v>
      </c>
      <c r="N136" s="683">
        <f>'8'!N136+'13'!M135+'14'!N137</f>
        <v>0</v>
      </c>
      <c r="O136" s="683">
        <f>'8'!O136+'13'!N135+'14'!O137</f>
        <v>0</v>
      </c>
      <c r="P136" s="683">
        <f>'8'!P136+'13'!O135+'14'!P137</f>
        <v>0</v>
      </c>
      <c r="Q136" s="683">
        <f>'8'!Q136+'13'!P135+'14'!Q137</f>
        <v>0</v>
      </c>
      <c r="R136" s="683">
        <f>'8'!R136+'13'!Q135+'14'!R137</f>
        <v>0</v>
      </c>
      <c r="S136" s="683">
        <f>'8'!S136+'13'!R135+'14'!S137</f>
        <v>0</v>
      </c>
      <c r="T136" s="683">
        <f>'8'!T136+'13'!S135+'14'!T137</f>
        <v>0</v>
      </c>
      <c r="U136" s="683">
        <v>0</v>
      </c>
      <c r="V136" s="683">
        <f>'8'!V136+'13'!U135+'14'!V137</f>
        <v>0</v>
      </c>
      <c r="W136" s="683">
        <f>'8'!W136+'13'!V135+'14'!W137</f>
        <v>0</v>
      </c>
      <c r="X136" s="683">
        <v>0</v>
      </c>
      <c r="Y136" s="684">
        <v>0</v>
      </c>
    </row>
    <row r="137" spans="1:25" s="218" customFormat="1" ht="12.75" customHeight="1">
      <c r="A137" s="668"/>
      <c r="B137" s="411" t="s">
        <v>519</v>
      </c>
      <c r="C137" s="1203" t="s">
        <v>520</v>
      </c>
      <c r="D137" s="1204"/>
      <c r="E137" s="1204"/>
      <c r="F137" s="1205"/>
      <c r="G137" s="681">
        <v>0</v>
      </c>
      <c r="H137" s="681">
        <v>0</v>
      </c>
      <c r="I137" s="682">
        <v>0</v>
      </c>
      <c r="J137" s="683">
        <v>0</v>
      </c>
      <c r="K137" s="683">
        <f>'8'!K137+'13'!J136+'14'!K138</f>
        <v>0</v>
      </c>
      <c r="L137" s="683">
        <f>'8'!L137+'13'!K136+'14'!L138</f>
        <v>0</v>
      </c>
      <c r="M137" s="683">
        <f>'8'!M137+'13'!L136+'14'!M138</f>
        <v>0</v>
      </c>
      <c r="N137" s="683">
        <f>'8'!N137+'13'!M136+'14'!N138</f>
        <v>0</v>
      </c>
      <c r="O137" s="683">
        <f>'8'!O137+'13'!N136+'14'!O138</f>
        <v>0</v>
      </c>
      <c r="P137" s="683">
        <f>'8'!P137+'13'!O136+'14'!P138</f>
        <v>0</v>
      </c>
      <c r="Q137" s="683">
        <f>'8'!Q137+'13'!P136+'14'!Q138</f>
        <v>0</v>
      </c>
      <c r="R137" s="683">
        <f>'8'!R137+'13'!Q136+'14'!R138</f>
        <v>0</v>
      </c>
      <c r="S137" s="683">
        <f>'8'!S137+'13'!R136+'14'!S138</f>
        <v>0</v>
      </c>
      <c r="T137" s="683">
        <f>'8'!T137+'13'!S136+'14'!T138</f>
        <v>0</v>
      </c>
      <c r="U137" s="683">
        <v>0</v>
      </c>
      <c r="V137" s="683">
        <f>'8'!V137+'13'!U136+'14'!V138</f>
        <v>0</v>
      </c>
      <c r="W137" s="683">
        <f>'8'!W137+'13'!V136+'14'!W138</f>
        <v>0</v>
      </c>
      <c r="X137" s="683">
        <v>0</v>
      </c>
      <c r="Y137" s="684">
        <v>0</v>
      </c>
    </row>
    <row r="138" spans="1:25" s="218" customFormat="1" ht="12.75" customHeight="1">
      <c r="A138" s="668"/>
      <c r="B138" s="411" t="s">
        <v>521</v>
      </c>
      <c r="C138" s="1203" t="s">
        <v>522</v>
      </c>
      <c r="D138" s="1204"/>
      <c r="E138" s="1204"/>
      <c r="F138" s="1205"/>
      <c r="G138" s="681">
        <v>0</v>
      </c>
      <c r="H138" s="681">
        <v>0</v>
      </c>
      <c r="I138" s="682">
        <v>0</v>
      </c>
      <c r="J138" s="683">
        <v>0</v>
      </c>
      <c r="K138" s="683">
        <f>'8'!K138+'13'!J137+'14'!K139</f>
        <v>0</v>
      </c>
      <c r="L138" s="683">
        <f>'8'!L138+'13'!K137+'14'!L139</f>
        <v>0</v>
      </c>
      <c r="M138" s="683">
        <f>'8'!M138+'13'!L137+'14'!M139</f>
        <v>0</v>
      </c>
      <c r="N138" s="683">
        <f>'8'!N138+'13'!M137+'14'!N139</f>
        <v>0</v>
      </c>
      <c r="O138" s="683">
        <f>'8'!O138+'13'!N137+'14'!O139</f>
        <v>0</v>
      </c>
      <c r="P138" s="683">
        <f>'8'!P138+'13'!O137+'14'!P139</f>
        <v>0</v>
      </c>
      <c r="Q138" s="683">
        <f>'8'!Q138+'13'!P137+'14'!Q139</f>
        <v>0</v>
      </c>
      <c r="R138" s="683">
        <f>'8'!R138+'13'!Q137+'14'!R139</f>
        <v>0</v>
      </c>
      <c r="S138" s="683">
        <f>'8'!S138+'13'!R137+'14'!S139</f>
        <v>0</v>
      </c>
      <c r="T138" s="683">
        <f>'8'!T138+'13'!S137+'14'!T139</f>
        <v>0</v>
      </c>
      <c r="U138" s="683">
        <v>0</v>
      </c>
      <c r="V138" s="683">
        <f>'8'!V138+'13'!U137+'14'!V139</f>
        <v>0</v>
      </c>
      <c r="W138" s="683">
        <f>'8'!W138+'13'!V137+'14'!W139</f>
        <v>0</v>
      </c>
      <c r="X138" s="683">
        <v>0</v>
      </c>
      <c r="Y138" s="684">
        <v>0</v>
      </c>
    </row>
    <row r="139" spans="1:25" s="218" customFormat="1" ht="12.75" customHeight="1">
      <c r="A139" s="668"/>
      <c r="B139" s="411" t="s">
        <v>523</v>
      </c>
      <c r="C139" s="1203" t="s">
        <v>524</v>
      </c>
      <c r="D139" s="1204"/>
      <c r="E139" s="1204"/>
      <c r="F139" s="1205"/>
      <c r="G139" s="681">
        <v>0</v>
      </c>
      <c r="H139" s="681">
        <v>0</v>
      </c>
      <c r="I139" s="682">
        <v>0</v>
      </c>
      <c r="J139" s="683">
        <v>0</v>
      </c>
      <c r="K139" s="683">
        <f>'8'!K139+'13'!J138+'14'!K140</f>
        <v>0</v>
      </c>
      <c r="L139" s="683">
        <f>'8'!L139+'13'!K138+'14'!L140</f>
        <v>0</v>
      </c>
      <c r="M139" s="683">
        <f>'8'!M139+'13'!L138+'14'!M140</f>
        <v>0</v>
      </c>
      <c r="N139" s="683">
        <f>'8'!N139+'13'!M138+'14'!N140</f>
        <v>0</v>
      </c>
      <c r="O139" s="683">
        <f>'8'!O139+'13'!N138+'14'!O140</f>
        <v>0</v>
      </c>
      <c r="P139" s="683">
        <f>'8'!P139+'13'!O138+'14'!P140</f>
        <v>0</v>
      </c>
      <c r="Q139" s="683">
        <f>'8'!Q139+'13'!P138+'14'!Q140</f>
        <v>0</v>
      </c>
      <c r="R139" s="683">
        <f>'8'!R139+'13'!Q138+'14'!R140</f>
        <v>0</v>
      </c>
      <c r="S139" s="683">
        <f>'8'!S139+'13'!R138+'14'!S140</f>
        <v>0</v>
      </c>
      <c r="T139" s="683">
        <f>'8'!T139+'13'!S138+'14'!T140</f>
        <v>0</v>
      </c>
      <c r="U139" s="683">
        <v>0</v>
      </c>
      <c r="V139" s="683">
        <f>'8'!V139+'13'!U138+'14'!V140</f>
        <v>0</v>
      </c>
      <c r="W139" s="683">
        <f>'8'!W139+'13'!V138+'14'!W140</f>
        <v>0</v>
      </c>
      <c r="X139" s="683">
        <v>0</v>
      </c>
      <c r="Y139" s="684">
        <v>0</v>
      </c>
    </row>
    <row r="140" spans="1:25" s="218" customFormat="1" ht="12.75" customHeight="1">
      <c r="A140" s="668"/>
      <c r="B140" s="411" t="s">
        <v>525</v>
      </c>
      <c r="C140" s="1203" t="s">
        <v>526</v>
      </c>
      <c r="D140" s="1204"/>
      <c r="E140" s="1204"/>
      <c r="F140" s="1205"/>
      <c r="G140" s="681">
        <v>38</v>
      </c>
      <c r="H140" s="681">
        <v>38</v>
      </c>
      <c r="I140" s="700">
        <v>33.229734519894578</v>
      </c>
      <c r="J140" s="701">
        <v>0</v>
      </c>
      <c r="K140" s="701">
        <f>'8'!K140+'13'!J139+'14'!K141</f>
        <v>0</v>
      </c>
      <c r="L140" s="701">
        <f>'8'!L140+'13'!K139+'14'!L141</f>
        <v>0</v>
      </c>
      <c r="M140" s="701">
        <f>'8'!M140+'13'!L139+'14'!M141</f>
        <v>0</v>
      </c>
      <c r="N140" s="701">
        <f>'8'!N140+'13'!M139+'14'!N141</f>
        <v>0</v>
      </c>
      <c r="O140" s="701">
        <f>'8'!O140+'13'!N139+'14'!O141</f>
        <v>0</v>
      </c>
      <c r="P140" s="701">
        <f>'8'!P140+'13'!O139+'14'!P141</f>
        <v>0</v>
      </c>
      <c r="Q140" s="701">
        <f>'8'!Q140+'13'!P139+'14'!Q141</f>
        <v>0</v>
      </c>
      <c r="R140" s="701">
        <f>'8'!R140+'13'!Q139+'14'!R141</f>
        <v>0</v>
      </c>
      <c r="S140" s="701">
        <f>'8'!S140+'13'!R139+'14'!S141</f>
        <v>0</v>
      </c>
      <c r="T140" s="701">
        <f>'8'!T140+'13'!S139+'14'!T141</f>
        <v>0</v>
      </c>
      <c r="U140" s="701">
        <v>7.6285410533537393E-2</v>
      </c>
      <c r="V140" s="701">
        <f>'8'!V140+'13'!U139+'14'!V141</f>
        <v>0</v>
      </c>
      <c r="W140" s="701">
        <f>'8'!W140+'13'!V139+'14'!W141</f>
        <v>0</v>
      </c>
      <c r="X140" s="701">
        <v>4.3052212788735629</v>
      </c>
      <c r="Y140" s="702">
        <v>0.38875879069832403</v>
      </c>
    </row>
    <row r="141" spans="1:25" s="218" customFormat="1" ht="12.75" customHeight="1">
      <c r="A141" s="668"/>
      <c r="B141" s="456" t="s">
        <v>527</v>
      </c>
      <c r="C141" s="1203" t="s">
        <v>528</v>
      </c>
      <c r="D141" s="1204"/>
      <c r="E141" s="1204"/>
      <c r="F141" s="1205"/>
      <c r="G141" s="681">
        <v>2525</v>
      </c>
      <c r="H141" s="681">
        <v>0</v>
      </c>
      <c r="I141" s="682">
        <v>0</v>
      </c>
      <c r="J141" s="683">
        <v>0</v>
      </c>
      <c r="K141" s="683">
        <f>'8'!K141+'13'!J140+'14'!K142</f>
        <v>0</v>
      </c>
      <c r="L141" s="683">
        <f>'8'!L141+'13'!K140+'14'!L142</f>
        <v>0</v>
      </c>
      <c r="M141" s="683">
        <f>'8'!M141+'13'!L140+'14'!M142</f>
        <v>0</v>
      </c>
      <c r="N141" s="683">
        <f>'8'!N141+'13'!M140+'14'!N142</f>
        <v>0</v>
      </c>
      <c r="O141" s="683">
        <f>'8'!O141+'13'!N140+'14'!O142</f>
        <v>0</v>
      </c>
      <c r="P141" s="683">
        <f>'8'!P141+'13'!O140+'14'!P142</f>
        <v>0</v>
      </c>
      <c r="Q141" s="683">
        <f>'8'!Q141+'13'!P140+'14'!Q142</f>
        <v>0</v>
      </c>
      <c r="R141" s="683">
        <f>'8'!R141+'13'!Q140+'14'!R142</f>
        <v>0</v>
      </c>
      <c r="S141" s="683">
        <f>'8'!S141+'13'!R140+'14'!S142</f>
        <v>0</v>
      </c>
      <c r="T141" s="683">
        <f>'8'!T141+'13'!S140+'14'!T142</f>
        <v>0</v>
      </c>
      <c r="U141" s="683">
        <v>2525</v>
      </c>
      <c r="V141" s="683">
        <f>'8'!V141+'13'!U140+'14'!V142</f>
        <v>0</v>
      </c>
      <c r="W141" s="683">
        <f>'8'!W141+'13'!V140+'14'!W142</f>
        <v>0</v>
      </c>
      <c r="X141" s="683">
        <v>0</v>
      </c>
      <c r="Y141" s="684">
        <v>0</v>
      </c>
    </row>
    <row r="142" spans="1:25" s="218" customFormat="1" ht="12.75" customHeight="1" thickBot="1">
      <c r="A142" s="668"/>
      <c r="B142" s="457" t="s">
        <v>529</v>
      </c>
      <c r="C142" s="1206" t="s">
        <v>530</v>
      </c>
      <c r="D142" s="1207"/>
      <c r="E142" s="1207"/>
      <c r="F142" s="1208"/>
      <c r="G142" s="690">
        <v>0</v>
      </c>
      <c r="H142" s="690">
        <v>0</v>
      </c>
      <c r="I142" s="691">
        <v>0</v>
      </c>
      <c r="J142" s="692">
        <v>0</v>
      </c>
      <c r="K142" s="692">
        <f>'8'!K142+'13'!J141+'14'!K143</f>
        <v>0</v>
      </c>
      <c r="L142" s="692">
        <f>'8'!L142+'13'!K141+'14'!L143</f>
        <v>0</v>
      </c>
      <c r="M142" s="692">
        <f>'8'!M142+'13'!L141+'14'!M143</f>
        <v>0</v>
      </c>
      <c r="N142" s="692">
        <f>'8'!N142+'13'!M141+'14'!N143</f>
        <v>0</v>
      </c>
      <c r="O142" s="692">
        <f>'8'!O142+'13'!N141+'14'!O143</f>
        <v>0</v>
      </c>
      <c r="P142" s="692">
        <f>'8'!P142+'13'!O141+'14'!P143</f>
        <v>0</v>
      </c>
      <c r="Q142" s="692">
        <f>'8'!Q142+'13'!P141+'14'!Q143</f>
        <v>0</v>
      </c>
      <c r="R142" s="692">
        <f>'8'!R142+'13'!Q141+'14'!R143</f>
        <v>0</v>
      </c>
      <c r="S142" s="692">
        <f>'8'!S142+'13'!R141+'14'!S143</f>
        <v>0</v>
      </c>
      <c r="T142" s="692">
        <f>'8'!T142+'13'!S141+'14'!T143</f>
        <v>0</v>
      </c>
      <c r="U142" s="692">
        <v>0</v>
      </c>
      <c r="V142" s="692">
        <f>'8'!V142+'13'!U141+'14'!V143</f>
        <v>0</v>
      </c>
      <c r="W142" s="692">
        <f>'8'!W142+'13'!V141+'14'!W143</f>
        <v>0</v>
      </c>
      <c r="X142" s="692">
        <v>0</v>
      </c>
      <c r="Y142" s="693">
        <v>0</v>
      </c>
    </row>
    <row r="143" spans="1:25" s="218" customFormat="1" ht="12.75" customHeight="1">
      <c r="A143" s="668"/>
      <c r="B143" s="442" t="s">
        <v>531</v>
      </c>
      <c r="C143" s="1209" t="s">
        <v>532</v>
      </c>
      <c r="D143" s="1210"/>
      <c r="E143" s="1210"/>
      <c r="F143" s="1211"/>
      <c r="G143" s="689">
        <v>0</v>
      </c>
      <c r="H143" s="689">
        <v>0</v>
      </c>
      <c r="I143" s="679">
        <v>0</v>
      </c>
      <c r="J143" s="499">
        <v>0</v>
      </c>
      <c r="K143" s="499">
        <f>'8'!K143+'13'!J142+'14'!K144</f>
        <v>0</v>
      </c>
      <c r="L143" s="499">
        <f>'8'!L143+'13'!K142+'14'!L144</f>
        <v>0</v>
      </c>
      <c r="M143" s="499">
        <f>'8'!M143+'13'!L142+'14'!M144</f>
        <v>0</v>
      </c>
      <c r="N143" s="499">
        <f>'8'!N143+'13'!M142+'14'!N144</f>
        <v>0</v>
      </c>
      <c r="O143" s="499">
        <f>'8'!O143+'13'!N142+'14'!O144</f>
        <v>0</v>
      </c>
      <c r="P143" s="499">
        <f>'8'!P143+'13'!O142+'14'!P144</f>
        <v>0</v>
      </c>
      <c r="Q143" s="499">
        <f>'8'!Q143+'13'!P142+'14'!Q144</f>
        <v>0</v>
      </c>
      <c r="R143" s="499">
        <f>'8'!R143+'13'!Q142+'14'!R144</f>
        <v>0</v>
      </c>
      <c r="S143" s="499">
        <f>'8'!S143+'13'!R142+'14'!S144</f>
        <v>0</v>
      </c>
      <c r="T143" s="499">
        <f>'8'!T143+'13'!S142+'14'!T144</f>
        <v>0</v>
      </c>
      <c r="U143" s="499">
        <v>0</v>
      </c>
      <c r="V143" s="499">
        <f>'8'!V143+'13'!U142+'14'!V144</f>
        <v>0</v>
      </c>
      <c r="W143" s="499">
        <f>'8'!W143+'13'!V142+'14'!W144</f>
        <v>0</v>
      </c>
      <c r="X143" s="499">
        <v>0</v>
      </c>
      <c r="Y143" s="500">
        <v>0</v>
      </c>
    </row>
    <row r="144" spans="1:25" s="218" customFormat="1" ht="12.75" customHeight="1">
      <c r="A144" s="668"/>
      <c r="B144" s="411" t="s">
        <v>533</v>
      </c>
      <c r="C144" s="1203" t="s">
        <v>534</v>
      </c>
      <c r="D144" s="1204"/>
      <c r="E144" s="1204"/>
      <c r="F144" s="1205"/>
      <c r="G144" s="681">
        <v>7104</v>
      </c>
      <c r="H144" s="681">
        <v>0</v>
      </c>
      <c r="I144" s="682">
        <v>6289</v>
      </c>
      <c r="J144" s="683">
        <v>0</v>
      </c>
      <c r="K144" s="683">
        <f>'8'!K144+'13'!J143+'14'!K145</f>
        <v>0</v>
      </c>
      <c r="L144" s="683">
        <f>'8'!L144+'13'!K143+'14'!L145</f>
        <v>0</v>
      </c>
      <c r="M144" s="683">
        <f>'8'!M144+'13'!L143+'14'!M145</f>
        <v>0</v>
      </c>
      <c r="N144" s="683">
        <f>'8'!N144+'13'!M143+'14'!N145</f>
        <v>0</v>
      </c>
      <c r="O144" s="683">
        <f>'8'!O144+'13'!N143+'14'!O145</f>
        <v>0</v>
      </c>
      <c r="P144" s="683">
        <f>'8'!P144+'13'!O143+'14'!P145</f>
        <v>0</v>
      </c>
      <c r="Q144" s="683">
        <f>'8'!Q144+'13'!P143+'14'!Q145</f>
        <v>0</v>
      </c>
      <c r="R144" s="683">
        <f>'8'!R144+'13'!Q143+'14'!R145</f>
        <v>0</v>
      </c>
      <c r="S144" s="683">
        <f>'8'!S144+'13'!R143+'14'!S145</f>
        <v>0</v>
      </c>
      <c r="T144" s="683">
        <f>'8'!T144+'13'!S143+'14'!T145</f>
        <v>0</v>
      </c>
      <c r="U144" s="683">
        <v>0</v>
      </c>
      <c r="V144" s="683">
        <f>'8'!V144+'13'!U143+'14'!V145</f>
        <v>0</v>
      </c>
      <c r="W144" s="683">
        <f>'8'!W144+'13'!V143+'14'!W145</f>
        <v>0</v>
      </c>
      <c r="X144" s="683">
        <v>815</v>
      </c>
      <c r="Y144" s="684">
        <v>0</v>
      </c>
    </row>
    <row r="145" spans="1:25" s="218" customFormat="1" ht="12.75" customHeight="1" thickBot="1">
      <c r="A145" s="668"/>
      <c r="B145" s="420" t="s">
        <v>535</v>
      </c>
      <c r="C145" s="1212" t="s">
        <v>536</v>
      </c>
      <c r="D145" s="1213"/>
      <c r="E145" s="1213"/>
      <c r="F145" s="1214"/>
      <c r="G145" s="685">
        <v>0</v>
      </c>
      <c r="H145" s="685">
        <v>0</v>
      </c>
      <c r="I145" s="686">
        <v>0</v>
      </c>
      <c r="J145" s="687">
        <v>0</v>
      </c>
      <c r="K145" s="687">
        <f>'8'!K145+'13'!J144+'14'!K146</f>
        <v>0</v>
      </c>
      <c r="L145" s="687">
        <f>'8'!L145+'13'!K144+'14'!L146</f>
        <v>0</v>
      </c>
      <c r="M145" s="687">
        <f>'8'!M145+'13'!L144+'14'!M146</f>
        <v>0</v>
      </c>
      <c r="N145" s="687">
        <f>'8'!N145+'13'!M144+'14'!N146</f>
        <v>0</v>
      </c>
      <c r="O145" s="687">
        <f>'8'!O145+'13'!N144+'14'!O146</f>
        <v>0</v>
      </c>
      <c r="P145" s="687">
        <f>'8'!P145+'13'!O144+'14'!P146</f>
        <v>0</v>
      </c>
      <c r="Q145" s="687">
        <f>'8'!Q145+'13'!P144+'14'!Q146</f>
        <v>0</v>
      </c>
      <c r="R145" s="687">
        <f>'8'!R145+'13'!Q144+'14'!R146</f>
        <v>0</v>
      </c>
      <c r="S145" s="687">
        <f>'8'!S145+'13'!R144+'14'!S146</f>
        <v>0</v>
      </c>
      <c r="T145" s="687">
        <f>'8'!T145+'13'!S144+'14'!T146</f>
        <v>0</v>
      </c>
      <c r="U145" s="687">
        <v>0</v>
      </c>
      <c r="V145" s="687">
        <f>'8'!V145+'13'!U144+'14'!V146</f>
        <v>0</v>
      </c>
      <c r="W145" s="687">
        <f>'8'!W145+'13'!V144+'14'!W146</f>
        <v>0</v>
      </c>
      <c r="X145" s="687">
        <v>0</v>
      </c>
      <c r="Y145" s="688">
        <v>0</v>
      </c>
    </row>
    <row r="146" spans="1:25" s="218" customFormat="1" ht="12.75" customHeight="1">
      <c r="A146" s="668"/>
      <c r="B146" s="397" t="s">
        <v>537</v>
      </c>
      <c r="C146" s="1215" t="s">
        <v>538</v>
      </c>
      <c r="D146" s="1216"/>
      <c r="E146" s="1216"/>
      <c r="F146" s="1217"/>
      <c r="G146" s="689">
        <v>0</v>
      </c>
      <c r="H146" s="689">
        <v>0</v>
      </c>
      <c r="I146" s="679">
        <v>0</v>
      </c>
      <c r="J146" s="499">
        <v>0</v>
      </c>
      <c r="K146" s="499">
        <f>'8'!K146+'13'!J145+'14'!K147</f>
        <v>0</v>
      </c>
      <c r="L146" s="499">
        <f>'8'!L146+'13'!K145+'14'!L147</f>
        <v>0</v>
      </c>
      <c r="M146" s="499">
        <f>'8'!M146+'13'!L145+'14'!M147</f>
        <v>0</v>
      </c>
      <c r="N146" s="499">
        <f>'8'!N146+'13'!M145+'14'!N147</f>
        <v>0</v>
      </c>
      <c r="O146" s="499">
        <f>'8'!O146+'13'!N145+'14'!O147</f>
        <v>0</v>
      </c>
      <c r="P146" s="499">
        <f>'8'!P146+'13'!O145+'14'!P147</f>
        <v>0</v>
      </c>
      <c r="Q146" s="499">
        <f>'8'!Q146+'13'!P145+'14'!Q147</f>
        <v>0</v>
      </c>
      <c r="R146" s="499">
        <f>'8'!R146+'13'!Q145+'14'!R147</f>
        <v>0</v>
      </c>
      <c r="S146" s="499">
        <f>'8'!S146+'13'!R145+'14'!S147</f>
        <v>0</v>
      </c>
      <c r="T146" s="499">
        <f>'8'!T146+'13'!S145+'14'!T147</f>
        <v>0</v>
      </c>
      <c r="U146" s="499">
        <v>0</v>
      </c>
      <c r="V146" s="499">
        <f>'8'!V146+'13'!U145+'14'!V147</f>
        <v>0</v>
      </c>
      <c r="W146" s="499">
        <f>'8'!W146+'13'!V145+'14'!W147</f>
        <v>0</v>
      </c>
      <c r="X146" s="499">
        <v>0</v>
      </c>
      <c r="Y146" s="500">
        <v>0</v>
      </c>
    </row>
    <row r="147" spans="1:25" s="218" customFormat="1" ht="12.75" customHeight="1">
      <c r="A147" s="668"/>
      <c r="B147" s="411" t="s">
        <v>539</v>
      </c>
      <c r="C147" s="1203" t="s">
        <v>540</v>
      </c>
      <c r="D147" s="1204"/>
      <c r="E147" s="1204"/>
      <c r="F147" s="1205"/>
      <c r="G147" s="681">
        <v>2412.0000000000005</v>
      </c>
      <c r="H147" s="681">
        <v>0</v>
      </c>
      <c r="I147" s="682">
        <v>2109.2136753154141</v>
      </c>
      <c r="J147" s="683">
        <v>0</v>
      </c>
      <c r="K147" s="683">
        <f>'8'!K147+'13'!J146+'14'!K148</f>
        <v>0</v>
      </c>
      <c r="L147" s="683">
        <f>'8'!L147+'13'!K146+'14'!L148</f>
        <v>0</v>
      </c>
      <c r="M147" s="683">
        <f>'8'!M147+'13'!L146+'14'!M148</f>
        <v>0</v>
      </c>
      <c r="N147" s="683">
        <f>'8'!N147+'13'!M146+'14'!N148</f>
        <v>0</v>
      </c>
      <c r="O147" s="683">
        <f>'8'!O147+'13'!N146+'14'!O148</f>
        <v>0</v>
      </c>
      <c r="P147" s="683">
        <f>'8'!P147+'13'!O146+'14'!P148</f>
        <v>0</v>
      </c>
      <c r="Q147" s="683">
        <f>'8'!Q147+'13'!P146+'14'!Q148</f>
        <v>0</v>
      </c>
      <c r="R147" s="683">
        <f>'8'!R147+'13'!Q146+'14'!R148</f>
        <v>0</v>
      </c>
      <c r="S147" s="683">
        <f>'8'!S147+'13'!R146+'14'!S148</f>
        <v>0</v>
      </c>
      <c r="T147" s="683">
        <f>'8'!T147+'13'!S146+'14'!T148</f>
        <v>0</v>
      </c>
      <c r="U147" s="683">
        <v>4.84211605807611</v>
      </c>
      <c r="V147" s="683">
        <f>'8'!V147+'13'!U146+'14'!V148</f>
        <v>0</v>
      </c>
      <c r="W147" s="683">
        <f>'8'!W147+'13'!V146+'14'!W148</f>
        <v>0</v>
      </c>
      <c r="X147" s="683">
        <v>273.26825591165874</v>
      </c>
      <c r="Y147" s="684">
        <v>24.675952714851519</v>
      </c>
    </row>
    <row r="148" spans="1:25" s="218" customFormat="1" ht="12.75" customHeight="1">
      <c r="A148" s="668"/>
      <c r="B148" s="411" t="s">
        <v>541</v>
      </c>
      <c r="C148" s="1203" t="s">
        <v>542</v>
      </c>
      <c r="D148" s="1204"/>
      <c r="E148" s="1204"/>
      <c r="F148" s="1205"/>
      <c r="G148" s="681">
        <v>0</v>
      </c>
      <c r="H148" s="681">
        <v>0</v>
      </c>
      <c r="I148" s="682">
        <v>0</v>
      </c>
      <c r="J148" s="683">
        <v>0</v>
      </c>
      <c r="K148" s="683">
        <f>'8'!K148+'13'!J147+'14'!K149</f>
        <v>0</v>
      </c>
      <c r="L148" s="683">
        <f>'8'!L148+'13'!K147+'14'!L149</f>
        <v>0</v>
      </c>
      <c r="M148" s="683">
        <f>'8'!M148+'13'!L147+'14'!M149</f>
        <v>0</v>
      </c>
      <c r="N148" s="683">
        <f>'8'!N148+'13'!M147+'14'!N149</f>
        <v>0</v>
      </c>
      <c r="O148" s="683">
        <f>'8'!O148+'13'!N147+'14'!O149</f>
        <v>0</v>
      </c>
      <c r="P148" s="683">
        <f>'8'!P148+'13'!O147+'14'!P149</f>
        <v>0</v>
      </c>
      <c r="Q148" s="683">
        <f>'8'!Q148+'13'!P147+'14'!Q149</f>
        <v>0</v>
      </c>
      <c r="R148" s="683">
        <f>'8'!R148+'13'!Q147+'14'!R149</f>
        <v>0</v>
      </c>
      <c r="S148" s="683">
        <f>'8'!S148+'13'!R147+'14'!S149</f>
        <v>0</v>
      </c>
      <c r="T148" s="683">
        <f>'8'!T148+'13'!S147+'14'!T149</f>
        <v>0</v>
      </c>
      <c r="U148" s="683">
        <v>0</v>
      </c>
      <c r="V148" s="683">
        <f>'8'!V148+'13'!U147+'14'!V149</f>
        <v>0</v>
      </c>
      <c r="W148" s="683">
        <f>'8'!W148+'13'!V147+'14'!W149</f>
        <v>0</v>
      </c>
      <c r="X148" s="683">
        <v>0</v>
      </c>
      <c r="Y148" s="684">
        <v>0</v>
      </c>
    </row>
    <row r="149" spans="1:25" s="218" customFormat="1" ht="12.75" customHeight="1">
      <c r="A149" s="668"/>
      <c r="B149" s="411" t="s">
        <v>543</v>
      </c>
      <c r="C149" s="1203" t="s">
        <v>544</v>
      </c>
      <c r="D149" s="1204"/>
      <c r="E149" s="1204"/>
      <c r="F149" s="1205"/>
      <c r="G149" s="681">
        <v>1941.0000000000002</v>
      </c>
      <c r="H149" s="681">
        <v>0</v>
      </c>
      <c r="I149" s="682">
        <v>1697.3398606082994</v>
      </c>
      <c r="J149" s="683">
        <v>0</v>
      </c>
      <c r="K149" s="683">
        <f>'8'!K149+'13'!J148+'14'!K150</f>
        <v>0</v>
      </c>
      <c r="L149" s="683">
        <f>'8'!L149+'13'!K148+'14'!L150</f>
        <v>0</v>
      </c>
      <c r="M149" s="683">
        <f>'8'!M149+'13'!L148+'14'!M150</f>
        <v>0</v>
      </c>
      <c r="N149" s="683">
        <f>'8'!N149+'13'!M148+'14'!N150</f>
        <v>0</v>
      </c>
      <c r="O149" s="683">
        <f>'8'!O149+'13'!N148+'14'!O150</f>
        <v>0</v>
      </c>
      <c r="P149" s="683">
        <f>'8'!P149+'13'!O148+'14'!P150</f>
        <v>0</v>
      </c>
      <c r="Q149" s="683">
        <f>'8'!Q149+'13'!P148+'14'!Q150</f>
        <v>0</v>
      </c>
      <c r="R149" s="683">
        <f>'8'!R149+'13'!Q148+'14'!R150</f>
        <v>0</v>
      </c>
      <c r="S149" s="683">
        <f>'8'!S149+'13'!R148+'14'!S150</f>
        <v>0</v>
      </c>
      <c r="T149" s="683">
        <f>'8'!T149+'13'!S148+'14'!T150</f>
        <v>0</v>
      </c>
      <c r="U149" s="683">
        <v>3.8965784696209491</v>
      </c>
      <c r="V149" s="683">
        <f>'8'!V149+'13'!U148+'14'!V150</f>
        <v>0</v>
      </c>
      <c r="W149" s="683">
        <f>'8'!W149+'13'!V148+'14'!W150</f>
        <v>0</v>
      </c>
      <c r="X149" s="683">
        <v>219.90617111298906</v>
      </c>
      <c r="Y149" s="684">
        <v>19.857389809090709</v>
      </c>
    </row>
    <row r="150" spans="1:25" s="218" customFormat="1" ht="12.75" customHeight="1">
      <c r="A150" s="668"/>
      <c r="B150" s="411" t="s">
        <v>545</v>
      </c>
      <c r="C150" s="1203" t="s">
        <v>546</v>
      </c>
      <c r="D150" s="1204"/>
      <c r="E150" s="1204"/>
      <c r="F150" s="1205"/>
      <c r="G150" s="681">
        <v>1042.6300000000003</v>
      </c>
      <c r="H150" s="681">
        <v>0</v>
      </c>
      <c r="I150" s="682">
        <v>911.74521322309715</v>
      </c>
      <c r="J150" s="683">
        <v>0</v>
      </c>
      <c r="K150" s="683">
        <f>'8'!K150+'13'!J149+'14'!K151</f>
        <v>0</v>
      </c>
      <c r="L150" s="683">
        <f>'8'!L150+'13'!K149+'14'!L151</f>
        <v>0</v>
      </c>
      <c r="M150" s="683">
        <f>'8'!M150+'13'!L149+'14'!M151</f>
        <v>0</v>
      </c>
      <c r="N150" s="683">
        <f>'8'!N150+'13'!M149+'14'!N151</f>
        <v>0</v>
      </c>
      <c r="O150" s="683">
        <f>'8'!O150+'13'!N149+'14'!O151</f>
        <v>0</v>
      </c>
      <c r="P150" s="683">
        <f>'8'!P150+'13'!O149+'14'!P151</f>
        <v>0</v>
      </c>
      <c r="Q150" s="683">
        <f>'8'!Q150+'13'!P149+'14'!Q151</f>
        <v>0</v>
      </c>
      <c r="R150" s="683">
        <f>'8'!R150+'13'!Q149+'14'!R151</f>
        <v>0</v>
      </c>
      <c r="S150" s="683">
        <f>'8'!S150+'13'!R149+'14'!S151</f>
        <v>0</v>
      </c>
      <c r="T150" s="683">
        <f>'8'!T150+'13'!S149+'14'!T151</f>
        <v>0</v>
      </c>
      <c r="U150" s="683">
        <v>2.0930909890679499</v>
      </c>
      <c r="V150" s="683">
        <f>'8'!V150+'13'!U149+'14'!V151</f>
        <v>0</v>
      </c>
      <c r="W150" s="683">
        <f>'8'!W150+'13'!V149+'14'!W151</f>
        <v>0</v>
      </c>
      <c r="X150" s="683">
        <v>118.12507531557745</v>
      </c>
      <c r="Y150" s="684">
        <v>10.666620472257728</v>
      </c>
    </row>
    <row r="151" spans="1:25" s="218" customFormat="1" ht="12.75" customHeight="1">
      <c r="A151" s="668"/>
      <c r="B151" s="411" t="s">
        <v>547</v>
      </c>
      <c r="C151" s="1203" t="s">
        <v>548</v>
      </c>
      <c r="D151" s="1204"/>
      <c r="E151" s="1204"/>
      <c r="F151" s="1205"/>
      <c r="G151" s="681">
        <v>0</v>
      </c>
      <c r="H151" s="681">
        <v>0</v>
      </c>
      <c r="I151" s="682">
        <v>0</v>
      </c>
      <c r="J151" s="683">
        <v>0</v>
      </c>
      <c r="K151" s="683">
        <f>'8'!K151+'13'!J150+'14'!K152</f>
        <v>0</v>
      </c>
      <c r="L151" s="683">
        <f>'8'!L151+'13'!K150+'14'!L152</f>
        <v>0</v>
      </c>
      <c r="M151" s="683">
        <f>'8'!M151+'13'!L150+'14'!M152</f>
        <v>0</v>
      </c>
      <c r="N151" s="683">
        <f>'8'!N151+'13'!M150+'14'!N152</f>
        <v>0</v>
      </c>
      <c r="O151" s="683">
        <f>'8'!O151+'13'!N150+'14'!O152</f>
        <v>0</v>
      </c>
      <c r="P151" s="683">
        <f>'8'!P151+'13'!O150+'14'!P152</f>
        <v>0</v>
      </c>
      <c r="Q151" s="683">
        <f>'8'!Q151+'13'!P150+'14'!Q152</f>
        <v>0</v>
      </c>
      <c r="R151" s="683">
        <f>'8'!R151+'13'!Q150+'14'!R152</f>
        <v>0</v>
      </c>
      <c r="S151" s="683">
        <f>'8'!S151+'13'!R150+'14'!S152</f>
        <v>0</v>
      </c>
      <c r="T151" s="683">
        <f>'8'!T151+'13'!S150+'14'!T152</f>
        <v>0</v>
      </c>
      <c r="U151" s="683">
        <v>0</v>
      </c>
      <c r="V151" s="683">
        <f>'8'!V151+'13'!U150+'14'!V152</f>
        <v>0</v>
      </c>
      <c r="W151" s="683">
        <f>'8'!W151+'13'!V150+'14'!W152</f>
        <v>0</v>
      </c>
      <c r="X151" s="683">
        <v>0</v>
      </c>
      <c r="Y151" s="684">
        <v>0</v>
      </c>
    </row>
    <row r="152" spans="1:25" s="218" customFormat="1" ht="12.75" customHeight="1">
      <c r="A152" s="668"/>
      <c r="B152" s="411" t="s">
        <v>549</v>
      </c>
      <c r="C152" s="1203" t="s">
        <v>550</v>
      </c>
      <c r="D152" s="1204"/>
      <c r="E152" s="1204"/>
      <c r="F152" s="1205"/>
      <c r="G152" s="681">
        <v>0</v>
      </c>
      <c r="H152" s="681">
        <v>0</v>
      </c>
      <c r="I152" s="700">
        <v>0</v>
      </c>
      <c r="J152" s="701">
        <v>0</v>
      </c>
      <c r="K152" s="701">
        <f>'8'!K152+'13'!J151+'14'!K153</f>
        <v>0</v>
      </c>
      <c r="L152" s="701">
        <f>'8'!L152+'13'!K151+'14'!L153</f>
        <v>0</v>
      </c>
      <c r="M152" s="701">
        <f>'8'!M152+'13'!L151+'14'!M153</f>
        <v>0</v>
      </c>
      <c r="N152" s="701">
        <f>'8'!N152+'13'!M151+'14'!N153</f>
        <v>0</v>
      </c>
      <c r="O152" s="701">
        <f>'8'!O152+'13'!N151+'14'!O153</f>
        <v>0</v>
      </c>
      <c r="P152" s="701">
        <f>'8'!P152+'13'!O151+'14'!P153</f>
        <v>0</v>
      </c>
      <c r="Q152" s="701">
        <f>'8'!Q152+'13'!P151+'14'!Q153</f>
        <v>0</v>
      </c>
      <c r="R152" s="701">
        <f>'8'!R152+'13'!Q151+'14'!R153</f>
        <v>0</v>
      </c>
      <c r="S152" s="701">
        <f>'8'!S152+'13'!R151+'14'!S153</f>
        <v>0</v>
      </c>
      <c r="T152" s="701">
        <f>'8'!T152+'13'!S151+'14'!T153</f>
        <v>0</v>
      </c>
      <c r="U152" s="701">
        <v>0</v>
      </c>
      <c r="V152" s="701">
        <f>'8'!V152+'13'!U151+'14'!V153</f>
        <v>0</v>
      </c>
      <c r="W152" s="701">
        <f>'8'!W152+'13'!V151+'14'!W153</f>
        <v>0</v>
      </c>
      <c r="X152" s="701">
        <v>0</v>
      </c>
      <c r="Y152" s="702">
        <v>0</v>
      </c>
    </row>
    <row r="153" spans="1:25" s="218" customFormat="1" ht="12.75" customHeight="1">
      <c r="A153" s="668"/>
      <c r="B153" s="411" t="s">
        <v>551</v>
      </c>
      <c r="C153" s="1203" t="s">
        <v>552</v>
      </c>
      <c r="D153" s="1204"/>
      <c r="E153" s="1204"/>
      <c r="F153" s="1205"/>
      <c r="G153" s="681">
        <v>0</v>
      </c>
      <c r="H153" s="681">
        <v>0</v>
      </c>
      <c r="I153" s="682">
        <v>0</v>
      </c>
      <c r="J153" s="683">
        <v>0</v>
      </c>
      <c r="K153" s="683">
        <f>'8'!K153+'13'!J152+'14'!K154</f>
        <v>0</v>
      </c>
      <c r="L153" s="683">
        <f>'8'!L153+'13'!K152+'14'!L154</f>
        <v>0</v>
      </c>
      <c r="M153" s="683">
        <f>'8'!M153+'13'!L152+'14'!M154</f>
        <v>0</v>
      </c>
      <c r="N153" s="683">
        <f>'8'!N153+'13'!M152+'14'!N154</f>
        <v>0</v>
      </c>
      <c r="O153" s="683">
        <f>'8'!O153+'13'!N152+'14'!O154</f>
        <v>0</v>
      </c>
      <c r="P153" s="683">
        <f>'8'!P153+'13'!O152+'14'!P154</f>
        <v>0</v>
      </c>
      <c r="Q153" s="683">
        <f>'8'!Q153+'13'!P152+'14'!Q154</f>
        <v>0</v>
      </c>
      <c r="R153" s="683">
        <f>'8'!R153+'13'!Q152+'14'!R154</f>
        <v>0</v>
      </c>
      <c r="S153" s="683">
        <f>'8'!S153+'13'!R152+'14'!S154</f>
        <v>0</v>
      </c>
      <c r="T153" s="683">
        <f>'8'!T153+'13'!S152+'14'!T154</f>
        <v>0</v>
      </c>
      <c r="U153" s="683">
        <v>0</v>
      </c>
      <c r="V153" s="683">
        <f>'8'!V153+'13'!U152+'14'!V154</f>
        <v>0</v>
      </c>
      <c r="W153" s="683">
        <f>'8'!W153+'13'!V152+'14'!W154</f>
        <v>0</v>
      </c>
      <c r="X153" s="683">
        <v>0</v>
      </c>
      <c r="Y153" s="684">
        <v>0</v>
      </c>
    </row>
    <row r="154" spans="1:25" s="218" customFormat="1" ht="12.75" customHeight="1" thickBot="1">
      <c r="A154" s="668"/>
      <c r="B154" s="438" t="s">
        <v>553</v>
      </c>
      <c r="C154" s="1206" t="s">
        <v>554</v>
      </c>
      <c r="D154" s="1207"/>
      <c r="E154" s="1207"/>
      <c r="F154" s="1208"/>
      <c r="G154" s="690">
        <v>47</v>
      </c>
      <c r="H154" s="709">
        <v>0</v>
      </c>
      <c r="I154" s="691">
        <v>41.099934800922242</v>
      </c>
      <c r="J154" s="692">
        <v>0</v>
      </c>
      <c r="K154" s="692">
        <f>'8'!K154+'13'!J153+'14'!K155</f>
        <v>0</v>
      </c>
      <c r="L154" s="692">
        <f>'8'!L154+'13'!K153+'14'!L155</f>
        <v>0</v>
      </c>
      <c r="M154" s="692">
        <f>'8'!M154+'13'!L153+'14'!M155</f>
        <v>0</v>
      </c>
      <c r="N154" s="692">
        <f>'8'!N154+'13'!M153+'14'!N155</f>
        <v>0</v>
      </c>
      <c r="O154" s="692">
        <f>'8'!O154+'13'!N153+'14'!O155</f>
        <v>0</v>
      </c>
      <c r="P154" s="692">
        <f>'8'!P154+'13'!O153+'14'!P155</f>
        <v>0</v>
      </c>
      <c r="Q154" s="692">
        <f>'8'!Q154+'13'!P153+'14'!Q155</f>
        <v>0</v>
      </c>
      <c r="R154" s="692">
        <f>'8'!R154+'13'!Q153+'14'!R155</f>
        <v>0</v>
      </c>
      <c r="S154" s="692">
        <f>'8'!S154+'13'!R153+'14'!S155</f>
        <v>0</v>
      </c>
      <c r="T154" s="692">
        <f>'8'!T154+'13'!S153+'14'!T155</f>
        <v>0</v>
      </c>
      <c r="U154" s="692">
        <v>9.4353007765164656E-2</v>
      </c>
      <c r="V154" s="692">
        <f>'8'!V154+'13'!U153+'14'!V155</f>
        <v>0</v>
      </c>
      <c r="W154" s="692">
        <f>'8'!W154+'13'!V153+'14'!W155</f>
        <v>0</v>
      </c>
      <c r="X154" s="692">
        <v>5.3248789501857221</v>
      </c>
      <c r="Y154" s="693">
        <v>0.48083324112687448</v>
      </c>
    </row>
    <row r="155" spans="1:25" s="218" customFormat="1" ht="12.75" customHeight="1">
      <c r="A155" s="668"/>
      <c r="B155" s="442" t="s">
        <v>555</v>
      </c>
      <c r="C155" s="1209" t="s">
        <v>556</v>
      </c>
      <c r="D155" s="1210"/>
      <c r="E155" s="1210"/>
      <c r="F155" s="1211"/>
      <c r="G155" s="689">
        <v>0</v>
      </c>
      <c r="H155" s="689">
        <v>0</v>
      </c>
      <c r="I155" s="679">
        <v>0</v>
      </c>
      <c r="J155" s="499">
        <v>0</v>
      </c>
      <c r="K155" s="499">
        <f>'8'!K155+'13'!J154+'14'!K156</f>
        <v>0</v>
      </c>
      <c r="L155" s="499">
        <f>'8'!L155+'13'!K154+'14'!L156</f>
        <v>0</v>
      </c>
      <c r="M155" s="499">
        <f>'8'!M155+'13'!L154+'14'!M156</f>
        <v>0</v>
      </c>
      <c r="N155" s="499">
        <f>'8'!N155+'13'!M154+'14'!N156</f>
        <v>0</v>
      </c>
      <c r="O155" s="499">
        <f>'8'!O155+'13'!N154+'14'!O156</f>
        <v>0</v>
      </c>
      <c r="P155" s="499">
        <f>'8'!P155+'13'!O154+'14'!P156</f>
        <v>0</v>
      </c>
      <c r="Q155" s="499">
        <f>'8'!Q155+'13'!P154+'14'!Q156</f>
        <v>0</v>
      </c>
      <c r="R155" s="499">
        <f>'8'!R155+'13'!Q154+'14'!R156</f>
        <v>0</v>
      </c>
      <c r="S155" s="499">
        <f>'8'!S155+'13'!R154+'14'!S156</f>
        <v>0</v>
      </c>
      <c r="T155" s="499">
        <f>'8'!T155+'13'!S154+'14'!T156</f>
        <v>0</v>
      </c>
      <c r="U155" s="499">
        <v>0</v>
      </c>
      <c r="V155" s="499">
        <f>'8'!V155+'13'!U154+'14'!V156</f>
        <v>0</v>
      </c>
      <c r="W155" s="499">
        <f>'8'!W155+'13'!V154+'14'!W156</f>
        <v>0</v>
      </c>
      <c r="X155" s="499">
        <v>0</v>
      </c>
      <c r="Y155" s="500">
        <v>0</v>
      </c>
    </row>
    <row r="156" spans="1:25" s="218" customFormat="1" ht="12.75">
      <c r="A156" s="668"/>
      <c r="B156" s="411" t="s">
        <v>557</v>
      </c>
      <c r="C156" s="1203" t="s">
        <v>558</v>
      </c>
      <c r="D156" s="1204"/>
      <c r="E156" s="1204"/>
      <c r="F156" s="1205"/>
      <c r="G156" s="681">
        <v>0</v>
      </c>
      <c r="H156" s="678">
        <v>0</v>
      </c>
      <c r="I156" s="682">
        <v>0</v>
      </c>
      <c r="J156" s="683">
        <v>0</v>
      </c>
      <c r="K156" s="683">
        <f>'8'!K156+'13'!J155+'14'!K157</f>
        <v>0</v>
      </c>
      <c r="L156" s="683">
        <f>'8'!L156+'13'!K155+'14'!L157</f>
        <v>0</v>
      </c>
      <c r="M156" s="683">
        <f>'8'!M156+'13'!L155+'14'!M157</f>
        <v>0</v>
      </c>
      <c r="N156" s="683">
        <f>'8'!N156+'13'!M155+'14'!N157</f>
        <v>0</v>
      </c>
      <c r="O156" s="683">
        <f>'8'!O156+'13'!N155+'14'!O157</f>
        <v>0</v>
      </c>
      <c r="P156" s="683">
        <f>'8'!P156+'13'!O155+'14'!P157</f>
        <v>0</v>
      </c>
      <c r="Q156" s="683">
        <f>'8'!Q156+'13'!P155+'14'!Q157</f>
        <v>0</v>
      </c>
      <c r="R156" s="683">
        <f>'8'!R156+'13'!Q155+'14'!R157</f>
        <v>0</v>
      </c>
      <c r="S156" s="683">
        <f>'8'!S156+'13'!R155+'14'!S157</f>
        <v>0</v>
      </c>
      <c r="T156" s="683">
        <f>'8'!T156+'13'!S155+'14'!T157</f>
        <v>0</v>
      </c>
      <c r="U156" s="683">
        <v>0</v>
      </c>
      <c r="V156" s="683">
        <f>'8'!V156+'13'!U155+'14'!V157</f>
        <v>0</v>
      </c>
      <c r="W156" s="683">
        <f>'8'!W156+'13'!V155+'14'!W157</f>
        <v>0</v>
      </c>
      <c r="X156" s="683">
        <v>0</v>
      </c>
      <c r="Y156" s="684">
        <v>0</v>
      </c>
    </row>
    <row r="157" spans="1:25" s="218" customFormat="1" ht="13.5" customHeight="1">
      <c r="A157" s="668"/>
      <c r="B157" s="411" t="s">
        <v>559</v>
      </c>
      <c r="C157" s="1203" t="s">
        <v>560</v>
      </c>
      <c r="D157" s="1204"/>
      <c r="E157" s="1204"/>
      <c r="F157" s="1205"/>
      <c r="G157" s="681">
        <v>0</v>
      </c>
      <c r="H157" s="678">
        <v>0</v>
      </c>
      <c r="I157" s="682">
        <v>0</v>
      </c>
      <c r="J157" s="683">
        <v>0</v>
      </c>
      <c r="K157" s="683">
        <f>'8'!K157+'13'!J156+'14'!K158</f>
        <v>0</v>
      </c>
      <c r="L157" s="683">
        <f>'8'!L157+'13'!K156+'14'!L158</f>
        <v>0</v>
      </c>
      <c r="M157" s="683">
        <f>'8'!M157+'13'!L156+'14'!M158</f>
        <v>0</v>
      </c>
      <c r="N157" s="683">
        <f>'8'!N157+'13'!M156+'14'!N158</f>
        <v>0</v>
      </c>
      <c r="O157" s="683">
        <f>'8'!O157+'13'!N156+'14'!O158</f>
        <v>0</v>
      </c>
      <c r="P157" s="683">
        <f>'8'!P157+'13'!O156+'14'!P158</f>
        <v>0</v>
      </c>
      <c r="Q157" s="683">
        <f>'8'!Q157+'13'!P156+'14'!Q158</f>
        <v>0</v>
      </c>
      <c r="R157" s="683">
        <f>'8'!R157+'13'!Q156+'14'!R158</f>
        <v>0</v>
      </c>
      <c r="S157" s="683">
        <f>'8'!S157+'13'!R156+'14'!S158</f>
        <v>0</v>
      </c>
      <c r="T157" s="683">
        <f>'8'!T157+'13'!S156+'14'!T158</f>
        <v>0</v>
      </c>
      <c r="U157" s="683">
        <v>0</v>
      </c>
      <c r="V157" s="683">
        <f>'8'!V157+'13'!U156+'14'!V158</f>
        <v>0</v>
      </c>
      <c r="W157" s="683">
        <f>'8'!W157+'13'!V156+'14'!W158</f>
        <v>0</v>
      </c>
      <c r="X157" s="683">
        <v>0</v>
      </c>
      <c r="Y157" s="684">
        <v>0</v>
      </c>
    </row>
    <row r="158" spans="1:25">
      <c r="B158" s="411" t="s">
        <v>561</v>
      </c>
      <c r="C158" s="1203" t="s">
        <v>562</v>
      </c>
      <c r="D158" s="1204"/>
      <c r="E158" s="1204"/>
      <c r="F158" s="1205"/>
      <c r="G158" s="681">
        <v>0</v>
      </c>
      <c r="H158" s="678">
        <v>0</v>
      </c>
      <c r="I158" s="682">
        <v>0</v>
      </c>
      <c r="J158" s="683">
        <v>0</v>
      </c>
      <c r="K158" s="683">
        <f>'8'!K158+'13'!J157+'14'!K159</f>
        <v>0</v>
      </c>
      <c r="L158" s="683">
        <f>'8'!L158+'13'!K157+'14'!L159</f>
        <v>0</v>
      </c>
      <c r="M158" s="683">
        <f>'8'!M158+'13'!L157+'14'!M159</f>
        <v>0</v>
      </c>
      <c r="N158" s="683">
        <f>'8'!N158+'13'!M157+'14'!N159</f>
        <v>0</v>
      </c>
      <c r="O158" s="683">
        <f>'8'!O158+'13'!N157+'14'!O159</f>
        <v>0</v>
      </c>
      <c r="P158" s="683">
        <f>'8'!P158+'13'!O157+'14'!P159</f>
        <v>0</v>
      </c>
      <c r="Q158" s="683">
        <f>'8'!Q158+'13'!P157+'14'!Q159</f>
        <v>0</v>
      </c>
      <c r="R158" s="683">
        <f>'8'!R158+'13'!Q157+'14'!R159</f>
        <v>0</v>
      </c>
      <c r="S158" s="683">
        <f>'8'!S158+'13'!R157+'14'!S159</f>
        <v>0</v>
      </c>
      <c r="T158" s="683">
        <f>'8'!T158+'13'!S157+'14'!T159</f>
        <v>0</v>
      </c>
      <c r="U158" s="683">
        <v>0</v>
      </c>
      <c r="V158" s="683">
        <f>'8'!V158+'13'!U157+'14'!V159</f>
        <v>0</v>
      </c>
      <c r="W158" s="683">
        <f>'8'!W158+'13'!V157+'14'!W159</f>
        <v>0</v>
      </c>
      <c r="X158" s="683">
        <v>0</v>
      </c>
      <c r="Y158" s="684">
        <v>0</v>
      </c>
    </row>
    <row r="159" spans="1:25">
      <c r="B159" s="411" t="s">
        <v>563</v>
      </c>
      <c r="C159" s="1203" t="s">
        <v>564</v>
      </c>
      <c r="D159" s="1204"/>
      <c r="E159" s="1204"/>
      <c r="F159" s="1205"/>
      <c r="G159" s="681">
        <v>0</v>
      </c>
      <c r="H159" s="678">
        <v>0</v>
      </c>
      <c r="I159" s="682">
        <v>0</v>
      </c>
      <c r="J159" s="683">
        <v>0</v>
      </c>
      <c r="K159" s="683">
        <f>'8'!K159+'13'!J158+'14'!K160</f>
        <v>0</v>
      </c>
      <c r="L159" s="683">
        <f>'8'!L159+'13'!K158+'14'!L160</f>
        <v>0</v>
      </c>
      <c r="M159" s="683">
        <f>'8'!M159+'13'!L158+'14'!M160</f>
        <v>0</v>
      </c>
      <c r="N159" s="683">
        <f>'8'!N159+'13'!M158+'14'!N160</f>
        <v>0</v>
      </c>
      <c r="O159" s="683">
        <f>'8'!O159+'13'!N158+'14'!O160</f>
        <v>0</v>
      </c>
      <c r="P159" s="683">
        <f>'8'!P159+'13'!O158+'14'!P160</f>
        <v>0</v>
      </c>
      <c r="Q159" s="683">
        <f>'8'!Q159+'13'!P158+'14'!Q160</f>
        <v>0</v>
      </c>
      <c r="R159" s="683">
        <f>'8'!R159+'13'!Q158+'14'!R160</f>
        <v>0</v>
      </c>
      <c r="S159" s="683">
        <f>'8'!S159+'13'!R158+'14'!S160</f>
        <v>0</v>
      </c>
      <c r="T159" s="683">
        <f>'8'!T159+'13'!S158+'14'!T160</f>
        <v>0</v>
      </c>
      <c r="U159" s="683">
        <v>0</v>
      </c>
      <c r="V159" s="683">
        <f>'8'!V159+'13'!U158+'14'!V160</f>
        <v>0</v>
      </c>
      <c r="W159" s="683">
        <f>'8'!W159+'13'!V158+'14'!W160</f>
        <v>0</v>
      </c>
      <c r="X159" s="683">
        <v>0</v>
      </c>
      <c r="Y159" s="684">
        <v>0</v>
      </c>
    </row>
    <row r="160" spans="1:25" ht="15" thickBot="1">
      <c r="B160" s="438" t="s">
        <v>565</v>
      </c>
      <c r="C160" s="1206" t="s">
        <v>566</v>
      </c>
      <c r="D160" s="1207"/>
      <c r="E160" s="1207"/>
      <c r="F160" s="1208"/>
      <c r="G160" s="681">
        <v>0</v>
      </c>
      <c r="H160" s="678">
        <v>0</v>
      </c>
      <c r="I160" s="682">
        <v>0</v>
      </c>
      <c r="J160" s="683">
        <v>0</v>
      </c>
      <c r="K160" s="683">
        <f>'8'!K160+'13'!J159+'14'!K161</f>
        <v>0</v>
      </c>
      <c r="L160" s="683">
        <f>'8'!L160+'13'!K159+'14'!L161</f>
        <v>0</v>
      </c>
      <c r="M160" s="683">
        <f>'8'!M160+'13'!L159+'14'!M161</f>
        <v>0</v>
      </c>
      <c r="N160" s="683">
        <f>'8'!N160+'13'!M159+'14'!N161</f>
        <v>0</v>
      </c>
      <c r="O160" s="683">
        <f>'8'!O160+'13'!N159+'14'!O161</f>
        <v>0</v>
      </c>
      <c r="P160" s="683">
        <f>'8'!P160+'13'!O159+'14'!P161</f>
        <v>0</v>
      </c>
      <c r="Q160" s="683">
        <f>'8'!Q160+'13'!P159+'14'!Q161</f>
        <v>0</v>
      </c>
      <c r="R160" s="683">
        <f>'8'!R160+'13'!Q159+'14'!R161</f>
        <v>0</v>
      </c>
      <c r="S160" s="683">
        <f>'8'!S160+'13'!R159+'14'!S161</f>
        <v>0</v>
      </c>
      <c r="T160" s="683">
        <f>'8'!T160+'13'!S159+'14'!T161</f>
        <v>0</v>
      </c>
      <c r="U160" s="683">
        <v>0</v>
      </c>
      <c r="V160" s="683">
        <f>'8'!V160+'13'!U159+'14'!V161</f>
        <v>0</v>
      </c>
      <c r="W160" s="683">
        <f>'8'!W160+'13'!V159+'14'!W161</f>
        <v>0</v>
      </c>
      <c r="X160" s="683">
        <v>0</v>
      </c>
      <c r="Y160" s="684">
        <v>0</v>
      </c>
    </row>
    <row r="161" spans="1:25" s="218" customFormat="1" ht="13.5" thickBot="1">
      <c r="A161" s="668"/>
      <c r="B161" s="703"/>
      <c r="C161" s="1394" t="s">
        <v>617</v>
      </c>
      <c r="D161" s="1392"/>
      <c r="E161" s="1392"/>
      <c r="F161" s="1392"/>
      <c r="G161" s="704">
        <f>SUM(I161:Y161)+1</f>
        <v>114338.8994901633</v>
      </c>
      <c r="H161" s="704">
        <f>'14'!$H$162</f>
        <v>208.00000000000003</v>
      </c>
      <c r="I161" s="550">
        <f>'14'!I162</f>
        <v>99995.141987696305</v>
      </c>
      <c r="J161" s="551">
        <f>'14'!J162</f>
        <v>0</v>
      </c>
      <c r="K161" s="551">
        <f>'14'!K162</f>
        <v>0</v>
      </c>
      <c r="L161" s="551">
        <f>'14'!L162</f>
        <v>0</v>
      </c>
      <c r="M161" s="551">
        <f>'14'!M162</f>
        <v>0</v>
      </c>
      <c r="N161" s="551">
        <f>'14'!N162</f>
        <v>0</v>
      </c>
      <c r="O161" s="551">
        <f>'14'!O162</f>
        <v>0</v>
      </c>
      <c r="P161" s="551">
        <f>'14'!P162</f>
        <v>0</v>
      </c>
      <c r="Q161" s="551">
        <f>'14'!Q162</f>
        <v>0</v>
      </c>
      <c r="R161" s="551">
        <f>'14'!R162</f>
        <v>0</v>
      </c>
      <c r="S161" s="551">
        <f>'14'!S162</f>
        <v>0</v>
      </c>
      <c r="T161" s="551">
        <f>'14'!T162</f>
        <v>0</v>
      </c>
      <c r="U161" s="551">
        <f>'14'!U162</f>
        <v>217</v>
      </c>
      <c r="V161" s="551">
        <f>'14'!V162</f>
        <v>0</v>
      </c>
      <c r="W161" s="551">
        <f>'14'!W162</f>
        <v>0</v>
      </c>
      <c r="X161" s="551">
        <f>'14'!X162</f>
        <v>12954.821019913108</v>
      </c>
      <c r="Y161" s="552">
        <f>'14'!Y162</f>
        <v>1170.9364825538794</v>
      </c>
    </row>
    <row r="162" spans="1:25" s="218" customFormat="1" ht="13.5" thickBot="1">
      <c r="A162" s="668"/>
      <c r="B162" s="703"/>
      <c r="C162" s="1394" t="s">
        <v>618</v>
      </c>
      <c r="D162" s="1392"/>
      <c r="E162" s="1392"/>
      <c r="F162" s="1392"/>
      <c r="G162" s="704">
        <f>SUM(I162:Y162)</f>
        <v>1441746.2626220989</v>
      </c>
      <c r="H162" s="704">
        <f>SUM(H29:H160)</f>
        <v>1116.9400000000003</v>
      </c>
      <c r="I162" s="801">
        <v>1260880</v>
      </c>
      <c r="J162" s="551">
        <f t="shared" ref="J162:W162" si="0">SUM(J29:J160)</f>
        <v>0</v>
      </c>
      <c r="K162" s="551">
        <f t="shared" si="0"/>
        <v>0</v>
      </c>
      <c r="L162" s="551">
        <f t="shared" si="0"/>
        <v>0</v>
      </c>
      <c r="M162" s="551">
        <f t="shared" si="0"/>
        <v>0</v>
      </c>
      <c r="N162" s="551">
        <f t="shared" si="0"/>
        <v>0</v>
      </c>
      <c r="O162" s="551">
        <f t="shared" si="0"/>
        <v>0</v>
      </c>
      <c r="P162" s="551">
        <f t="shared" si="0"/>
        <v>0</v>
      </c>
      <c r="Q162" s="551">
        <f t="shared" si="0"/>
        <v>0</v>
      </c>
      <c r="R162" s="551">
        <f t="shared" si="0"/>
        <v>0</v>
      </c>
      <c r="S162" s="551">
        <f t="shared" si="0"/>
        <v>0</v>
      </c>
      <c r="T162" s="551">
        <f t="shared" si="0"/>
        <v>0</v>
      </c>
      <c r="U162" s="551">
        <f>SUM(U29:U160)-5</f>
        <v>2742.4967571573102</v>
      </c>
      <c r="V162" s="551">
        <f t="shared" si="0"/>
        <v>0</v>
      </c>
      <c r="W162" s="551">
        <f t="shared" si="0"/>
        <v>0</v>
      </c>
      <c r="X162" s="551">
        <f>SUM(X29:X160)+2</f>
        <v>163358.92564331883</v>
      </c>
      <c r="Y162" s="552">
        <f>SUM(Y29:Y160)+1</f>
        <v>14764.84022162271</v>
      </c>
    </row>
    <row r="163" spans="1:25">
      <c r="F163" s="710">
        <f>'16'!G161</f>
        <v>114131</v>
      </c>
      <c r="G163" s="710">
        <f>'16'!G162</f>
        <v>1440629.4960578573</v>
      </c>
    </row>
    <row r="164" spans="1:25">
      <c r="F164" s="710">
        <f>G161-F163</f>
        <v>207.89949016329774</v>
      </c>
      <c r="G164" s="710">
        <f>G162-G163</f>
        <v>1116.7665642416105</v>
      </c>
    </row>
    <row r="165" spans="1:25" s="2" customFormat="1" ht="12.75">
      <c r="C165" s="65"/>
      <c r="D165" s="66"/>
      <c r="E165" s="65"/>
      <c r="F165" s="65"/>
      <c r="G165" s="66"/>
      <c r="H165" s="65"/>
    </row>
    <row r="166" spans="1:25" s="2" customFormat="1" ht="12.75">
      <c r="B166" s="2" t="s">
        <v>55</v>
      </c>
      <c r="C166" s="65"/>
      <c r="D166" s="65" t="s">
        <v>646</v>
      </c>
      <c r="E166" s="65"/>
      <c r="F166" s="67"/>
      <c r="G166" s="65"/>
      <c r="H166" s="65" t="s">
        <v>647</v>
      </c>
    </row>
    <row r="167" spans="1:25" s="2" customFormat="1" ht="12.75">
      <c r="C167" s="65"/>
      <c r="D167" s="65"/>
      <c r="E167" s="65"/>
    </row>
    <row r="170" spans="1:25">
      <c r="G170" s="711"/>
    </row>
  </sheetData>
  <mergeCells count="183">
    <mergeCell ref="B8:D8"/>
    <mergeCell ref="G8:H8"/>
    <mergeCell ref="B9:D9"/>
    <mergeCell ref="G9:H9"/>
    <mergeCell ref="B10:D10"/>
    <mergeCell ref="G10:H10"/>
    <mergeCell ref="B5:D5"/>
    <mergeCell ref="G5:H5"/>
    <mergeCell ref="B6:D6"/>
    <mergeCell ref="G6:H6"/>
    <mergeCell ref="B7:D7"/>
    <mergeCell ref="G7:H7"/>
    <mergeCell ref="E16:G16"/>
    <mergeCell ref="B20:F20"/>
    <mergeCell ref="B21:F21"/>
    <mergeCell ref="B23:F28"/>
    <mergeCell ref="G23:G28"/>
    <mergeCell ref="H23:H28"/>
    <mergeCell ref="B11:D11"/>
    <mergeCell ref="G11:H11"/>
    <mergeCell ref="B12:D12"/>
    <mergeCell ref="G12:H12"/>
    <mergeCell ref="B14:Y14"/>
    <mergeCell ref="C15:D15"/>
    <mergeCell ref="I23:Y23"/>
    <mergeCell ref="I24:K26"/>
    <mergeCell ref="L24:M26"/>
    <mergeCell ref="N24:O26"/>
    <mergeCell ref="P24:R26"/>
    <mergeCell ref="S24:T26"/>
    <mergeCell ref="U24:U26"/>
    <mergeCell ref="V24:W26"/>
    <mergeCell ref="X24:Y26"/>
    <mergeCell ref="U27:U28"/>
    <mergeCell ref="V27:V28"/>
    <mergeCell ref="W27:W28"/>
    <mergeCell ref="X27:X28"/>
    <mergeCell ref="Y27:Y28"/>
    <mergeCell ref="C30:F30"/>
    <mergeCell ref="O27:O28"/>
    <mergeCell ref="P27:P28"/>
    <mergeCell ref="Q27:Q28"/>
    <mergeCell ref="R27:R28"/>
    <mergeCell ref="S27:S28"/>
    <mergeCell ref="T27:T28"/>
    <mergeCell ref="I27:I28"/>
    <mergeCell ref="J27:J28"/>
    <mergeCell ref="K27:K28"/>
    <mergeCell ref="L27:L28"/>
    <mergeCell ref="M27:M28"/>
    <mergeCell ref="N27:N28"/>
    <mergeCell ref="C37:F37"/>
    <mergeCell ref="C38:F38"/>
    <mergeCell ref="C39:F39"/>
    <mergeCell ref="C40:F40"/>
    <mergeCell ref="C41:F41"/>
    <mergeCell ref="C42:F42"/>
    <mergeCell ref="C31:F31"/>
    <mergeCell ref="C32:F32"/>
    <mergeCell ref="C33:F33"/>
    <mergeCell ref="C34:F34"/>
    <mergeCell ref="C35:F35"/>
    <mergeCell ref="C36:F36"/>
    <mergeCell ref="C49:F49"/>
    <mergeCell ref="C50:F50"/>
    <mergeCell ref="C51:F51"/>
    <mergeCell ref="C52:F52"/>
    <mergeCell ref="C53:F53"/>
    <mergeCell ref="C54:F54"/>
    <mergeCell ref="C43:F43"/>
    <mergeCell ref="C44:F44"/>
    <mergeCell ref="C45:F45"/>
    <mergeCell ref="C46:F46"/>
    <mergeCell ref="C47:F47"/>
    <mergeCell ref="C48:F48"/>
    <mergeCell ref="C61:F61"/>
    <mergeCell ref="C62:F62"/>
    <mergeCell ref="C63:F63"/>
    <mergeCell ref="C64:F64"/>
    <mergeCell ref="C65:F65"/>
    <mergeCell ref="C66:F66"/>
    <mergeCell ref="C55:F55"/>
    <mergeCell ref="C56:F56"/>
    <mergeCell ref="C57:F57"/>
    <mergeCell ref="C58:F58"/>
    <mergeCell ref="C59:F59"/>
    <mergeCell ref="C60:F60"/>
    <mergeCell ref="C73:F73"/>
    <mergeCell ref="C74:F74"/>
    <mergeCell ref="C75:F75"/>
    <mergeCell ref="C76:F76"/>
    <mergeCell ref="C77:F77"/>
    <mergeCell ref="C78:F78"/>
    <mergeCell ref="C67:F67"/>
    <mergeCell ref="C68:F68"/>
    <mergeCell ref="C69:F69"/>
    <mergeCell ref="C70:F70"/>
    <mergeCell ref="C71:F71"/>
    <mergeCell ref="C72:F72"/>
    <mergeCell ref="C85:F85"/>
    <mergeCell ref="C86:F86"/>
    <mergeCell ref="C87:F87"/>
    <mergeCell ref="C88:F88"/>
    <mergeCell ref="C89:F89"/>
    <mergeCell ref="C90:F90"/>
    <mergeCell ref="C79:F79"/>
    <mergeCell ref="C80:F80"/>
    <mergeCell ref="C81:F81"/>
    <mergeCell ref="C82:F82"/>
    <mergeCell ref="C83:F83"/>
    <mergeCell ref="C84:F84"/>
    <mergeCell ref="C97:F97"/>
    <mergeCell ref="C98:F98"/>
    <mergeCell ref="C99:F99"/>
    <mergeCell ref="C100:F100"/>
    <mergeCell ref="C101:F101"/>
    <mergeCell ref="C102:F102"/>
    <mergeCell ref="C91:F91"/>
    <mergeCell ref="C92:F92"/>
    <mergeCell ref="C93:F93"/>
    <mergeCell ref="C94:F94"/>
    <mergeCell ref="C95:F95"/>
    <mergeCell ref="C96:F96"/>
    <mergeCell ref="C109:F109"/>
    <mergeCell ref="C110:F110"/>
    <mergeCell ref="C111:F111"/>
    <mergeCell ref="C112:F112"/>
    <mergeCell ref="C113:F113"/>
    <mergeCell ref="C114:F114"/>
    <mergeCell ref="C103:F103"/>
    <mergeCell ref="C104:F104"/>
    <mergeCell ref="C105:F105"/>
    <mergeCell ref="C106:F106"/>
    <mergeCell ref="C107:F107"/>
    <mergeCell ref="C108:F108"/>
    <mergeCell ref="C121:F121"/>
    <mergeCell ref="C122:F122"/>
    <mergeCell ref="C123:F123"/>
    <mergeCell ref="C124:F124"/>
    <mergeCell ref="C125:F125"/>
    <mergeCell ref="C126:F126"/>
    <mergeCell ref="C115:F115"/>
    <mergeCell ref="C116:F116"/>
    <mergeCell ref="C117:F117"/>
    <mergeCell ref="C118:F118"/>
    <mergeCell ref="C119:F119"/>
    <mergeCell ref="C120:F120"/>
    <mergeCell ref="C133:F133"/>
    <mergeCell ref="C134:F134"/>
    <mergeCell ref="C135:F135"/>
    <mergeCell ref="C136:F136"/>
    <mergeCell ref="C137:F137"/>
    <mergeCell ref="C138:F138"/>
    <mergeCell ref="C127:F127"/>
    <mergeCell ref="C128:F128"/>
    <mergeCell ref="C129:F129"/>
    <mergeCell ref="C130:F130"/>
    <mergeCell ref="C131:F131"/>
    <mergeCell ref="C132:F132"/>
    <mergeCell ref="C145:F145"/>
    <mergeCell ref="C146:F146"/>
    <mergeCell ref="C147:F147"/>
    <mergeCell ref="C148:F148"/>
    <mergeCell ref="C149:F149"/>
    <mergeCell ref="C150:F150"/>
    <mergeCell ref="C139:F139"/>
    <mergeCell ref="C140:F140"/>
    <mergeCell ref="C141:F141"/>
    <mergeCell ref="C142:F142"/>
    <mergeCell ref="C143:F143"/>
    <mergeCell ref="C144:F144"/>
    <mergeCell ref="C157:F157"/>
    <mergeCell ref="C158:F158"/>
    <mergeCell ref="C159:F159"/>
    <mergeCell ref="C160:F160"/>
    <mergeCell ref="C161:F161"/>
    <mergeCell ref="C162:F162"/>
    <mergeCell ref="C151:F151"/>
    <mergeCell ref="C152:F152"/>
    <mergeCell ref="C153:F153"/>
    <mergeCell ref="C154:F154"/>
    <mergeCell ref="C155:F155"/>
    <mergeCell ref="C156:F156"/>
  </mergeCells>
  <hyperlinks>
    <hyperlink ref="E12" r:id="rId1"/>
    <hyperlink ref="G10" r:id="rId2"/>
  </hyperlinks>
  <printOptions horizontalCentered="1"/>
  <pageMargins left="0.11811023622047245" right="0.11811023622047245" top="0.74803149606299213" bottom="0.74803149606299213" header="0.31496062992125984" footer="0.31496062992125984"/>
  <pageSetup paperSize="9" scale="86" fitToHeight="5" orientation="landscape"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pageSetUpPr fitToPage="1"/>
  </sheetPr>
  <dimension ref="B1:AB171"/>
  <sheetViews>
    <sheetView topLeftCell="A135" zoomScale="85" zoomScaleNormal="85" zoomScaleSheetLayoutView="55" workbookViewId="0">
      <selection activeCell="E16" sqref="E16:G16"/>
    </sheetView>
  </sheetViews>
  <sheetFormatPr defaultColWidth="9.140625" defaultRowHeight="12.75"/>
  <cols>
    <col min="1" max="1" width="2.85546875" style="320" customWidth="1"/>
    <col min="2" max="2" width="11.28515625" style="320" customWidth="1"/>
    <col min="3" max="4" width="9.140625" style="320"/>
    <col min="5" max="5" width="21.140625" style="320" customWidth="1"/>
    <col min="6" max="6" width="30.140625" style="320" customWidth="1"/>
    <col min="7" max="7" width="13.85546875" style="320" customWidth="1"/>
    <col min="8" max="8" width="10.28515625" style="320" customWidth="1"/>
    <col min="9" max="9" width="15.42578125" style="320" customWidth="1"/>
    <col min="10" max="19" width="10.28515625" style="320" hidden="1" customWidth="1"/>
    <col min="20" max="20" width="14.140625" style="320" customWidth="1"/>
    <col min="21" max="22" width="10.28515625" style="320" hidden="1" customWidth="1"/>
    <col min="23" max="24" width="10.28515625" style="320" customWidth="1"/>
    <col min="25" max="26" width="0" style="320" hidden="1" customWidth="1"/>
    <col min="27" max="16384" width="9.140625" style="320"/>
  </cols>
  <sheetData>
    <row r="1" spans="2:17" s="217" customFormat="1"/>
    <row r="2" spans="2:17" s="217" customFormat="1">
      <c r="B2" s="1"/>
      <c r="F2" s="217" t="s">
        <v>0</v>
      </c>
    </row>
    <row r="3" spans="2:17" s="217" customFormat="1">
      <c r="F3" s="217" t="s">
        <v>621</v>
      </c>
    </row>
    <row r="4" spans="2:17" s="217" customFormat="1">
      <c r="I4" s="221"/>
      <c r="J4" s="221"/>
    </row>
    <row r="5" spans="2:17" s="2" customFormat="1" ht="12.75" customHeight="1">
      <c r="B5" s="953" t="s">
        <v>2</v>
      </c>
      <c r="C5" s="953"/>
      <c r="D5" s="953"/>
      <c r="E5" s="556"/>
      <c r="F5" s="557" t="s">
        <v>3</v>
      </c>
      <c r="G5" s="958"/>
      <c r="H5" s="959"/>
    </row>
    <row r="6" spans="2:17" s="2" customFormat="1" ht="12.75" customHeight="1">
      <c r="B6" s="953" t="s">
        <v>4</v>
      </c>
      <c r="C6" s="953"/>
      <c r="D6" s="953"/>
      <c r="E6" s="556" t="s">
        <v>636</v>
      </c>
      <c r="F6" s="557" t="s">
        <v>5</v>
      </c>
      <c r="G6" s="958" t="s">
        <v>640</v>
      </c>
      <c r="H6" s="959"/>
    </row>
    <row r="7" spans="2:17" s="2" customFormat="1" ht="12.75" customHeight="1">
      <c r="B7" s="953" t="s">
        <v>6</v>
      </c>
      <c r="C7" s="953"/>
      <c r="D7" s="953"/>
      <c r="E7" s="556">
        <v>164780489</v>
      </c>
      <c r="F7" s="557" t="s">
        <v>7</v>
      </c>
      <c r="G7" s="958" t="s">
        <v>641</v>
      </c>
      <c r="H7" s="959"/>
    </row>
    <row r="8" spans="2:17" s="2" customFormat="1" ht="12.75" customHeight="1">
      <c r="B8" s="953" t="s">
        <v>8</v>
      </c>
      <c r="C8" s="953"/>
      <c r="D8" s="953"/>
      <c r="E8" s="556" t="s">
        <v>637</v>
      </c>
      <c r="F8" s="557" t="s">
        <v>9</v>
      </c>
      <c r="G8" s="958" t="s">
        <v>642</v>
      </c>
      <c r="H8" s="959"/>
    </row>
    <row r="9" spans="2:17" s="2" customFormat="1" ht="12.75" customHeight="1">
      <c r="B9" s="953" t="s">
        <v>9</v>
      </c>
      <c r="C9" s="953"/>
      <c r="D9" s="953"/>
      <c r="E9" s="556" t="s">
        <v>638</v>
      </c>
      <c r="F9" s="557" t="s">
        <v>10</v>
      </c>
      <c r="G9" s="958" t="s">
        <v>638</v>
      </c>
      <c r="H9" s="959"/>
    </row>
    <row r="10" spans="2:17" s="2" customFormat="1" ht="12.75" customHeight="1">
      <c r="B10" s="953" t="s">
        <v>10</v>
      </c>
      <c r="C10" s="953"/>
      <c r="D10" s="953"/>
      <c r="E10" s="556" t="s">
        <v>638</v>
      </c>
      <c r="F10" s="557" t="s">
        <v>11</v>
      </c>
      <c r="G10" s="958" t="s">
        <v>639</v>
      </c>
      <c r="H10" s="959"/>
    </row>
    <row r="11" spans="2:17" s="2" customFormat="1" ht="12.75" customHeight="1">
      <c r="B11" s="953" t="s">
        <v>12</v>
      </c>
      <c r="C11" s="953"/>
      <c r="D11" s="953"/>
      <c r="E11" s="556" t="s">
        <v>217</v>
      </c>
      <c r="F11" s="96"/>
      <c r="G11" s="956"/>
      <c r="H11" s="957"/>
    </row>
    <row r="12" spans="2:17" s="2" customFormat="1" ht="12.75" customHeight="1">
      <c r="B12" s="953" t="s">
        <v>11</v>
      </c>
      <c r="C12" s="953"/>
      <c r="D12" s="953"/>
      <c r="E12" s="556" t="s">
        <v>639</v>
      </c>
      <c r="F12" s="96"/>
      <c r="G12" s="956"/>
      <c r="H12" s="957"/>
    </row>
    <row r="13" spans="2:17" s="217" customFormat="1"/>
    <row r="14" spans="2:17" s="217" customFormat="1" ht="15.75">
      <c r="B14" s="1120" t="s">
        <v>660</v>
      </c>
      <c r="C14" s="1120"/>
      <c r="D14" s="1120"/>
      <c r="E14" s="1120"/>
      <c r="F14" s="1120"/>
      <c r="G14" s="1120"/>
      <c r="H14" s="1120"/>
      <c r="I14" s="1120"/>
      <c r="J14" s="1120"/>
      <c r="K14" s="1120"/>
      <c r="L14" s="1120"/>
      <c r="M14" s="1120"/>
      <c r="N14" s="1120"/>
      <c r="O14" s="1120"/>
      <c r="P14" s="1120"/>
      <c r="Q14" s="1120"/>
    </row>
    <row r="15" spans="2:17" s="2" customFormat="1" ht="15" customHeight="1">
      <c r="C15" s="949"/>
      <c r="D15" s="949"/>
    </row>
    <row r="16" spans="2:17" s="2" customFormat="1" ht="15" customHeight="1">
      <c r="E16" s="950">
        <v>42786</v>
      </c>
      <c r="F16" s="884"/>
      <c r="G16" s="884"/>
    </row>
    <row r="17" spans="2:26" s="2" customFormat="1">
      <c r="F17" s="4" t="s">
        <v>13</v>
      </c>
    </row>
    <row r="18" spans="2:26" s="2" customFormat="1" ht="12.75" customHeight="1"/>
    <row r="19" spans="2:26" s="217" customFormat="1"/>
    <row r="20" spans="2:26" s="217" customFormat="1">
      <c r="B20" s="1121" t="s">
        <v>14</v>
      </c>
      <c r="C20" s="1121"/>
      <c r="D20" s="1121"/>
      <c r="E20" s="1121"/>
      <c r="F20" s="1121"/>
    </row>
    <row r="21" spans="2:26" s="217" customFormat="1">
      <c r="B21" s="1122" t="s">
        <v>309</v>
      </c>
      <c r="C21" s="1122"/>
      <c r="D21" s="1122"/>
      <c r="E21" s="1122"/>
      <c r="F21" s="1122"/>
    </row>
    <row r="22" spans="2:26" s="217" customFormat="1" ht="13.5" thickBot="1"/>
    <row r="23" spans="2:26" s="223" customFormat="1">
      <c r="B23" s="1256" t="s">
        <v>316</v>
      </c>
      <c r="C23" s="1257"/>
      <c r="D23" s="1257"/>
      <c r="E23" s="1257"/>
      <c r="F23" s="1401"/>
      <c r="G23" s="1416" t="s">
        <v>622</v>
      </c>
      <c r="H23" s="1107" t="s">
        <v>67</v>
      </c>
      <c r="I23" s="1108"/>
      <c r="J23" s="1108"/>
      <c r="K23" s="1108"/>
      <c r="L23" s="1108"/>
      <c r="M23" s="1108"/>
      <c r="N23" s="1108"/>
      <c r="O23" s="1108"/>
      <c r="P23" s="1108"/>
      <c r="Q23" s="1108"/>
      <c r="R23" s="1108"/>
      <c r="S23" s="1108"/>
      <c r="T23" s="1108"/>
      <c r="U23" s="1108"/>
      <c r="V23" s="1108"/>
      <c r="W23" s="1108"/>
      <c r="X23" s="1109"/>
    </row>
    <row r="24" spans="2:26" s="223" customFormat="1">
      <c r="B24" s="1258"/>
      <c r="C24" s="1259"/>
      <c r="D24" s="1259"/>
      <c r="E24" s="1259"/>
      <c r="F24" s="1402"/>
      <c r="G24" s="1410"/>
      <c r="H24" s="1100" t="s">
        <v>18</v>
      </c>
      <c r="I24" s="1101"/>
      <c r="J24" s="1102"/>
      <c r="K24" s="1106" t="s">
        <v>19</v>
      </c>
      <c r="L24" s="1106"/>
      <c r="M24" s="1106" t="s">
        <v>20</v>
      </c>
      <c r="N24" s="1106"/>
      <c r="O24" s="1106" t="s">
        <v>21</v>
      </c>
      <c r="P24" s="1106"/>
      <c r="Q24" s="1106"/>
      <c r="R24" s="1106" t="s">
        <v>22</v>
      </c>
      <c r="S24" s="1106"/>
      <c r="T24" s="1106" t="s">
        <v>23</v>
      </c>
      <c r="U24" s="1106" t="s">
        <v>24</v>
      </c>
      <c r="V24" s="1106"/>
      <c r="W24" s="1106" t="s">
        <v>25</v>
      </c>
      <c r="X24" s="1119"/>
    </row>
    <row r="25" spans="2:26" s="223" customFormat="1">
      <c r="B25" s="1258"/>
      <c r="C25" s="1259"/>
      <c r="D25" s="1259"/>
      <c r="E25" s="1259"/>
      <c r="F25" s="1402"/>
      <c r="G25" s="1410"/>
      <c r="H25" s="1410"/>
      <c r="I25" s="1411"/>
      <c r="J25" s="1412"/>
      <c r="K25" s="1106"/>
      <c r="L25" s="1106"/>
      <c r="M25" s="1106"/>
      <c r="N25" s="1106"/>
      <c r="O25" s="1106"/>
      <c r="P25" s="1106"/>
      <c r="Q25" s="1106"/>
      <c r="R25" s="1106"/>
      <c r="S25" s="1106"/>
      <c r="T25" s="1106"/>
      <c r="U25" s="1106"/>
      <c r="V25" s="1106"/>
      <c r="W25" s="1106"/>
      <c r="X25" s="1119"/>
    </row>
    <row r="26" spans="2:26" s="223" customFormat="1">
      <c r="B26" s="1258"/>
      <c r="C26" s="1259"/>
      <c r="D26" s="1259"/>
      <c r="E26" s="1259"/>
      <c r="F26" s="1402"/>
      <c r="G26" s="1410"/>
      <c r="H26" s="1103"/>
      <c r="I26" s="1104"/>
      <c r="J26" s="1105"/>
      <c r="K26" s="1106"/>
      <c r="L26" s="1106"/>
      <c r="M26" s="1106"/>
      <c r="N26" s="1106"/>
      <c r="O26" s="1106"/>
      <c r="P26" s="1106"/>
      <c r="Q26" s="1106"/>
      <c r="R26" s="1106"/>
      <c r="S26" s="1106"/>
      <c r="T26" s="1106"/>
      <c r="U26" s="1106"/>
      <c r="V26" s="1106"/>
      <c r="W26" s="1106"/>
      <c r="X26" s="1119"/>
    </row>
    <row r="27" spans="2:26" s="223" customFormat="1">
      <c r="B27" s="1258"/>
      <c r="C27" s="1259"/>
      <c r="D27" s="1259"/>
      <c r="E27" s="1259"/>
      <c r="F27" s="1402"/>
      <c r="G27" s="1410"/>
      <c r="H27" s="1277" t="s">
        <v>811</v>
      </c>
      <c r="I27" s="1253" t="s">
        <v>812</v>
      </c>
      <c r="J27" s="1253" t="s">
        <v>262</v>
      </c>
      <c r="K27" s="1253" t="s">
        <v>260</v>
      </c>
      <c r="L27" s="1253" t="s">
        <v>261</v>
      </c>
      <c r="M27" s="1253" t="s">
        <v>260</v>
      </c>
      <c r="N27" s="1253" t="s">
        <v>261</v>
      </c>
      <c r="O27" s="1253" t="s">
        <v>260</v>
      </c>
      <c r="P27" s="1253" t="s">
        <v>261</v>
      </c>
      <c r="Q27" s="1253" t="s">
        <v>262</v>
      </c>
      <c r="R27" s="1253" t="s">
        <v>260</v>
      </c>
      <c r="S27" s="1253" t="s">
        <v>261</v>
      </c>
      <c r="T27" s="1253" t="s">
        <v>813</v>
      </c>
      <c r="U27" s="1253" t="s">
        <v>260</v>
      </c>
      <c r="V27" s="1253" t="s">
        <v>261</v>
      </c>
      <c r="W27" s="1253" t="s">
        <v>814</v>
      </c>
      <c r="X27" s="1251" t="s">
        <v>815</v>
      </c>
    </row>
    <row r="28" spans="2:26" s="712" customFormat="1" ht="13.5" thickBot="1">
      <c r="B28" s="1260"/>
      <c r="C28" s="1261"/>
      <c r="D28" s="1261"/>
      <c r="E28" s="1261"/>
      <c r="F28" s="1403"/>
      <c r="G28" s="1417"/>
      <c r="H28" s="1278"/>
      <c r="I28" s="1254"/>
      <c r="J28" s="1254"/>
      <c r="K28" s="1254"/>
      <c r="L28" s="1254"/>
      <c r="M28" s="1254"/>
      <c r="N28" s="1254"/>
      <c r="O28" s="1254"/>
      <c r="P28" s="1254"/>
      <c r="Q28" s="1254"/>
      <c r="R28" s="1254"/>
      <c r="S28" s="1254"/>
      <c r="T28" s="1254"/>
      <c r="U28" s="1254"/>
      <c r="V28" s="1254"/>
      <c r="W28" s="1254"/>
      <c r="X28" s="1252"/>
    </row>
    <row r="29" spans="2:26" s="712" customFormat="1">
      <c r="B29" s="397" t="s">
        <v>82</v>
      </c>
      <c r="C29" s="398" t="s">
        <v>318</v>
      </c>
      <c r="D29" s="399"/>
      <c r="E29" s="399"/>
      <c r="F29" s="400"/>
      <c r="G29" s="678"/>
      <c r="H29" s="682"/>
      <c r="I29" s="683"/>
      <c r="J29" s="683"/>
      <c r="K29" s="683"/>
      <c r="L29" s="683"/>
      <c r="M29" s="683"/>
      <c r="N29" s="683"/>
      <c r="O29" s="683"/>
      <c r="P29" s="683"/>
      <c r="Q29" s="683"/>
      <c r="R29" s="683"/>
      <c r="S29" s="683"/>
      <c r="T29" s="683"/>
      <c r="U29" s="683"/>
      <c r="V29" s="683"/>
      <c r="W29" s="683"/>
      <c r="X29" s="684"/>
    </row>
    <row r="30" spans="2:26" s="218" customFormat="1">
      <c r="B30" s="411" t="s">
        <v>140</v>
      </c>
      <c r="C30" s="1203" t="s">
        <v>319</v>
      </c>
      <c r="D30" s="1204"/>
      <c r="E30" s="1204"/>
      <c r="F30" s="1205"/>
      <c r="G30" s="681">
        <f>SUM(H30:X30)</f>
        <v>0</v>
      </c>
      <c r="H30" s="682">
        <v>0</v>
      </c>
      <c r="I30" s="683">
        <v>0</v>
      </c>
      <c r="J30" s="683">
        <f>'8'!K30+'13'!J29+'14'!K31</f>
        <v>0</v>
      </c>
      <c r="K30" s="683">
        <f>'8'!L30+'13'!K29+'14'!L31</f>
        <v>0</v>
      </c>
      <c r="L30" s="683">
        <f>'8'!M30+'13'!L29+'14'!M31</f>
        <v>0</v>
      </c>
      <c r="M30" s="683">
        <f>'8'!N30+'13'!M29+'14'!N31</f>
        <v>0</v>
      </c>
      <c r="N30" s="683">
        <f>'8'!O30+'13'!N29+'14'!O31</f>
        <v>0</v>
      </c>
      <c r="O30" s="683">
        <f>'8'!P30+'13'!O29+'14'!P31</f>
        <v>0</v>
      </c>
      <c r="P30" s="683">
        <f>'8'!Q30+'13'!P29+'14'!Q31</f>
        <v>0</v>
      </c>
      <c r="Q30" s="683">
        <f>'8'!R30+'13'!Q29+'14'!R31</f>
        <v>0</v>
      </c>
      <c r="R30" s="683">
        <f>'8'!S30+'13'!R29+'14'!S31</f>
        <v>0</v>
      </c>
      <c r="S30" s="683">
        <f>'8'!T30+'13'!S29+'14'!T31</f>
        <v>0</v>
      </c>
      <c r="T30" s="683">
        <v>0</v>
      </c>
      <c r="U30" s="683">
        <f>'8'!V30+'13'!U29+'14'!V31</f>
        <v>0</v>
      </c>
      <c r="V30" s="683">
        <f>'8'!W30+'13'!V29+'14'!W31</f>
        <v>0</v>
      </c>
      <c r="W30" s="683">
        <v>0</v>
      </c>
      <c r="X30" s="684">
        <v>0</v>
      </c>
      <c r="Y30" s="706">
        <v>0</v>
      </c>
      <c r="Z30" s="706">
        <f>G30-Y30</f>
        <v>0</v>
      </c>
    </row>
    <row r="31" spans="2:26" s="218" customFormat="1" ht="13.5" thickBot="1">
      <c r="B31" s="420" t="s">
        <v>152</v>
      </c>
      <c r="C31" s="1212" t="s">
        <v>320</v>
      </c>
      <c r="D31" s="1213"/>
      <c r="E31" s="1213"/>
      <c r="F31" s="1214"/>
      <c r="G31" s="685">
        <f t="shared" ref="G31:G94" si="0">SUM(H31:X31)</f>
        <v>0</v>
      </c>
      <c r="H31" s="686">
        <v>0</v>
      </c>
      <c r="I31" s="687">
        <v>0</v>
      </c>
      <c r="J31" s="687">
        <f>'8'!K31+'13'!J30+'14'!K32</f>
        <v>0</v>
      </c>
      <c r="K31" s="687">
        <f>'8'!L31+'13'!K30+'14'!L32</f>
        <v>0</v>
      </c>
      <c r="L31" s="687">
        <f>'8'!M31+'13'!L30+'14'!M32</f>
        <v>0</v>
      </c>
      <c r="M31" s="687">
        <f>'8'!N31+'13'!M30+'14'!N32</f>
        <v>0</v>
      </c>
      <c r="N31" s="687">
        <f>'8'!O31+'13'!N30+'14'!O32</f>
        <v>0</v>
      </c>
      <c r="O31" s="687">
        <f>'8'!P31+'13'!O30+'14'!P32</f>
        <v>0</v>
      </c>
      <c r="P31" s="687">
        <f>'8'!Q31+'13'!P30+'14'!Q32</f>
        <v>0</v>
      </c>
      <c r="Q31" s="687">
        <f>'8'!R31+'13'!Q30+'14'!R32</f>
        <v>0</v>
      </c>
      <c r="R31" s="687">
        <f>'8'!S31+'13'!R30+'14'!S32</f>
        <v>0</v>
      </c>
      <c r="S31" s="687">
        <f>'8'!T31+'13'!S30+'14'!T32</f>
        <v>0</v>
      </c>
      <c r="T31" s="687">
        <v>0</v>
      </c>
      <c r="U31" s="687">
        <f>'8'!V31+'13'!U30+'14'!V32</f>
        <v>0</v>
      </c>
      <c r="V31" s="687">
        <f>'8'!W31+'13'!V30+'14'!W32</f>
        <v>0</v>
      </c>
      <c r="W31" s="687">
        <v>0</v>
      </c>
      <c r="X31" s="688">
        <v>0</v>
      </c>
      <c r="Y31" s="706">
        <v>0</v>
      </c>
      <c r="Z31" s="706">
        <f t="shared" ref="Z31:Z94" si="1">G31-Y31</f>
        <v>0</v>
      </c>
    </row>
    <row r="32" spans="2:26" s="218" customFormat="1">
      <c r="B32" s="397" t="s">
        <v>94</v>
      </c>
      <c r="C32" s="1215" t="s">
        <v>321</v>
      </c>
      <c r="D32" s="1216"/>
      <c r="E32" s="1216"/>
      <c r="F32" s="1217"/>
      <c r="G32" s="689">
        <f t="shared" si="0"/>
        <v>0</v>
      </c>
      <c r="H32" s="679">
        <v>0</v>
      </c>
      <c r="I32" s="499">
        <v>0</v>
      </c>
      <c r="J32" s="499">
        <f>'8'!K32+'13'!J31+'14'!K33</f>
        <v>0</v>
      </c>
      <c r="K32" s="499">
        <f>'8'!L32+'13'!K31+'14'!L33</f>
        <v>0</v>
      </c>
      <c r="L32" s="499">
        <f>'8'!M32+'13'!L31+'14'!M33</f>
        <v>0</v>
      </c>
      <c r="M32" s="499">
        <f>'8'!N32+'13'!M31+'14'!N33</f>
        <v>0</v>
      </c>
      <c r="N32" s="499">
        <f>'8'!O32+'13'!N31+'14'!O33</f>
        <v>0</v>
      </c>
      <c r="O32" s="499">
        <f>'8'!P32+'13'!O31+'14'!P33</f>
        <v>0</v>
      </c>
      <c r="P32" s="499">
        <f>'8'!Q32+'13'!P31+'14'!Q33</f>
        <v>0</v>
      </c>
      <c r="Q32" s="499">
        <f>'8'!R32+'13'!Q31+'14'!R33</f>
        <v>0</v>
      </c>
      <c r="R32" s="499">
        <f>'8'!S32+'13'!R31+'14'!S33</f>
        <v>0</v>
      </c>
      <c r="S32" s="499">
        <f>'8'!T32+'13'!S31+'14'!T33</f>
        <v>0</v>
      </c>
      <c r="T32" s="499">
        <v>0</v>
      </c>
      <c r="U32" s="499">
        <f>'8'!V32+'13'!U31+'14'!V33</f>
        <v>0</v>
      </c>
      <c r="V32" s="499">
        <f>'8'!W32+'13'!V31+'14'!W33</f>
        <v>0</v>
      </c>
      <c r="W32" s="499">
        <v>0</v>
      </c>
      <c r="X32" s="500">
        <v>0</v>
      </c>
      <c r="Y32" s="706">
        <v>0</v>
      </c>
      <c r="Z32" s="706">
        <f t="shared" si="1"/>
        <v>0</v>
      </c>
    </row>
    <row r="33" spans="2:26" s="218" customFormat="1">
      <c r="B33" s="411" t="s">
        <v>157</v>
      </c>
      <c r="C33" s="1203" t="s">
        <v>322</v>
      </c>
      <c r="D33" s="1204"/>
      <c r="E33" s="1204"/>
      <c r="F33" s="1205"/>
      <c r="G33" s="681">
        <f t="shared" si="0"/>
        <v>0</v>
      </c>
      <c r="H33" s="682">
        <v>0</v>
      </c>
      <c r="I33" s="683">
        <v>0</v>
      </c>
      <c r="J33" s="683">
        <f>'8'!K33+'13'!J32+'14'!K34</f>
        <v>0</v>
      </c>
      <c r="K33" s="683">
        <f>'8'!L33+'13'!K32+'14'!L34</f>
        <v>0</v>
      </c>
      <c r="L33" s="683">
        <f>'8'!M33+'13'!L32+'14'!M34</f>
        <v>0</v>
      </c>
      <c r="M33" s="683">
        <f>'8'!N33+'13'!M32+'14'!N34</f>
        <v>0</v>
      </c>
      <c r="N33" s="683">
        <f>'8'!O33+'13'!N32+'14'!O34</f>
        <v>0</v>
      </c>
      <c r="O33" s="683">
        <f>'8'!P33+'13'!O32+'14'!P34</f>
        <v>0</v>
      </c>
      <c r="P33" s="683">
        <f>'8'!Q33+'13'!P32+'14'!Q34</f>
        <v>0</v>
      </c>
      <c r="Q33" s="683">
        <f>'8'!R33+'13'!Q32+'14'!R34</f>
        <v>0</v>
      </c>
      <c r="R33" s="683">
        <f>'8'!S33+'13'!R32+'14'!S34</f>
        <v>0</v>
      </c>
      <c r="S33" s="683">
        <f>'8'!T33+'13'!S32+'14'!T34</f>
        <v>0</v>
      </c>
      <c r="T33" s="683">
        <v>0</v>
      </c>
      <c r="U33" s="683">
        <f>'8'!V33+'13'!U32+'14'!V34</f>
        <v>0</v>
      </c>
      <c r="V33" s="683">
        <f>'8'!W33+'13'!V32+'14'!W34</f>
        <v>0</v>
      </c>
      <c r="W33" s="683">
        <v>0</v>
      </c>
      <c r="X33" s="684">
        <v>0</v>
      </c>
      <c r="Y33" s="706">
        <v>0</v>
      </c>
      <c r="Z33" s="706">
        <f t="shared" si="1"/>
        <v>0</v>
      </c>
    </row>
    <row r="34" spans="2:26" s="218" customFormat="1">
      <c r="B34" s="411" t="s">
        <v>159</v>
      </c>
      <c r="C34" s="1203" t="s">
        <v>323</v>
      </c>
      <c r="D34" s="1204"/>
      <c r="E34" s="1204"/>
      <c r="F34" s="1205"/>
      <c r="G34" s="681">
        <f t="shared" si="0"/>
        <v>0</v>
      </c>
      <c r="H34" s="682">
        <v>0</v>
      </c>
      <c r="I34" s="683">
        <v>0</v>
      </c>
      <c r="J34" s="683">
        <f>'8'!K34+'13'!J33+'14'!K35</f>
        <v>0</v>
      </c>
      <c r="K34" s="683">
        <f>'8'!L34+'13'!K33+'14'!L35</f>
        <v>0</v>
      </c>
      <c r="L34" s="683">
        <f>'8'!M34+'13'!L33+'14'!M35</f>
        <v>0</v>
      </c>
      <c r="M34" s="683">
        <f>'8'!N34+'13'!M33+'14'!N35</f>
        <v>0</v>
      </c>
      <c r="N34" s="683">
        <f>'8'!O34+'13'!N33+'14'!O35</f>
        <v>0</v>
      </c>
      <c r="O34" s="683">
        <f>'8'!P34+'13'!O33+'14'!P35</f>
        <v>0</v>
      </c>
      <c r="P34" s="683">
        <f>'8'!Q34+'13'!P33+'14'!Q35</f>
        <v>0</v>
      </c>
      <c r="Q34" s="683">
        <f>'8'!R34+'13'!Q33+'14'!R35</f>
        <v>0</v>
      </c>
      <c r="R34" s="683">
        <f>'8'!S34+'13'!R33+'14'!S35</f>
        <v>0</v>
      </c>
      <c r="S34" s="683">
        <f>'8'!T34+'13'!S33+'14'!T35</f>
        <v>0</v>
      </c>
      <c r="T34" s="683">
        <v>0</v>
      </c>
      <c r="U34" s="683">
        <f>'8'!V34+'13'!U33+'14'!V35</f>
        <v>0</v>
      </c>
      <c r="V34" s="683">
        <f>'8'!W34+'13'!V33+'14'!W35</f>
        <v>0</v>
      </c>
      <c r="W34" s="683">
        <v>0</v>
      </c>
      <c r="X34" s="684">
        <v>0</v>
      </c>
      <c r="Y34" s="706">
        <v>0</v>
      </c>
      <c r="Z34" s="706">
        <f t="shared" si="1"/>
        <v>0</v>
      </c>
    </row>
    <row r="35" spans="2:26" s="218" customFormat="1">
      <c r="B35" s="411" t="s">
        <v>162</v>
      </c>
      <c r="C35" s="1203" t="s">
        <v>324</v>
      </c>
      <c r="D35" s="1204"/>
      <c r="E35" s="1204"/>
      <c r="F35" s="1205"/>
      <c r="G35" s="681">
        <f t="shared" si="0"/>
        <v>711278.6399999999</v>
      </c>
      <c r="H35" s="682">
        <v>629695.70294917899</v>
      </c>
      <c r="I35" s="683">
        <v>0</v>
      </c>
      <c r="J35" s="683">
        <f>'8'!K35+'13'!J34+'14'!K36</f>
        <v>0</v>
      </c>
      <c r="K35" s="683">
        <f>'8'!L35+'13'!K34+'14'!L36</f>
        <v>0</v>
      </c>
      <c r="L35" s="683">
        <f>'8'!M35+'13'!L34+'14'!M36</f>
        <v>0</v>
      </c>
      <c r="M35" s="683">
        <f>'8'!N35+'13'!M34+'14'!N36</f>
        <v>0</v>
      </c>
      <c r="N35" s="683">
        <f>'8'!O35+'13'!N34+'14'!O36</f>
        <v>0</v>
      </c>
      <c r="O35" s="683">
        <f>'8'!P35+'13'!O34+'14'!P36</f>
        <v>0</v>
      </c>
      <c r="P35" s="683">
        <f>'8'!Q35+'13'!P34+'14'!Q36</f>
        <v>0</v>
      </c>
      <c r="Q35" s="683">
        <f>'8'!R35+'13'!Q34+'14'!R36</f>
        <v>0</v>
      </c>
      <c r="R35" s="683">
        <f>'8'!S35+'13'!R34+'14'!S36</f>
        <v>0</v>
      </c>
      <c r="S35" s="683">
        <f>'8'!T35+'13'!S34+'14'!T36</f>
        <v>0</v>
      </c>
      <c r="T35" s="683">
        <v>0</v>
      </c>
      <c r="U35" s="683">
        <f>'8'!V35+'13'!U34+'14'!V36</f>
        <v>0</v>
      </c>
      <c r="V35" s="683">
        <f>'8'!W35+'13'!V34+'14'!W36</f>
        <v>0</v>
      </c>
      <c r="W35" s="683">
        <v>81582.937050820954</v>
      </c>
      <c r="X35" s="684">
        <v>0</v>
      </c>
      <c r="Y35" s="706">
        <v>711278.6399999999</v>
      </c>
      <c r="Z35" s="706">
        <f t="shared" si="1"/>
        <v>0</v>
      </c>
    </row>
    <row r="36" spans="2:26" s="218" customFormat="1">
      <c r="B36" s="411" t="s">
        <v>198</v>
      </c>
      <c r="C36" s="1203" t="s">
        <v>325</v>
      </c>
      <c r="D36" s="1204"/>
      <c r="E36" s="1204"/>
      <c r="F36" s="1205"/>
      <c r="G36" s="681">
        <f t="shared" si="0"/>
        <v>0</v>
      </c>
      <c r="H36" s="682">
        <v>0</v>
      </c>
      <c r="I36" s="683">
        <v>0</v>
      </c>
      <c r="J36" s="683">
        <f>'8'!K36+'13'!J35+'14'!K37</f>
        <v>0</v>
      </c>
      <c r="K36" s="683">
        <f>'8'!L36+'13'!K35+'14'!L37</f>
        <v>0</v>
      </c>
      <c r="L36" s="683">
        <f>'8'!M36+'13'!L35+'14'!M37</f>
        <v>0</v>
      </c>
      <c r="M36" s="683">
        <f>'8'!N36+'13'!M35+'14'!N37</f>
        <v>0</v>
      </c>
      <c r="N36" s="683">
        <f>'8'!O36+'13'!N35+'14'!O37</f>
        <v>0</v>
      </c>
      <c r="O36" s="683">
        <f>'8'!P36+'13'!O35+'14'!P37</f>
        <v>0</v>
      </c>
      <c r="P36" s="683">
        <f>'8'!Q36+'13'!P35+'14'!Q37</f>
        <v>0</v>
      </c>
      <c r="Q36" s="683">
        <f>'8'!R36+'13'!Q35+'14'!R37</f>
        <v>0</v>
      </c>
      <c r="R36" s="683">
        <f>'8'!S36+'13'!R35+'14'!S37</f>
        <v>0</v>
      </c>
      <c r="S36" s="683">
        <f>'8'!T36+'13'!S35+'14'!T37</f>
        <v>0</v>
      </c>
      <c r="T36" s="683">
        <v>0</v>
      </c>
      <c r="U36" s="683">
        <f>'8'!V36+'13'!U35+'14'!V37</f>
        <v>0</v>
      </c>
      <c r="V36" s="683">
        <f>'8'!W36+'13'!V35+'14'!W37</f>
        <v>0</v>
      </c>
      <c r="W36" s="683">
        <v>0</v>
      </c>
      <c r="X36" s="684">
        <v>0</v>
      </c>
      <c r="Y36" s="706">
        <v>0</v>
      </c>
      <c r="Z36" s="706">
        <f t="shared" si="1"/>
        <v>0</v>
      </c>
    </row>
    <row r="37" spans="2:26" s="218" customFormat="1" ht="13.5" thickBot="1">
      <c r="B37" s="434" t="s">
        <v>199</v>
      </c>
      <c r="C37" s="1212" t="s">
        <v>326</v>
      </c>
      <c r="D37" s="1213"/>
      <c r="E37" s="1213"/>
      <c r="F37" s="1214"/>
      <c r="G37" s="690">
        <f t="shared" si="0"/>
        <v>2333.87</v>
      </c>
      <c r="H37" s="691">
        <v>2066.177483189992</v>
      </c>
      <c r="I37" s="692">
        <v>0</v>
      </c>
      <c r="J37" s="692">
        <f>'8'!K37+'13'!J36+'14'!K38</f>
        <v>0</v>
      </c>
      <c r="K37" s="692">
        <f>'8'!L37+'13'!K36+'14'!L38</f>
        <v>0</v>
      </c>
      <c r="L37" s="692">
        <f>'8'!M37+'13'!L36+'14'!M38</f>
        <v>0</v>
      </c>
      <c r="M37" s="692">
        <f>'8'!N37+'13'!M36+'14'!N38</f>
        <v>0</v>
      </c>
      <c r="N37" s="692">
        <f>'8'!O37+'13'!N36+'14'!O38</f>
        <v>0</v>
      </c>
      <c r="O37" s="692">
        <f>'8'!P37+'13'!O36+'14'!P38</f>
        <v>0</v>
      </c>
      <c r="P37" s="692">
        <f>'8'!Q37+'13'!P36+'14'!Q38</f>
        <v>0</v>
      </c>
      <c r="Q37" s="692">
        <f>'8'!R37+'13'!Q36+'14'!R38</f>
        <v>0</v>
      </c>
      <c r="R37" s="692">
        <f>'8'!S37+'13'!R36+'14'!S38</f>
        <v>0</v>
      </c>
      <c r="S37" s="692">
        <f>'8'!T37+'13'!S36+'14'!T38</f>
        <v>0</v>
      </c>
      <c r="T37" s="692">
        <v>0</v>
      </c>
      <c r="U37" s="692">
        <f>'8'!V37+'13'!U36+'14'!V38</f>
        <v>0</v>
      </c>
      <c r="V37" s="692">
        <f>'8'!W37+'13'!V36+'14'!W38</f>
        <v>0</v>
      </c>
      <c r="W37" s="692">
        <v>267.69251681000782</v>
      </c>
      <c r="X37" s="693">
        <v>0</v>
      </c>
      <c r="Y37" s="706">
        <v>2333.87</v>
      </c>
      <c r="Z37" s="706">
        <f t="shared" si="1"/>
        <v>0</v>
      </c>
    </row>
    <row r="38" spans="2:26" s="218" customFormat="1">
      <c r="B38" s="397" t="s">
        <v>119</v>
      </c>
      <c r="C38" s="1215" t="s">
        <v>327</v>
      </c>
      <c r="D38" s="1216"/>
      <c r="E38" s="1216"/>
      <c r="F38" s="1217"/>
      <c r="G38" s="689">
        <f t="shared" si="0"/>
        <v>0</v>
      </c>
      <c r="H38" s="679">
        <v>0</v>
      </c>
      <c r="I38" s="499">
        <v>0</v>
      </c>
      <c r="J38" s="499">
        <f>'8'!K38+'13'!J37+'14'!K39</f>
        <v>0</v>
      </c>
      <c r="K38" s="499">
        <f>'8'!L38+'13'!K37+'14'!L39</f>
        <v>0</v>
      </c>
      <c r="L38" s="499">
        <f>'8'!M38+'13'!L37+'14'!M39</f>
        <v>0</v>
      </c>
      <c r="M38" s="499">
        <f>'8'!N38+'13'!M37+'14'!N39</f>
        <v>0</v>
      </c>
      <c r="N38" s="499">
        <f>'8'!O38+'13'!N37+'14'!O39</f>
        <v>0</v>
      </c>
      <c r="O38" s="499">
        <f>'8'!P38+'13'!O37+'14'!P39</f>
        <v>0</v>
      </c>
      <c r="P38" s="499">
        <f>'8'!Q38+'13'!P37+'14'!Q39</f>
        <v>0</v>
      </c>
      <c r="Q38" s="499">
        <f>'8'!R38+'13'!Q37+'14'!R39</f>
        <v>0</v>
      </c>
      <c r="R38" s="499">
        <f>'8'!S38+'13'!R37+'14'!S39</f>
        <v>0</v>
      </c>
      <c r="S38" s="499">
        <f>'8'!T38+'13'!S37+'14'!T39</f>
        <v>0</v>
      </c>
      <c r="T38" s="499">
        <v>0</v>
      </c>
      <c r="U38" s="499">
        <f>'8'!V38+'13'!U37+'14'!V39</f>
        <v>0</v>
      </c>
      <c r="V38" s="499">
        <f>'8'!W38+'13'!V37+'14'!W39</f>
        <v>0</v>
      </c>
      <c r="W38" s="499">
        <v>0</v>
      </c>
      <c r="X38" s="500">
        <v>0</v>
      </c>
      <c r="Y38" s="706">
        <v>0</v>
      </c>
      <c r="Z38" s="706">
        <f t="shared" si="1"/>
        <v>0</v>
      </c>
    </row>
    <row r="39" spans="2:26" s="218" customFormat="1">
      <c r="B39" s="411" t="s">
        <v>121</v>
      </c>
      <c r="C39" s="1203" t="s">
        <v>328</v>
      </c>
      <c r="D39" s="1204"/>
      <c r="E39" s="1204"/>
      <c r="F39" s="1205"/>
      <c r="G39" s="681">
        <f t="shared" si="0"/>
        <v>75073.210000000006</v>
      </c>
      <c r="H39" s="682">
        <v>66462.389118842853</v>
      </c>
      <c r="I39" s="683">
        <v>0</v>
      </c>
      <c r="J39" s="683">
        <f>'8'!K39+'13'!J38+'14'!K40</f>
        <v>0</v>
      </c>
      <c r="K39" s="683">
        <f>'8'!L39+'13'!K38+'14'!L40</f>
        <v>0</v>
      </c>
      <c r="L39" s="683">
        <f>'8'!M39+'13'!L38+'14'!M40</f>
        <v>0</v>
      </c>
      <c r="M39" s="683">
        <f>'8'!N39+'13'!M38+'14'!N40</f>
        <v>0</v>
      </c>
      <c r="N39" s="683">
        <f>'8'!O39+'13'!N38+'14'!O40</f>
        <v>0</v>
      </c>
      <c r="O39" s="683">
        <f>'8'!P39+'13'!O38+'14'!P40</f>
        <v>0</v>
      </c>
      <c r="P39" s="683">
        <f>'8'!Q39+'13'!P38+'14'!Q40</f>
        <v>0</v>
      </c>
      <c r="Q39" s="683">
        <f>'8'!R39+'13'!Q38+'14'!R40</f>
        <v>0</v>
      </c>
      <c r="R39" s="683">
        <f>'8'!S39+'13'!R38+'14'!S40</f>
        <v>0</v>
      </c>
      <c r="S39" s="683">
        <f>'8'!T39+'13'!S38+'14'!T40</f>
        <v>0</v>
      </c>
      <c r="T39" s="683">
        <v>0</v>
      </c>
      <c r="U39" s="683">
        <f>'8'!V39+'13'!U38+'14'!V40</f>
        <v>0</v>
      </c>
      <c r="V39" s="683">
        <f>'8'!W39+'13'!V38+'14'!W40</f>
        <v>0</v>
      </c>
      <c r="W39" s="683">
        <v>8610.8208811571549</v>
      </c>
      <c r="X39" s="684">
        <v>0</v>
      </c>
      <c r="Y39" s="706">
        <v>75073.210000000006</v>
      </c>
      <c r="Z39" s="706">
        <f t="shared" si="1"/>
        <v>0</v>
      </c>
    </row>
    <row r="40" spans="2:26" s="218" customFormat="1" ht="13.5" thickBot="1">
      <c r="B40" s="438" t="s">
        <v>124</v>
      </c>
      <c r="C40" s="1206" t="s">
        <v>329</v>
      </c>
      <c r="D40" s="1207"/>
      <c r="E40" s="1207"/>
      <c r="F40" s="1208"/>
      <c r="G40" s="685">
        <f t="shared" si="0"/>
        <v>0</v>
      </c>
      <c r="H40" s="686">
        <v>0</v>
      </c>
      <c r="I40" s="687">
        <v>0</v>
      </c>
      <c r="J40" s="687">
        <f>'8'!K40+'13'!J39+'14'!K41</f>
        <v>0</v>
      </c>
      <c r="K40" s="687">
        <f>'8'!L40+'13'!K39+'14'!L41</f>
        <v>0</v>
      </c>
      <c r="L40" s="687">
        <f>'8'!M40+'13'!L39+'14'!M41</f>
        <v>0</v>
      </c>
      <c r="M40" s="687">
        <f>'8'!N40+'13'!M39+'14'!N41</f>
        <v>0</v>
      </c>
      <c r="N40" s="687">
        <f>'8'!O40+'13'!N39+'14'!O41</f>
        <v>0</v>
      </c>
      <c r="O40" s="687">
        <f>'8'!P40+'13'!O39+'14'!P41</f>
        <v>0</v>
      </c>
      <c r="P40" s="687">
        <f>'8'!Q40+'13'!P39+'14'!Q41</f>
        <v>0</v>
      </c>
      <c r="Q40" s="687">
        <f>'8'!R40+'13'!Q39+'14'!R41</f>
        <v>0</v>
      </c>
      <c r="R40" s="687">
        <f>'8'!S40+'13'!R39+'14'!S41</f>
        <v>0</v>
      </c>
      <c r="S40" s="687">
        <f>'8'!T40+'13'!S39+'14'!T41</f>
        <v>0</v>
      </c>
      <c r="T40" s="687">
        <v>0</v>
      </c>
      <c r="U40" s="687">
        <f>'8'!V40+'13'!U39+'14'!V41</f>
        <v>0</v>
      </c>
      <c r="V40" s="687">
        <f>'8'!W40+'13'!V39+'14'!W41</f>
        <v>0</v>
      </c>
      <c r="W40" s="687">
        <v>0</v>
      </c>
      <c r="X40" s="688">
        <v>0</v>
      </c>
      <c r="Y40" s="706">
        <v>0</v>
      </c>
      <c r="Z40" s="706">
        <f t="shared" si="1"/>
        <v>0</v>
      </c>
    </row>
    <row r="41" spans="2:26" s="218" customFormat="1">
      <c r="B41" s="442" t="s">
        <v>131</v>
      </c>
      <c r="C41" s="1209" t="s">
        <v>330</v>
      </c>
      <c r="D41" s="1210"/>
      <c r="E41" s="1210"/>
      <c r="F41" s="1211"/>
      <c r="G41" s="689">
        <f t="shared" si="0"/>
        <v>0</v>
      </c>
      <c r="H41" s="679">
        <v>0</v>
      </c>
      <c r="I41" s="499">
        <v>0</v>
      </c>
      <c r="J41" s="499">
        <f>'8'!K41+'13'!J40+'14'!K42</f>
        <v>0</v>
      </c>
      <c r="K41" s="499">
        <f>'8'!L41+'13'!K40+'14'!L42</f>
        <v>0</v>
      </c>
      <c r="L41" s="499">
        <f>'8'!M41+'13'!L40+'14'!M42</f>
        <v>0</v>
      </c>
      <c r="M41" s="499">
        <f>'8'!N41+'13'!M40+'14'!N42</f>
        <v>0</v>
      </c>
      <c r="N41" s="499">
        <f>'8'!O41+'13'!N40+'14'!O42</f>
        <v>0</v>
      </c>
      <c r="O41" s="499">
        <f>'8'!P41+'13'!O40+'14'!P42</f>
        <v>0</v>
      </c>
      <c r="P41" s="499">
        <f>'8'!Q41+'13'!P40+'14'!Q42</f>
        <v>0</v>
      </c>
      <c r="Q41" s="499">
        <f>'8'!R41+'13'!Q40+'14'!R42</f>
        <v>0</v>
      </c>
      <c r="R41" s="499">
        <f>'8'!S41+'13'!R40+'14'!S42</f>
        <v>0</v>
      </c>
      <c r="S41" s="499">
        <f>'8'!T41+'13'!S40+'14'!T42</f>
        <v>0</v>
      </c>
      <c r="T41" s="499">
        <v>0</v>
      </c>
      <c r="U41" s="499">
        <f>'8'!V41+'13'!U40+'14'!V42</f>
        <v>0</v>
      </c>
      <c r="V41" s="499">
        <f>'8'!W41+'13'!V40+'14'!W42</f>
        <v>0</v>
      </c>
      <c r="W41" s="499">
        <v>0</v>
      </c>
      <c r="X41" s="500">
        <v>0</v>
      </c>
      <c r="Y41" s="706">
        <v>0</v>
      </c>
      <c r="Z41" s="706">
        <f t="shared" si="1"/>
        <v>0</v>
      </c>
    </row>
    <row r="42" spans="2:26" s="218" customFormat="1">
      <c r="B42" s="411" t="s">
        <v>133</v>
      </c>
      <c r="C42" s="1203" t="s">
        <v>331</v>
      </c>
      <c r="D42" s="1204"/>
      <c r="E42" s="1204"/>
      <c r="F42" s="1205"/>
      <c r="G42" s="681">
        <f t="shared" si="0"/>
        <v>910.03</v>
      </c>
      <c r="H42" s="682">
        <v>805.65048397185296</v>
      </c>
      <c r="I42" s="683">
        <v>0</v>
      </c>
      <c r="J42" s="683">
        <f>'8'!K42+'13'!J41+'14'!K43</f>
        <v>0</v>
      </c>
      <c r="K42" s="683">
        <f>'8'!L42+'13'!K41+'14'!L43</f>
        <v>0</v>
      </c>
      <c r="L42" s="683">
        <f>'8'!M42+'13'!L41+'14'!M43</f>
        <v>0</v>
      </c>
      <c r="M42" s="683">
        <f>'8'!N42+'13'!M41+'14'!N43</f>
        <v>0</v>
      </c>
      <c r="N42" s="683">
        <f>'8'!O42+'13'!N41+'14'!O43</f>
        <v>0</v>
      </c>
      <c r="O42" s="683">
        <f>'8'!P42+'13'!O41+'14'!P43</f>
        <v>0</v>
      </c>
      <c r="P42" s="683">
        <f>'8'!Q42+'13'!P41+'14'!Q43</f>
        <v>0</v>
      </c>
      <c r="Q42" s="683">
        <f>'8'!R42+'13'!Q41+'14'!R43</f>
        <v>0</v>
      </c>
      <c r="R42" s="683">
        <f>'8'!S42+'13'!R41+'14'!S43</f>
        <v>0</v>
      </c>
      <c r="S42" s="683">
        <f>'8'!T42+'13'!S41+'14'!T43</f>
        <v>0</v>
      </c>
      <c r="T42" s="683">
        <v>0</v>
      </c>
      <c r="U42" s="683">
        <f>'8'!V42+'13'!U41+'14'!V43</f>
        <v>0</v>
      </c>
      <c r="V42" s="683">
        <f>'8'!W42+'13'!V41+'14'!W43</f>
        <v>0</v>
      </c>
      <c r="W42" s="683">
        <v>104.37951602814698</v>
      </c>
      <c r="X42" s="684">
        <v>0</v>
      </c>
      <c r="Y42" s="706">
        <v>910.03</v>
      </c>
      <c r="Z42" s="706">
        <f t="shared" si="1"/>
        <v>0</v>
      </c>
    </row>
    <row r="43" spans="2:26" s="218" customFormat="1" ht="13.5" thickBot="1">
      <c r="B43" s="438" t="s">
        <v>135</v>
      </c>
      <c r="C43" s="1206" t="s">
        <v>332</v>
      </c>
      <c r="D43" s="1207"/>
      <c r="E43" s="1207"/>
      <c r="F43" s="1208"/>
      <c r="G43" s="690">
        <f t="shared" si="0"/>
        <v>0</v>
      </c>
      <c r="H43" s="691">
        <v>0</v>
      </c>
      <c r="I43" s="692">
        <v>0</v>
      </c>
      <c r="J43" s="692">
        <f>'8'!K43+'13'!J42+'14'!K44</f>
        <v>0</v>
      </c>
      <c r="K43" s="692">
        <f>'8'!L43+'13'!K42+'14'!L44</f>
        <v>0</v>
      </c>
      <c r="L43" s="692">
        <f>'8'!M43+'13'!L42+'14'!M44</f>
        <v>0</v>
      </c>
      <c r="M43" s="692">
        <f>'8'!N43+'13'!M42+'14'!N44</f>
        <v>0</v>
      </c>
      <c r="N43" s="692">
        <f>'8'!O43+'13'!N42+'14'!O44</f>
        <v>0</v>
      </c>
      <c r="O43" s="692">
        <f>'8'!P43+'13'!O42+'14'!P44</f>
        <v>0</v>
      </c>
      <c r="P43" s="692">
        <f>'8'!Q43+'13'!P42+'14'!Q44</f>
        <v>0</v>
      </c>
      <c r="Q43" s="692">
        <f>'8'!R43+'13'!Q42+'14'!R44</f>
        <v>0</v>
      </c>
      <c r="R43" s="692">
        <f>'8'!S43+'13'!R42+'14'!S44</f>
        <v>0</v>
      </c>
      <c r="S43" s="692">
        <f>'8'!T43+'13'!S42+'14'!T44</f>
        <v>0</v>
      </c>
      <c r="T43" s="692">
        <v>0</v>
      </c>
      <c r="U43" s="692">
        <f>'8'!V43+'13'!U42+'14'!V44</f>
        <v>0</v>
      </c>
      <c r="V43" s="692">
        <f>'8'!W43+'13'!V42+'14'!W44</f>
        <v>0</v>
      </c>
      <c r="W43" s="692">
        <v>0</v>
      </c>
      <c r="X43" s="693">
        <v>0</v>
      </c>
      <c r="Y43" s="706">
        <v>0</v>
      </c>
      <c r="Z43" s="706">
        <f t="shared" si="1"/>
        <v>0</v>
      </c>
    </row>
    <row r="44" spans="2:26" s="218" customFormat="1">
      <c r="B44" s="442" t="s">
        <v>333</v>
      </c>
      <c r="C44" s="1209" t="s">
        <v>334</v>
      </c>
      <c r="D44" s="1210"/>
      <c r="E44" s="1210"/>
      <c r="F44" s="1211"/>
      <c r="G44" s="689">
        <f t="shared" si="0"/>
        <v>0</v>
      </c>
      <c r="H44" s="679">
        <v>0</v>
      </c>
      <c r="I44" s="499">
        <v>0</v>
      </c>
      <c r="J44" s="499">
        <f>'8'!K44+'13'!J43+'14'!K45</f>
        <v>0</v>
      </c>
      <c r="K44" s="499">
        <f>'8'!L44+'13'!K43+'14'!L45</f>
        <v>0</v>
      </c>
      <c r="L44" s="499">
        <f>'8'!M44+'13'!L43+'14'!M45</f>
        <v>0</v>
      </c>
      <c r="M44" s="499">
        <f>'8'!N44+'13'!M43+'14'!N45</f>
        <v>0</v>
      </c>
      <c r="N44" s="499">
        <f>'8'!O44+'13'!N43+'14'!O45</f>
        <v>0</v>
      </c>
      <c r="O44" s="499">
        <f>'8'!P44+'13'!O43+'14'!P45</f>
        <v>0</v>
      </c>
      <c r="P44" s="499">
        <f>'8'!Q44+'13'!P43+'14'!Q45</f>
        <v>0</v>
      </c>
      <c r="Q44" s="499">
        <f>'8'!R44+'13'!Q43+'14'!R45</f>
        <v>0</v>
      </c>
      <c r="R44" s="499">
        <f>'8'!S44+'13'!R43+'14'!S45</f>
        <v>0</v>
      </c>
      <c r="S44" s="499">
        <f>'8'!T44+'13'!S43+'14'!T45</f>
        <v>0</v>
      </c>
      <c r="T44" s="499">
        <v>0</v>
      </c>
      <c r="U44" s="499">
        <f>'8'!V44+'13'!U43+'14'!V45</f>
        <v>0</v>
      </c>
      <c r="V44" s="499">
        <f>'8'!W44+'13'!V43+'14'!W45</f>
        <v>0</v>
      </c>
      <c r="W44" s="499">
        <v>0</v>
      </c>
      <c r="X44" s="500">
        <v>0</v>
      </c>
      <c r="Y44" s="706">
        <v>0</v>
      </c>
      <c r="Z44" s="706">
        <f t="shared" si="1"/>
        <v>0</v>
      </c>
    </row>
    <row r="45" spans="2:26" s="218" customFormat="1">
      <c r="B45" s="411" t="s">
        <v>335</v>
      </c>
      <c r="C45" s="1203" t="s">
        <v>336</v>
      </c>
      <c r="D45" s="1204"/>
      <c r="E45" s="1204"/>
      <c r="F45" s="1205"/>
      <c r="G45" s="681">
        <f t="shared" si="0"/>
        <v>0</v>
      </c>
      <c r="H45" s="682">
        <v>0</v>
      </c>
      <c r="I45" s="683">
        <v>0</v>
      </c>
      <c r="J45" s="683">
        <f>'8'!K45+'13'!J44+'14'!K46</f>
        <v>0</v>
      </c>
      <c r="K45" s="683">
        <f>'8'!L45+'13'!K44+'14'!L46</f>
        <v>0</v>
      </c>
      <c r="L45" s="683">
        <f>'8'!M45+'13'!L44+'14'!M46</f>
        <v>0</v>
      </c>
      <c r="M45" s="683">
        <f>'8'!N45+'13'!M44+'14'!N46</f>
        <v>0</v>
      </c>
      <c r="N45" s="683">
        <f>'8'!O45+'13'!N44+'14'!O46</f>
        <v>0</v>
      </c>
      <c r="O45" s="683">
        <f>'8'!P45+'13'!O44+'14'!P46</f>
        <v>0</v>
      </c>
      <c r="P45" s="683">
        <f>'8'!Q45+'13'!P44+'14'!Q46</f>
        <v>0</v>
      </c>
      <c r="Q45" s="683">
        <f>'8'!R45+'13'!Q44+'14'!R46</f>
        <v>0</v>
      </c>
      <c r="R45" s="683">
        <f>'8'!S45+'13'!R44+'14'!S46</f>
        <v>0</v>
      </c>
      <c r="S45" s="683">
        <f>'8'!T45+'13'!S44+'14'!T46</f>
        <v>0</v>
      </c>
      <c r="T45" s="683">
        <v>0</v>
      </c>
      <c r="U45" s="683">
        <f>'8'!V45+'13'!U44+'14'!V46</f>
        <v>0</v>
      </c>
      <c r="V45" s="683">
        <f>'8'!W45+'13'!V44+'14'!W46</f>
        <v>0</v>
      </c>
      <c r="W45" s="683">
        <v>0</v>
      </c>
      <c r="X45" s="684">
        <v>0</v>
      </c>
      <c r="Y45" s="706">
        <v>0</v>
      </c>
      <c r="Z45" s="706">
        <f t="shared" si="1"/>
        <v>0</v>
      </c>
    </row>
    <row r="46" spans="2:26" s="218" customFormat="1" ht="13.5" thickBot="1">
      <c r="B46" s="420" t="s">
        <v>337</v>
      </c>
      <c r="C46" s="1212" t="s">
        <v>338</v>
      </c>
      <c r="D46" s="1213"/>
      <c r="E46" s="1213"/>
      <c r="F46" s="1214"/>
      <c r="G46" s="685">
        <f t="shared" si="0"/>
        <v>0</v>
      </c>
      <c r="H46" s="686">
        <v>0</v>
      </c>
      <c r="I46" s="687">
        <v>0</v>
      </c>
      <c r="J46" s="687">
        <f>'8'!K46+'13'!J45+'14'!K47</f>
        <v>0</v>
      </c>
      <c r="K46" s="687">
        <f>'8'!L46+'13'!K45+'14'!L47</f>
        <v>0</v>
      </c>
      <c r="L46" s="687">
        <f>'8'!M46+'13'!L45+'14'!M47</f>
        <v>0</v>
      </c>
      <c r="M46" s="687">
        <f>'8'!N46+'13'!M45+'14'!N47</f>
        <v>0</v>
      </c>
      <c r="N46" s="687">
        <f>'8'!O46+'13'!N45+'14'!O47</f>
        <v>0</v>
      </c>
      <c r="O46" s="687">
        <f>'8'!P46+'13'!O45+'14'!P47</f>
        <v>0</v>
      </c>
      <c r="P46" s="687">
        <f>'8'!Q46+'13'!P45+'14'!Q47</f>
        <v>0</v>
      </c>
      <c r="Q46" s="687">
        <f>'8'!R46+'13'!Q45+'14'!R47</f>
        <v>0</v>
      </c>
      <c r="R46" s="687">
        <f>'8'!S46+'13'!R45+'14'!S47</f>
        <v>0</v>
      </c>
      <c r="S46" s="687">
        <f>'8'!T46+'13'!S45+'14'!T47</f>
        <v>0</v>
      </c>
      <c r="T46" s="687">
        <v>0</v>
      </c>
      <c r="U46" s="687">
        <f>'8'!V46+'13'!U45+'14'!V47</f>
        <v>0</v>
      </c>
      <c r="V46" s="687">
        <f>'8'!W46+'13'!V45+'14'!W47</f>
        <v>0</v>
      </c>
      <c r="W46" s="687">
        <v>0</v>
      </c>
      <c r="X46" s="688">
        <v>0</v>
      </c>
      <c r="Y46" s="706">
        <v>0</v>
      </c>
      <c r="Z46" s="706">
        <f t="shared" si="1"/>
        <v>0</v>
      </c>
    </row>
    <row r="47" spans="2:26" s="218" customFormat="1">
      <c r="B47" s="397" t="s">
        <v>339</v>
      </c>
      <c r="C47" s="1215" t="s">
        <v>340</v>
      </c>
      <c r="D47" s="1216"/>
      <c r="E47" s="1216"/>
      <c r="F47" s="1217"/>
      <c r="G47" s="689">
        <f t="shared" si="0"/>
        <v>0</v>
      </c>
      <c r="H47" s="679">
        <v>0</v>
      </c>
      <c r="I47" s="499">
        <v>0</v>
      </c>
      <c r="J47" s="499">
        <f>'8'!K47+'13'!J46+'14'!K48</f>
        <v>0</v>
      </c>
      <c r="K47" s="499">
        <f>'8'!L47+'13'!K46+'14'!L48</f>
        <v>0</v>
      </c>
      <c r="L47" s="499">
        <f>'8'!M47+'13'!L46+'14'!M48</f>
        <v>0</v>
      </c>
      <c r="M47" s="499">
        <f>'8'!N47+'13'!M46+'14'!N48</f>
        <v>0</v>
      </c>
      <c r="N47" s="499">
        <f>'8'!O47+'13'!N46+'14'!O48</f>
        <v>0</v>
      </c>
      <c r="O47" s="499">
        <f>'8'!P47+'13'!O46+'14'!P48</f>
        <v>0</v>
      </c>
      <c r="P47" s="499">
        <f>'8'!Q47+'13'!P46+'14'!Q48</f>
        <v>0</v>
      </c>
      <c r="Q47" s="499">
        <f>'8'!R47+'13'!Q46+'14'!R48</f>
        <v>0</v>
      </c>
      <c r="R47" s="499">
        <f>'8'!S47+'13'!R46+'14'!S48</f>
        <v>0</v>
      </c>
      <c r="S47" s="499">
        <f>'8'!T47+'13'!S46+'14'!T48</f>
        <v>0</v>
      </c>
      <c r="T47" s="499">
        <v>0</v>
      </c>
      <c r="U47" s="499">
        <f>'8'!V47+'13'!U46+'14'!V48</f>
        <v>0</v>
      </c>
      <c r="V47" s="499">
        <f>'8'!W47+'13'!V46+'14'!W48</f>
        <v>0</v>
      </c>
      <c r="W47" s="499">
        <v>0</v>
      </c>
      <c r="X47" s="500">
        <v>0</v>
      </c>
      <c r="Y47" s="706">
        <v>0</v>
      </c>
      <c r="Z47" s="706">
        <f t="shared" si="1"/>
        <v>0</v>
      </c>
    </row>
    <row r="48" spans="2:26" s="218" customFormat="1">
      <c r="B48" s="411" t="s">
        <v>341</v>
      </c>
      <c r="C48" s="1203" t="s">
        <v>342</v>
      </c>
      <c r="D48" s="1204"/>
      <c r="E48" s="1204"/>
      <c r="F48" s="1205"/>
      <c r="G48" s="681">
        <f t="shared" si="0"/>
        <v>0</v>
      </c>
      <c r="H48" s="682">
        <v>0</v>
      </c>
      <c r="I48" s="683">
        <v>0</v>
      </c>
      <c r="J48" s="683">
        <f>'8'!K48+'13'!J47+'14'!K49</f>
        <v>0</v>
      </c>
      <c r="K48" s="683">
        <f>'8'!L48+'13'!K47+'14'!L49</f>
        <v>0</v>
      </c>
      <c r="L48" s="683">
        <f>'8'!M48+'13'!L47+'14'!M49</f>
        <v>0</v>
      </c>
      <c r="M48" s="683">
        <f>'8'!N48+'13'!M47+'14'!N49</f>
        <v>0</v>
      </c>
      <c r="N48" s="683">
        <f>'8'!O48+'13'!N47+'14'!O49</f>
        <v>0</v>
      </c>
      <c r="O48" s="683">
        <f>'8'!P48+'13'!O47+'14'!P49</f>
        <v>0</v>
      </c>
      <c r="P48" s="683">
        <f>'8'!Q48+'13'!P47+'14'!Q49</f>
        <v>0</v>
      </c>
      <c r="Q48" s="683">
        <f>'8'!R48+'13'!Q47+'14'!R49</f>
        <v>0</v>
      </c>
      <c r="R48" s="683">
        <f>'8'!S48+'13'!R47+'14'!S49</f>
        <v>0</v>
      </c>
      <c r="S48" s="683">
        <f>'8'!T48+'13'!S47+'14'!T49</f>
        <v>0</v>
      </c>
      <c r="T48" s="683">
        <v>0</v>
      </c>
      <c r="U48" s="683">
        <f>'8'!V48+'13'!U47+'14'!V49</f>
        <v>0</v>
      </c>
      <c r="V48" s="683">
        <f>'8'!W48+'13'!V47+'14'!W49</f>
        <v>0</v>
      </c>
      <c r="W48" s="683">
        <v>0</v>
      </c>
      <c r="X48" s="684">
        <v>0</v>
      </c>
      <c r="Y48" s="706">
        <v>0</v>
      </c>
      <c r="Z48" s="706">
        <f t="shared" si="1"/>
        <v>0</v>
      </c>
    </row>
    <row r="49" spans="2:28" s="218" customFormat="1">
      <c r="B49" s="411" t="s">
        <v>343</v>
      </c>
      <c r="C49" s="1203" t="s">
        <v>344</v>
      </c>
      <c r="D49" s="1204"/>
      <c r="E49" s="1204"/>
      <c r="F49" s="1205"/>
      <c r="G49" s="681">
        <f t="shared" si="0"/>
        <v>0</v>
      </c>
      <c r="H49" s="682">
        <v>0</v>
      </c>
      <c r="I49" s="683">
        <v>0</v>
      </c>
      <c r="J49" s="683">
        <f>'8'!K49+'13'!J48+'14'!K50</f>
        <v>0</v>
      </c>
      <c r="K49" s="683">
        <f>'8'!L49+'13'!K48+'14'!L50</f>
        <v>0</v>
      </c>
      <c r="L49" s="683">
        <f>'8'!M49+'13'!L48+'14'!M50</f>
        <v>0</v>
      </c>
      <c r="M49" s="683">
        <f>'8'!N49+'13'!M48+'14'!N50</f>
        <v>0</v>
      </c>
      <c r="N49" s="683">
        <f>'8'!O49+'13'!N48+'14'!O50</f>
        <v>0</v>
      </c>
      <c r="O49" s="683">
        <f>'8'!P49+'13'!O48+'14'!P50</f>
        <v>0</v>
      </c>
      <c r="P49" s="683">
        <f>'8'!Q49+'13'!P48+'14'!Q50</f>
        <v>0</v>
      </c>
      <c r="Q49" s="683">
        <f>'8'!R49+'13'!Q48+'14'!R50</f>
        <v>0</v>
      </c>
      <c r="R49" s="683">
        <f>'8'!S49+'13'!R48+'14'!S50</f>
        <v>0</v>
      </c>
      <c r="S49" s="683">
        <f>'8'!T49+'13'!S48+'14'!T50</f>
        <v>0</v>
      </c>
      <c r="T49" s="683">
        <v>0</v>
      </c>
      <c r="U49" s="683">
        <f>'8'!V49+'13'!U48+'14'!V50</f>
        <v>0</v>
      </c>
      <c r="V49" s="683">
        <f>'8'!W49+'13'!V48+'14'!W50</f>
        <v>0</v>
      </c>
      <c r="W49" s="683">
        <v>0</v>
      </c>
      <c r="X49" s="684">
        <v>0</v>
      </c>
      <c r="Y49" s="706">
        <v>0</v>
      </c>
      <c r="Z49" s="706">
        <f t="shared" si="1"/>
        <v>0</v>
      </c>
    </row>
    <row r="50" spans="2:28" s="218" customFormat="1">
      <c r="B50" s="411" t="s">
        <v>345</v>
      </c>
      <c r="C50" s="1203" t="s">
        <v>346</v>
      </c>
      <c r="D50" s="1204"/>
      <c r="E50" s="1204"/>
      <c r="F50" s="1205"/>
      <c r="G50" s="681">
        <f t="shared" si="0"/>
        <v>0</v>
      </c>
      <c r="H50" s="682">
        <v>0</v>
      </c>
      <c r="I50" s="683">
        <v>0</v>
      </c>
      <c r="J50" s="683">
        <f>'8'!K50+'13'!J49+'14'!K51</f>
        <v>0</v>
      </c>
      <c r="K50" s="683">
        <f>'8'!L50+'13'!K49+'14'!L51</f>
        <v>0</v>
      </c>
      <c r="L50" s="683">
        <f>'8'!M50+'13'!L49+'14'!M51</f>
        <v>0</v>
      </c>
      <c r="M50" s="683">
        <f>'8'!N50+'13'!M49+'14'!N51</f>
        <v>0</v>
      </c>
      <c r="N50" s="683">
        <f>'8'!O50+'13'!N49+'14'!O51</f>
        <v>0</v>
      </c>
      <c r="O50" s="683">
        <f>'8'!P50+'13'!O49+'14'!P51</f>
        <v>0</v>
      </c>
      <c r="P50" s="683">
        <f>'8'!Q50+'13'!P49+'14'!Q51</f>
        <v>0</v>
      </c>
      <c r="Q50" s="683">
        <f>'8'!R50+'13'!Q49+'14'!R51</f>
        <v>0</v>
      </c>
      <c r="R50" s="683">
        <f>'8'!S50+'13'!R49+'14'!S51</f>
        <v>0</v>
      </c>
      <c r="S50" s="683">
        <f>'8'!T50+'13'!S49+'14'!T51</f>
        <v>0</v>
      </c>
      <c r="T50" s="683">
        <v>0</v>
      </c>
      <c r="U50" s="683">
        <f>'8'!V50+'13'!U49+'14'!V51</f>
        <v>0</v>
      </c>
      <c r="V50" s="683">
        <f>'8'!W50+'13'!V49+'14'!W51</f>
        <v>0</v>
      </c>
      <c r="W50" s="683">
        <v>0</v>
      </c>
      <c r="X50" s="684">
        <v>0</v>
      </c>
      <c r="Y50" s="706">
        <v>0</v>
      </c>
      <c r="Z50" s="706">
        <f t="shared" si="1"/>
        <v>0</v>
      </c>
    </row>
    <row r="51" spans="2:28" s="218" customFormat="1">
      <c r="B51" s="411" t="s">
        <v>347</v>
      </c>
      <c r="C51" s="1203" t="s">
        <v>348</v>
      </c>
      <c r="D51" s="1204"/>
      <c r="E51" s="1204"/>
      <c r="F51" s="1205"/>
      <c r="G51" s="681">
        <f t="shared" si="0"/>
        <v>-5.0000000000025586E-2</v>
      </c>
      <c r="H51" s="682">
        <v>-4.3722943137149285E-2</v>
      </c>
      <c r="I51" s="683">
        <v>0</v>
      </c>
      <c r="J51" s="683">
        <f>'8'!K51+'13'!J50+'14'!K52</f>
        <v>0</v>
      </c>
      <c r="K51" s="683">
        <f>'8'!L51+'13'!K50+'14'!L52</f>
        <v>0</v>
      </c>
      <c r="L51" s="683">
        <f>'8'!M51+'13'!L50+'14'!M52</f>
        <v>0</v>
      </c>
      <c r="M51" s="683">
        <f>'8'!N51+'13'!M50+'14'!N52</f>
        <v>0</v>
      </c>
      <c r="N51" s="683">
        <f>'8'!O51+'13'!N50+'14'!O52</f>
        <v>0</v>
      </c>
      <c r="O51" s="683">
        <f>'8'!P51+'13'!O50+'14'!P52</f>
        <v>0</v>
      </c>
      <c r="P51" s="683">
        <f>'8'!Q51+'13'!P50+'14'!Q52</f>
        <v>0</v>
      </c>
      <c r="Q51" s="683">
        <f>'8'!R51+'13'!Q50+'14'!R52</f>
        <v>0</v>
      </c>
      <c r="R51" s="683">
        <f>'8'!S51+'13'!R50+'14'!S52</f>
        <v>0</v>
      </c>
      <c r="S51" s="683">
        <f>'8'!T51+'13'!S50+'14'!T52</f>
        <v>0</v>
      </c>
      <c r="T51" s="683">
        <v>-1.0044812963801732E-4</v>
      </c>
      <c r="U51" s="683">
        <f>'8'!V51+'13'!U50+'14'!V52</f>
        <v>0</v>
      </c>
      <c r="V51" s="683">
        <f>'8'!W51+'13'!V50+'14'!W52</f>
        <v>0</v>
      </c>
      <c r="W51" s="683">
        <v>-5.6647140848006712E-3</v>
      </c>
      <c r="X51" s="684">
        <v>-5.1189464843761289E-4</v>
      </c>
      <c r="Y51" s="706">
        <v>-5.0000000000025586E-2</v>
      </c>
      <c r="Z51" s="706">
        <f t="shared" si="1"/>
        <v>0</v>
      </c>
    </row>
    <row r="52" spans="2:28" s="218" customFormat="1">
      <c r="B52" s="411" t="s">
        <v>349</v>
      </c>
      <c r="C52" s="1203" t="s">
        <v>350</v>
      </c>
      <c r="D52" s="1204"/>
      <c r="E52" s="1204"/>
      <c r="F52" s="1205"/>
      <c r="G52" s="681">
        <f t="shared" si="0"/>
        <v>0</v>
      </c>
      <c r="H52" s="682">
        <v>0</v>
      </c>
      <c r="I52" s="683">
        <v>0</v>
      </c>
      <c r="J52" s="683">
        <f>'8'!K52+'13'!J51+'14'!K53</f>
        <v>0</v>
      </c>
      <c r="K52" s="683">
        <f>'8'!L52+'13'!K51+'14'!L53</f>
        <v>0</v>
      </c>
      <c r="L52" s="683">
        <f>'8'!M52+'13'!L51+'14'!M53</f>
        <v>0</v>
      </c>
      <c r="M52" s="683">
        <f>'8'!N52+'13'!M51+'14'!N53</f>
        <v>0</v>
      </c>
      <c r="N52" s="683">
        <f>'8'!O52+'13'!N51+'14'!O53</f>
        <v>0</v>
      </c>
      <c r="O52" s="683">
        <f>'8'!P52+'13'!O51+'14'!P53</f>
        <v>0</v>
      </c>
      <c r="P52" s="683">
        <f>'8'!Q52+'13'!P51+'14'!Q53</f>
        <v>0</v>
      </c>
      <c r="Q52" s="683">
        <f>'8'!R52+'13'!Q51+'14'!R53</f>
        <v>0</v>
      </c>
      <c r="R52" s="683">
        <f>'8'!S52+'13'!R51+'14'!S53</f>
        <v>0</v>
      </c>
      <c r="S52" s="683">
        <f>'8'!T52+'13'!S51+'14'!T53</f>
        <v>0</v>
      </c>
      <c r="T52" s="683">
        <v>0</v>
      </c>
      <c r="U52" s="683">
        <f>'8'!V52+'13'!U51+'14'!V53</f>
        <v>0</v>
      </c>
      <c r="V52" s="683">
        <f>'8'!W52+'13'!V51+'14'!W53</f>
        <v>0</v>
      </c>
      <c r="W52" s="683">
        <v>0</v>
      </c>
      <c r="X52" s="684">
        <v>0</v>
      </c>
      <c r="Y52" s="706">
        <v>0</v>
      </c>
      <c r="Z52" s="706">
        <f t="shared" si="1"/>
        <v>0</v>
      </c>
    </row>
    <row r="53" spans="2:28" s="218" customFormat="1">
      <c r="B53" s="411" t="s">
        <v>351</v>
      </c>
      <c r="C53" s="1203" t="s">
        <v>352</v>
      </c>
      <c r="D53" s="1204"/>
      <c r="E53" s="1204"/>
      <c r="F53" s="1205"/>
      <c r="G53" s="681">
        <f t="shared" si="0"/>
        <v>9122</v>
      </c>
      <c r="H53" s="682">
        <v>8076</v>
      </c>
      <c r="I53" s="683">
        <v>0</v>
      </c>
      <c r="J53" s="683">
        <f>'8'!K53+'13'!J52+'14'!K54</f>
        <v>0</v>
      </c>
      <c r="K53" s="683">
        <f>'8'!L53+'13'!K52+'14'!L54</f>
        <v>0</v>
      </c>
      <c r="L53" s="683">
        <f>'8'!M53+'13'!L52+'14'!M54</f>
        <v>0</v>
      </c>
      <c r="M53" s="683">
        <f>'8'!N53+'13'!M52+'14'!N54</f>
        <v>0</v>
      </c>
      <c r="N53" s="683">
        <f>'8'!O53+'13'!N52+'14'!O54</f>
        <v>0</v>
      </c>
      <c r="O53" s="683">
        <f>'8'!P53+'13'!O52+'14'!P54</f>
        <v>0</v>
      </c>
      <c r="P53" s="683">
        <f>'8'!Q53+'13'!P52+'14'!Q54</f>
        <v>0</v>
      </c>
      <c r="Q53" s="683">
        <f>'8'!R53+'13'!Q52+'14'!R54</f>
        <v>0</v>
      </c>
      <c r="R53" s="683">
        <f>'8'!S53+'13'!R52+'14'!S54</f>
        <v>0</v>
      </c>
      <c r="S53" s="683">
        <f>'8'!T53+'13'!S52+'14'!T54</f>
        <v>0</v>
      </c>
      <c r="T53" s="683">
        <v>0</v>
      </c>
      <c r="U53" s="683">
        <f>'8'!V53+'13'!U52+'14'!V54</f>
        <v>0</v>
      </c>
      <c r="V53" s="683">
        <f>'8'!W53+'13'!V52+'14'!W54</f>
        <v>0</v>
      </c>
      <c r="W53" s="683">
        <v>1046</v>
      </c>
      <c r="X53" s="684">
        <v>0</v>
      </c>
      <c r="Y53" s="706">
        <v>2641.8384000000005</v>
      </c>
      <c r="Z53" s="706">
        <f t="shared" si="1"/>
        <v>6480.1615999999995</v>
      </c>
    </row>
    <row r="54" spans="2:28" s="218" customFormat="1">
      <c r="B54" s="411" t="s">
        <v>353</v>
      </c>
      <c r="C54" s="1203" t="s">
        <v>354</v>
      </c>
      <c r="D54" s="1204"/>
      <c r="E54" s="1204"/>
      <c r="F54" s="1205"/>
      <c r="G54" s="681">
        <v>66</v>
      </c>
      <c r="H54" s="682">
        <v>59</v>
      </c>
      <c r="I54" s="683">
        <v>0</v>
      </c>
      <c r="J54" s="683">
        <f>'8'!K54+'13'!J53+'14'!K55</f>
        <v>0</v>
      </c>
      <c r="K54" s="683">
        <f>'8'!L54+'13'!K53+'14'!L55</f>
        <v>0</v>
      </c>
      <c r="L54" s="683">
        <f>'8'!M54+'13'!L53+'14'!M55</f>
        <v>0</v>
      </c>
      <c r="M54" s="683">
        <f>'8'!N54+'13'!M53+'14'!N55</f>
        <v>0</v>
      </c>
      <c r="N54" s="683">
        <f>'8'!O54+'13'!N53+'14'!O55</f>
        <v>0</v>
      </c>
      <c r="O54" s="683">
        <f>'8'!P54+'13'!O53+'14'!P55</f>
        <v>0</v>
      </c>
      <c r="P54" s="683">
        <f>'8'!Q54+'13'!P53+'14'!Q55</f>
        <v>0</v>
      </c>
      <c r="Q54" s="683">
        <f>'8'!R54+'13'!Q53+'14'!R55</f>
        <v>0</v>
      </c>
      <c r="R54" s="683">
        <f>'8'!S54+'13'!R53+'14'!S55</f>
        <v>0</v>
      </c>
      <c r="S54" s="683">
        <f>'8'!T54+'13'!S53+'14'!T55</f>
        <v>0</v>
      </c>
      <c r="T54" s="683">
        <v>0</v>
      </c>
      <c r="U54" s="683">
        <f>'8'!V54+'13'!U53+'14'!V55</f>
        <v>0</v>
      </c>
      <c r="V54" s="683">
        <f>'8'!W54+'13'!V53+'14'!W55</f>
        <v>0</v>
      </c>
      <c r="W54" s="683">
        <v>8</v>
      </c>
      <c r="X54" s="684">
        <v>0</v>
      </c>
      <c r="Y54" s="706">
        <v>19.176499999999997</v>
      </c>
      <c r="Z54" s="706">
        <f t="shared" si="1"/>
        <v>46.823500000000003</v>
      </c>
    </row>
    <row r="55" spans="2:28" s="218" customFormat="1">
      <c r="B55" s="411" t="s">
        <v>355</v>
      </c>
      <c r="C55" s="1203" t="s">
        <v>356</v>
      </c>
      <c r="D55" s="1204"/>
      <c r="E55" s="1204"/>
      <c r="F55" s="1205"/>
      <c r="G55" s="681">
        <v>4142</v>
      </c>
      <c r="H55" s="682">
        <v>2766</v>
      </c>
      <c r="I55" s="683">
        <v>0</v>
      </c>
      <c r="J55" s="683">
        <f>'8'!K55+'13'!J54+'14'!K56</f>
        <v>0</v>
      </c>
      <c r="K55" s="683">
        <f>'8'!L55+'13'!K54+'14'!L56</f>
        <v>0</v>
      </c>
      <c r="L55" s="683">
        <f>'8'!M55+'13'!L54+'14'!M56</f>
        <v>0</v>
      </c>
      <c r="M55" s="683">
        <f>'8'!N55+'13'!M54+'14'!N56</f>
        <v>0</v>
      </c>
      <c r="N55" s="683">
        <f>'8'!O55+'13'!N54+'14'!O56</f>
        <v>0</v>
      </c>
      <c r="O55" s="683">
        <f>'8'!P55+'13'!O54+'14'!P56</f>
        <v>0</v>
      </c>
      <c r="P55" s="683">
        <f>'8'!Q55+'13'!P54+'14'!Q56</f>
        <v>0</v>
      </c>
      <c r="Q55" s="683">
        <f>'8'!R55+'13'!Q54+'14'!R56</f>
        <v>0</v>
      </c>
      <c r="R55" s="683">
        <f>'8'!S55+'13'!R54+'14'!S56</f>
        <v>0</v>
      </c>
      <c r="S55" s="683">
        <f>'8'!T55+'13'!S54+'14'!T56</f>
        <v>0</v>
      </c>
      <c r="T55" s="683">
        <v>0</v>
      </c>
      <c r="U55" s="683">
        <f>'8'!V55+'13'!U54+'14'!V56</f>
        <v>0</v>
      </c>
      <c r="V55" s="683">
        <f>'8'!W55+'13'!V54+'14'!W56</f>
        <v>0</v>
      </c>
      <c r="W55" s="683">
        <v>358</v>
      </c>
      <c r="X55" s="684">
        <v>1017</v>
      </c>
      <c r="Y55" s="706">
        <v>1199.3955333333333</v>
      </c>
      <c r="Z55" s="706">
        <f t="shared" si="1"/>
        <v>2942.6044666666667</v>
      </c>
    </row>
    <row r="56" spans="2:28" s="218" customFormat="1">
      <c r="B56" s="411" t="s">
        <v>357</v>
      </c>
      <c r="C56" s="1203" t="s">
        <v>358</v>
      </c>
      <c r="D56" s="1204"/>
      <c r="E56" s="1204"/>
      <c r="F56" s="1205"/>
      <c r="G56" s="681">
        <f t="shared" si="0"/>
        <v>1.0103229085222476</v>
      </c>
      <c r="H56" s="682">
        <v>1</v>
      </c>
      <c r="I56" s="683">
        <v>0</v>
      </c>
      <c r="J56" s="683">
        <f>'8'!K56+'13'!J55+'14'!K57</f>
        <v>0</v>
      </c>
      <c r="K56" s="683">
        <f>'8'!L56+'13'!K55+'14'!L57</f>
        <v>0</v>
      </c>
      <c r="L56" s="683">
        <f>'8'!M56+'13'!L55+'14'!M57</f>
        <v>0</v>
      </c>
      <c r="M56" s="683">
        <f>'8'!N56+'13'!M55+'14'!N57</f>
        <v>0</v>
      </c>
      <c r="N56" s="683">
        <f>'8'!O56+'13'!N55+'14'!O57</f>
        <v>0</v>
      </c>
      <c r="O56" s="683">
        <f>'8'!P56+'13'!O55+'14'!P57</f>
        <v>0</v>
      </c>
      <c r="P56" s="683">
        <f>'8'!Q56+'13'!P55+'14'!Q57</f>
        <v>0</v>
      </c>
      <c r="Q56" s="683">
        <f>'8'!R56+'13'!Q55+'14'!R57</f>
        <v>0</v>
      </c>
      <c r="R56" s="683">
        <f>'8'!S56+'13'!R55+'14'!S57</f>
        <v>0</v>
      </c>
      <c r="S56" s="683">
        <f>'8'!T56+'13'!S55+'14'!T57</f>
        <v>0</v>
      </c>
      <c r="T56" s="683">
        <v>0</v>
      </c>
      <c r="U56" s="683">
        <f>'8'!V56+'13'!U55+'14'!V57</f>
        <v>0</v>
      </c>
      <c r="V56" s="683">
        <f>'8'!W56+'13'!V55+'14'!W57</f>
        <v>0</v>
      </c>
      <c r="W56" s="683">
        <v>1.0322908522247565E-2</v>
      </c>
      <c r="X56" s="684">
        <v>0</v>
      </c>
      <c r="Y56" s="706">
        <v>8.9999999999690786E-2</v>
      </c>
      <c r="Z56" s="706">
        <f t="shared" si="1"/>
        <v>0.92032290852255683</v>
      </c>
    </row>
    <row r="57" spans="2:28" s="218" customFormat="1">
      <c r="B57" s="411" t="s">
        <v>359</v>
      </c>
      <c r="C57" s="1203" t="s">
        <v>360</v>
      </c>
      <c r="D57" s="1204"/>
      <c r="E57" s="1204"/>
      <c r="F57" s="1205"/>
      <c r="G57" s="681">
        <f t="shared" si="0"/>
        <v>602</v>
      </c>
      <c r="H57" s="682">
        <v>533</v>
      </c>
      <c r="I57" s="683">
        <v>0</v>
      </c>
      <c r="J57" s="683">
        <f>'8'!K57+'13'!J56+'14'!K58</f>
        <v>0</v>
      </c>
      <c r="K57" s="683">
        <f>'8'!L57+'13'!K56+'14'!L58</f>
        <v>0</v>
      </c>
      <c r="L57" s="683">
        <f>'8'!M57+'13'!L56+'14'!M58</f>
        <v>0</v>
      </c>
      <c r="M57" s="683">
        <f>'8'!N57+'13'!M56+'14'!N58</f>
        <v>0</v>
      </c>
      <c r="N57" s="683">
        <f>'8'!O57+'13'!N56+'14'!O58</f>
        <v>0</v>
      </c>
      <c r="O57" s="683">
        <f>'8'!P57+'13'!O56+'14'!P58</f>
        <v>0</v>
      </c>
      <c r="P57" s="683">
        <f>'8'!Q57+'13'!P56+'14'!Q58</f>
        <v>0</v>
      </c>
      <c r="Q57" s="683">
        <f>'8'!R57+'13'!Q56+'14'!R58</f>
        <v>0</v>
      </c>
      <c r="R57" s="683">
        <f>'8'!S57+'13'!R56+'14'!S58</f>
        <v>0</v>
      </c>
      <c r="S57" s="683">
        <f>'8'!T57+'13'!S56+'14'!T58</f>
        <v>0</v>
      </c>
      <c r="T57" s="683">
        <v>0</v>
      </c>
      <c r="U57" s="683">
        <f>'8'!V57+'13'!U56+'14'!V58</f>
        <v>0</v>
      </c>
      <c r="V57" s="683">
        <f>'8'!W57+'13'!V56+'14'!W58</f>
        <v>0</v>
      </c>
      <c r="W57" s="683">
        <v>69</v>
      </c>
      <c r="X57" s="684">
        <v>0</v>
      </c>
      <c r="Y57" s="706">
        <v>174.3302222222222</v>
      </c>
      <c r="Z57" s="706">
        <f t="shared" si="1"/>
        <v>427.66977777777777</v>
      </c>
    </row>
    <row r="58" spans="2:28" s="218" customFormat="1">
      <c r="B58" s="411" t="s">
        <v>361</v>
      </c>
      <c r="C58" s="1203" t="s">
        <v>362</v>
      </c>
      <c r="D58" s="1204"/>
      <c r="E58" s="1204"/>
      <c r="F58" s="1205"/>
      <c r="G58" s="681">
        <f t="shared" si="0"/>
        <v>1074</v>
      </c>
      <c r="H58" s="682">
        <v>951</v>
      </c>
      <c r="I58" s="683">
        <v>0</v>
      </c>
      <c r="J58" s="683">
        <f>'8'!K58+'13'!J57+'14'!K59</f>
        <v>0</v>
      </c>
      <c r="K58" s="683">
        <f>'8'!L58+'13'!K57+'14'!L59</f>
        <v>0</v>
      </c>
      <c r="L58" s="683">
        <f>'8'!M58+'13'!L57+'14'!M59</f>
        <v>0</v>
      </c>
      <c r="M58" s="683">
        <f>'8'!N58+'13'!M57+'14'!N59</f>
        <v>0</v>
      </c>
      <c r="N58" s="683">
        <f>'8'!O58+'13'!N57+'14'!O59</f>
        <v>0</v>
      </c>
      <c r="O58" s="683">
        <f>'8'!P58+'13'!O57+'14'!P59</f>
        <v>0</v>
      </c>
      <c r="P58" s="683">
        <f>'8'!Q58+'13'!P57+'14'!Q59</f>
        <v>0</v>
      </c>
      <c r="Q58" s="683">
        <f>'8'!R58+'13'!Q57+'14'!R59</f>
        <v>0</v>
      </c>
      <c r="R58" s="683">
        <f>'8'!S58+'13'!R57+'14'!S59</f>
        <v>0</v>
      </c>
      <c r="S58" s="683">
        <f>'8'!T58+'13'!S57+'14'!T59</f>
        <v>0</v>
      </c>
      <c r="T58" s="683">
        <v>0</v>
      </c>
      <c r="U58" s="683">
        <f>'8'!V58+'13'!U57+'14'!V59</f>
        <v>0</v>
      </c>
      <c r="V58" s="683">
        <f>'8'!W58+'13'!V57+'14'!W59</f>
        <v>0</v>
      </c>
      <c r="W58" s="683">
        <v>123</v>
      </c>
      <c r="X58" s="684">
        <v>0</v>
      </c>
      <c r="Y58" s="706">
        <v>311.14400000000001</v>
      </c>
      <c r="Z58" s="706">
        <f t="shared" si="1"/>
        <v>762.85599999999999</v>
      </c>
    </row>
    <row r="59" spans="2:28" s="218" customFormat="1">
      <c r="B59" s="411" t="s">
        <v>363</v>
      </c>
      <c r="C59" s="1203" t="s">
        <v>364</v>
      </c>
      <c r="D59" s="1204"/>
      <c r="E59" s="1204"/>
      <c r="F59" s="1205"/>
      <c r="G59" s="681">
        <f t="shared" si="0"/>
        <v>0</v>
      </c>
      <c r="H59" s="682">
        <v>0</v>
      </c>
      <c r="I59" s="683">
        <v>0</v>
      </c>
      <c r="J59" s="683">
        <f>'8'!K59+'13'!J58+'14'!K60</f>
        <v>0</v>
      </c>
      <c r="K59" s="683">
        <f>'8'!L59+'13'!K58+'14'!L60</f>
        <v>0</v>
      </c>
      <c r="L59" s="683">
        <f>'8'!M59+'13'!L58+'14'!M60</f>
        <v>0</v>
      </c>
      <c r="M59" s="683">
        <f>'8'!N59+'13'!M58+'14'!N60</f>
        <v>0</v>
      </c>
      <c r="N59" s="683">
        <f>'8'!O59+'13'!N58+'14'!O60</f>
        <v>0</v>
      </c>
      <c r="O59" s="683">
        <f>'8'!P59+'13'!O58+'14'!P60</f>
        <v>0</v>
      </c>
      <c r="P59" s="683">
        <f>'8'!Q59+'13'!P58+'14'!Q60</f>
        <v>0</v>
      </c>
      <c r="Q59" s="683">
        <f>'8'!R59+'13'!Q58+'14'!R60</f>
        <v>0</v>
      </c>
      <c r="R59" s="683">
        <f>'8'!S59+'13'!R58+'14'!S60</f>
        <v>0</v>
      </c>
      <c r="S59" s="683">
        <f>'8'!T59+'13'!S58+'14'!T60</f>
        <v>0</v>
      </c>
      <c r="T59" s="683">
        <v>0</v>
      </c>
      <c r="U59" s="683">
        <f>'8'!V59+'13'!U58+'14'!V60</f>
        <v>0</v>
      </c>
      <c r="V59" s="683">
        <f>'8'!W59+'13'!V58+'14'!W60</f>
        <v>0</v>
      </c>
      <c r="W59" s="683">
        <v>0</v>
      </c>
      <c r="X59" s="684">
        <v>0</v>
      </c>
      <c r="Y59" s="706">
        <v>0</v>
      </c>
      <c r="Z59" s="706">
        <f t="shared" si="1"/>
        <v>0</v>
      </c>
    </row>
    <row r="60" spans="2:28" s="218" customFormat="1">
      <c r="B60" s="411" t="s">
        <v>365</v>
      </c>
      <c r="C60" s="1203" t="s">
        <v>366</v>
      </c>
      <c r="D60" s="1204"/>
      <c r="E60" s="1204"/>
      <c r="F60" s="1205"/>
      <c r="G60" s="681">
        <f t="shared" si="0"/>
        <v>0</v>
      </c>
      <c r="H60" s="682">
        <v>0</v>
      </c>
      <c r="I60" s="683">
        <v>0</v>
      </c>
      <c r="J60" s="683">
        <f>'8'!K60+'13'!J59+'14'!K61</f>
        <v>0</v>
      </c>
      <c r="K60" s="683">
        <f>'8'!L60+'13'!K59+'14'!L61</f>
        <v>0</v>
      </c>
      <c r="L60" s="683">
        <f>'8'!M60+'13'!L59+'14'!M61</f>
        <v>0</v>
      </c>
      <c r="M60" s="683">
        <f>'8'!N60+'13'!M59+'14'!N61</f>
        <v>0</v>
      </c>
      <c r="N60" s="683">
        <f>'8'!O60+'13'!N59+'14'!O61</f>
        <v>0</v>
      </c>
      <c r="O60" s="683">
        <f>'8'!P60+'13'!O59+'14'!P61</f>
        <v>0</v>
      </c>
      <c r="P60" s="683">
        <f>'8'!Q60+'13'!P59+'14'!Q61</f>
        <v>0</v>
      </c>
      <c r="Q60" s="683">
        <f>'8'!R60+'13'!Q59+'14'!R61</f>
        <v>0</v>
      </c>
      <c r="R60" s="683">
        <f>'8'!S60+'13'!R59+'14'!S61</f>
        <v>0</v>
      </c>
      <c r="S60" s="683">
        <f>'8'!T60+'13'!S59+'14'!T61</f>
        <v>0</v>
      </c>
      <c r="T60" s="683">
        <v>0</v>
      </c>
      <c r="U60" s="683">
        <f>'8'!V60+'13'!U59+'14'!V61</f>
        <v>0</v>
      </c>
      <c r="V60" s="683">
        <f>'8'!W60+'13'!V59+'14'!W61</f>
        <v>0</v>
      </c>
      <c r="W60" s="683">
        <v>0</v>
      </c>
      <c r="X60" s="684">
        <v>0</v>
      </c>
      <c r="Y60" s="706">
        <v>0</v>
      </c>
      <c r="Z60" s="706">
        <f t="shared" si="1"/>
        <v>0</v>
      </c>
      <c r="AB60" s="706"/>
    </row>
    <row r="61" spans="2:28" s="218" customFormat="1">
      <c r="B61" s="411" t="s">
        <v>367</v>
      </c>
      <c r="C61" s="1203" t="s">
        <v>368</v>
      </c>
      <c r="D61" s="1204"/>
      <c r="E61" s="1204"/>
      <c r="F61" s="1205"/>
      <c r="G61" s="681">
        <f t="shared" si="0"/>
        <v>0</v>
      </c>
      <c r="H61" s="682">
        <v>0</v>
      </c>
      <c r="I61" s="683">
        <v>0</v>
      </c>
      <c r="J61" s="683">
        <f>'8'!K61+'13'!J60+'14'!K62</f>
        <v>0</v>
      </c>
      <c r="K61" s="683">
        <f>'8'!L61+'13'!K60+'14'!L62</f>
        <v>0</v>
      </c>
      <c r="L61" s="683">
        <f>'8'!M61+'13'!L60+'14'!M62</f>
        <v>0</v>
      </c>
      <c r="M61" s="683">
        <f>'8'!N61+'13'!M60+'14'!N62</f>
        <v>0</v>
      </c>
      <c r="N61" s="683">
        <f>'8'!O61+'13'!N60+'14'!O62</f>
        <v>0</v>
      </c>
      <c r="O61" s="683">
        <f>'8'!P61+'13'!O60+'14'!P62</f>
        <v>0</v>
      </c>
      <c r="P61" s="683">
        <f>'8'!Q61+'13'!P60+'14'!Q62</f>
        <v>0</v>
      </c>
      <c r="Q61" s="683">
        <f>'8'!R61+'13'!Q60+'14'!R62</f>
        <v>0</v>
      </c>
      <c r="R61" s="683">
        <f>'8'!S61+'13'!R60+'14'!S62</f>
        <v>0</v>
      </c>
      <c r="S61" s="683">
        <f>'8'!T61+'13'!S60+'14'!T62</f>
        <v>0</v>
      </c>
      <c r="T61" s="683">
        <v>0</v>
      </c>
      <c r="U61" s="683">
        <f>'8'!V61+'13'!U60+'14'!V62</f>
        <v>0</v>
      </c>
      <c r="V61" s="683">
        <f>'8'!W61+'13'!V60+'14'!W62</f>
        <v>0</v>
      </c>
      <c r="W61" s="683">
        <v>0</v>
      </c>
      <c r="X61" s="684">
        <v>0</v>
      </c>
      <c r="Y61" s="706">
        <v>0</v>
      </c>
      <c r="Z61" s="706">
        <f t="shared" si="1"/>
        <v>0</v>
      </c>
    </row>
    <row r="62" spans="2:28" s="218" customFormat="1">
      <c r="B62" s="411" t="s">
        <v>369</v>
      </c>
      <c r="C62" s="1203" t="s">
        <v>370</v>
      </c>
      <c r="D62" s="1204"/>
      <c r="E62" s="1204"/>
      <c r="F62" s="1205"/>
      <c r="G62" s="681">
        <f t="shared" si="0"/>
        <v>1.005734949179067</v>
      </c>
      <c r="H62" s="682">
        <v>1</v>
      </c>
      <c r="I62" s="683">
        <v>0</v>
      </c>
      <c r="J62" s="683">
        <f>'8'!K62+'13'!J61+'14'!K63</f>
        <v>0</v>
      </c>
      <c r="K62" s="683">
        <f>'8'!L62+'13'!K61+'14'!L63</f>
        <v>0</v>
      </c>
      <c r="L62" s="683">
        <f>'8'!M62+'13'!L61+'14'!M63</f>
        <v>0</v>
      </c>
      <c r="M62" s="683">
        <f>'8'!N62+'13'!M61+'14'!N63</f>
        <v>0</v>
      </c>
      <c r="N62" s="683">
        <f>'8'!O62+'13'!N61+'14'!O63</f>
        <v>0</v>
      </c>
      <c r="O62" s="683">
        <f>'8'!P62+'13'!O61+'14'!P63</f>
        <v>0</v>
      </c>
      <c r="P62" s="683">
        <f>'8'!Q62+'13'!P61+'14'!Q63</f>
        <v>0</v>
      </c>
      <c r="Q62" s="683">
        <f>'8'!R62+'13'!Q61+'14'!R63</f>
        <v>0</v>
      </c>
      <c r="R62" s="683">
        <f>'8'!S62+'13'!R61+'14'!S63</f>
        <v>0</v>
      </c>
      <c r="S62" s="683">
        <f>'8'!T62+'13'!S61+'14'!T63</f>
        <v>0</v>
      </c>
      <c r="T62" s="683">
        <v>0</v>
      </c>
      <c r="U62" s="683">
        <f>'8'!V62+'13'!U61+'14'!V63</f>
        <v>0</v>
      </c>
      <c r="V62" s="683">
        <f>'8'!W62+'13'!V61+'14'!W63</f>
        <v>0</v>
      </c>
      <c r="W62" s="683">
        <v>5.7349491790669935E-3</v>
      </c>
      <c r="X62" s="684">
        <v>0</v>
      </c>
      <c r="Y62" s="706">
        <v>5.0000000000181899E-2</v>
      </c>
      <c r="Z62" s="706">
        <f t="shared" si="1"/>
        <v>0.95573494917888513</v>
      </c>
    </row>
    <row r="63" spans="2:28" s="218" customFormat="1">
      <c r="B63" s="411" t="s">
        <v>371</v>
      </c>
      <c r="C63" s="1203" t="s">
        <v>372</v>
      </c>
      <c r="D63" s="1204"/>
      <c r="E63" s="1204"/>
      <c r="F63" s="1205"/>
      <c r="G63" s="681">
        <v>71426</v>
      </c>
      <c r="H63" s="682">
        <v>63234</v>
      </c>
      <c r="I63" s="683">
        <v>0</v>
      </c>
      <c r="J63" s="683">
        <f>'8'!K63+'13'!J62+'14'!K64</f>
        <v>0</v>
      </c>
      <c r="K63" s="683">
        <f>'8'!L63+'13'!K62+'14'!L64</f>
        <v>0</v>
      </c>
      <c r="L63" s="683">
        <f>'8'!M63+'13'!L62+'14'!M64</f>
        <v>0</v>
      </c>
      <c r="M63" s="683">
        <f>'8'!N63+'13'!M62+'14'!N64</f>
        <v>0</v>
      </c>
      <c r="N63" s="683">
        <f>'8'!O63+'13'!N62+'14'!O64</f>
        <v>0</v>
      </c>
      <c r="O63" s="683">
        <f>'8'!P63+'13'!O62+'14'!P64</f>
        <v>0</v>
      </c>
      <c r="P63" s="683">
        <f>'8'!Q63+'13'!P62+'14'!Q64</f>
        <v>0</v>
      </c>
      <c r="Q63" s="683">
        <f>'8'!R63+'13'!Q62+'14'!R64</f>
        <v>0</v>
      </c>
      <c r="R63" s="683">
        <f>'8'!S63+'13'!R62+'14'!S64</f>
        <v>0</v>
      </c>
      <c r="S63" s="683">
        <f>'8'!T63+'13'!S62+'14'!T64</f>
        <v>0</v>
      </c>
      <c r="T63" s="683">
        <v>0</v>
      </c>
      <c r="U63" s="683">
        <f>'8'!V63+'13'!U62+'14'!V64</f>
        <v>0</v>
      </c>
      <c r="V63" s="683">
        <f>'8'!W63+'13'!V62+'14'!W64</f>
        <v>0</v>
      </c>
      <c r="W63" s="683">
        <v>8193</v>
      </c>
      <c r="X63" s="684">
        <v>0</v>
      </c>
      <c r="Y63" s="706">
        <v>20685.913083333333</v>
      </c>
      <c r="Z63" s="706">
        <f t="shared" si="1"/>
        <v>50740.086916666667</v>
      </c>
    </row>
    <row r="64" spans="2:28" s="218" customFormat="1">
      <c r="B64" s="411" t="s">
        <v>373</v>
      </c>
      <c r="C64" s="1203" t="s">
        <v>374</v>
      </c>
      <c r="D64" s="1204"/>
      <c r="E64" s="1204"/>
      <c r="F64" s="1205"/>
      <c r="G64" s="681">
        <f t="shared" si="0"/>
        <v>20777</v>
      </c>
      <c r="H64" s="682">
        <v>18394</v>
      </c>
      <c r="I64" s="683">
        <v>0</v>
      </c>
      <c r="J64" s="683">
        <f>'8'!K64+'13'!J63+'14'!K65</f>
        <v>0</v>
      </c>
      <c r="K64" s="683">
        <f>'8'!L64+'13'!K63+'14'!L65</f>
        <v>0</v>
      </c>
      <c r="L64" s="683">
        <f>'8'!M64+'13'!L63+'14'!M65</f>
        <v>0</v>
      </c>
      <c r="M64" s="683">
        <f>'8'!N64+'13'!M63+'14'!N65</f>
        <v>0</v>
      </c>
      <c r="N64" s="683">
        <f>'8'!O64+'13'!N63+'14'!O65</f>
        <v>0</v>
      </c>
      <c r="O64" s="683">
        <f>'8'!P64+'13'!O63+'14'!P65</f>
        <v>0</v>
      </c>
      <c r="P64" s="683">
        <f>'8'!Q64+'13'!P63+'14'!Q65</f>
        <v>0</v>
      </c>
      <c r="Q64" s="683">
        <f>'8'!R64+'13'!Q63+'14'!R65</f>
        <v>0</v>
      </c>
      <c r="R64" s="683">
        <f>'8'!S64+'13'!R63+'14'!S65</f>
        <v>0</v>
      </c>
      <c r="S64" s="683">
        <f>'8'!T64+'13'!S63+'14'!T65</f>
        <v>0</v>
      </c>
      <c r="T64" s="683">
        <v>0</v>
      </c>
      <c r="U64" s="683">
        <f>'8'!V64+'13'!U63+'14'!V65</f>
        <v>0</v>
      </c>
      <c r="V64" s="683">
        <f>'8'!W64+'13'!V63+'14'!W65</f>
        <v>0</v>
      </c>
      <c r="W64" s="683">
        <v>2383</v>
      </c>
      <c r="X64" s="684">
        <v>0</v>
      </c>
      <c r="Y64" s="706">
        <v>6017.2806250000003</v>
      </c>
      <c r="Z64" s="706">
        <f t="shared" si="1"/>
        <v>14759.719375000001</v>
      </c>
    </row>
    <row r="65" spans="2:26" s="218" customFormat="1">
      <c r="B65" s="411" t="s">
        <v>375</v>
      </c>
      <c r="C65" s="1203" t="s">
        <v>376</v>
      </c>
      <c r="D65" s="1204"/>
      <c r="E65" s="1204"/>
      <c r="F65" s="1205"/>
      <c r="G65" s="681">
        <f t="shared" si="0"/>
        <v>115</v>
      </c>
      <c r="H65" s="682">
        <v>102</v>
      </c>
      <c r="I65" s="683">
        <v>0</v>
      </c>
      <c r="J65" s="683">
        <f>'8'!K65+'13'!J64+'14'!K66</f>
        <v>0</v>
      </c>
      <c r="K65" s="683">
        <f>'8'!L65+'13'!K64+'14'!L66</f>
        <v>0</v>
      </c>
      <c r="L65" s="683">
        <f>'8'!M65+'13'!L64+'14'!M66</f>
        <v>0</v>
      </c>
      <c r="M65" s="683">
        <f>'8'!N65+'13'!M64+'14'!N66</f>
        <v>0</v>
      </c>
      <c r="N65" s="683">
        <f>'8'!O65+'13'!N64+'14'!O66</f>
        <v>0</v>
      </c>
      <c r="O65" s="683">
        <f>'8'!P65+'13'!O64+'14'!P66</f>
        <v>0</v>
      </c>
      <c r="P65" s="683">
        <f>'8'!Q65+'13'!P64+'14'!Q66</f>
        <v>0</v>
      </c>
      <c r="Q65" s="683">
        <f>'8'!R65+'13'!Q64+'14'!R66</f>
        <v>0</v>
      </c>
      <c r="R65" s="683">
        <f>'8'!S65+'13'!R64+'14'!S66</f>
        <v>0</v>
      </c>
      <c r="S65" s="683">
        <f>'8'!T65+'13'!S64+'14'!T66</f>
        <v>0</v>
      </c>
      <c r="T65" s="683">
        <v>0</v>
      </c>
      <c r="U65" s="683">
        <f>'8'!V65+'13'!U64+'14'!V66</f>
        <v>0</v>
      </c>
      <c r="V65" s="683">
        <f>'8'!W65+'13'!V64+'14'!W66</f>
        <v>0</v>
      </c>
      <c r="W65" s="683">
        <v>13</v>
      </c>
      <c r="X65" s="684">
        <v>0</v>
      </c>
      <c r="Y65" s="706">
        <v>32.993999999999659</v>
      </c>
      <c r="Z65" s="706">
        <f t="shared" si="1"/>
        <v>82.006000000000341</v>
      </c>
    </row>
    <row r="66" spans="2:26" s="218" customFormat="1">
      <c r="B66" s="411" t="s">
        <v>377</v>
      </c>
      <c r="C66" s="1203" t="s">
        <v>378</v>
      </c>
      <c r="D66" s="1204"/>
      <c r="E66" s="1204"/>
      <c r="F66" s="1205"/>
      <c r="G66" s="681">
        <f t="shared" si="0"/>
        <v>0</v>
      </c>
      <c r="H66" s="682">
        <v>0</v>
      </c>
      <c r="I66" s="683">
        <v>0</v>
      </c>
      <c r="J66" s="683">
        <f>'8'!K66+'13'!J65+'14'!K67</f>
        <v>0</v>
      </c>
      <c r="K66" s="683">
        <f>'8'!L66+'13'!K65+'14'!L67</f>
        <v>0</v>
      </c>
      <c r="L66" s="683">
        <f>'8'!M66+'13'!L65+'14'!M67</f>
        <v>0</v>
      </c>
      <c r="M66" s="683">
        <f>'8'!N66+'13'!M65+'14'!N67</f>
        <v>0</v>
      </c>
      <c r="N66" s="683">
        <f>'8'!O66+'13'!N65+'14'!O67</f>
        <v>0</v>
      </c>
      <c r="O66" s="683">
        <f>'8'!P66+'13'!O65+'14'!P67</f>
        <v>0</v>
      </c>
      <c r="P66" s="683">
        <f>'8'!Q66+'13'!P65+'14'!Q67</f>
        <v>0</v>
      </c>
      <c r="Q66" s="683">
        <f>'8'!R66+'13'!Q65+'14'!R67</f>
        <v>0</v>
      </c>
      <c r="R66" s="683">
        <f>'8'!S66+'13'!R65+'14'!S67</f>
        <v>0</v>
      </c>
      <c r="S66" s="683">
        <f>'8'!T66+'13'!S65+'14'!T67</f>
        <v>0</v>
      </c>
      <c r="T66" s="683">
        <v>0</v>
      </c>
      <c r="U66" s="683">
        <f>'8'!V66+'13'!U65+'14'!V67</f>
        <v>0</v>
      </c>
      <c r="V66" s="683">
        <f>'8'!W66+'13'!V65+'14'!W67</f>
        <v>0</v>
      </c>
      <c r="W66" s="683">
        <v>0</v>
      </c>
      <c r="X66" s="684">
        <v>0</v>
      </c>
      <c r="Y66" s="706">
        <v>0</v>
      </c>
      <c r="Z66" s="706">
        <f t="shared" si="1"/>
        <v>0</v>
      </c>
    </row>
    <row r="67" spans="2:26" s="218" customFormat="1">
      <c r="B67" s="411" t="s">
        <v>379</v>
      </c>
      <c r="C67" s="1203" t="s">
        <v>380</v>
      </c>
      <c r="D67" s="1204"/>
      <c r="E67" s="1204"/>
      <c r="F67" s="1205"/>
      <c r="G67" s="681">
        <f t="shared" si="0"/>
        <v>461</v>
      </c>
      <c r="H67" s="682">
        <v>408</v>
      </c>
      <c r="I67" s="683">
        <v>0</v>
      </c>
      <c r="J67" s="683">
        <f>'8'!K67+'13'!J66+'14'!K68</f>
        <v>0</v>
      </c>
      <c r="K67" s="683">
        <f>'8'!L67+'13'!K66+'14'!L68</f>
        <v>0</v>
      </c>
      <c r="L67" s="683">
        <f>'8'!M67+'13'!L66+'14'!M68</f>
        <v>0</v>
      </c>
      <c r="M67" s="683">
        <f>'8'!N67+'13'!M66+'14'!N68</f>
        <v>0</v>
      </c>
      <c r="N67" s="683">
        <f>'8'!O67+'13'!N66+'14'!O68</f>
        <v>0</v>
      </c>
      <c r="O67" s="683">
        <f>'8'!P67+'13'!O66+'14'!P68</f>
        <v>0</v>
      </c>
      <c r="P67" s="683">
        <f>'8'!Q67+'13'!P66+'14'!Q68</f>
        <v>0</v>
      </c>
      <c r="Q67" s="683">
        <f>'8'!R67+'13'!Q66+'14'!R68</f>
        <v>0</v>
      </c>
      <c r="R67" s="683">
        <f>'8'!S67+'13'!R66+'14'!S68</f>
        <v>0</v>
      </c>
      <c r="S67" s="683">
        <f>'8'!T67+'13'!S66+'14'!T68</f>
        <v>0</v>
      </c>
      <c r="T67" s="683">
        <v>0</v>
      </c>
      <c r="U67" s="683">
        <f>'8'!V67+'13'!U66+'14'!V68</f>
        <v>0</v>
      </c>
      <c r="V67" s="683">
        <f>'8'!W67+'13'!V66+'14'!W68</f>
        <v>0</v>
      </c>
      <c r="W67" s="683">
        <v>53</v>
      </c>
      <c r="X67" s="684">
        <v>0</v>
      </c>
      <c r="Y67" s="706">
        <v>133.29490909090848</v>
      </c>
      <c r="Z67" s="706">
        <f t="shared" si="1"/>
        <v>327.7050909090915</v>
      </c>
    </row>
    <row r="68" spans="2:26" s="218" customFormat="1">
      <c r="B68" s="411" t="s">
        <v>381</v>
      </c>
      <c r="C68" s="1203" t="s">
        <v>382</v>
      </c>
      <c r="D68" s="1204"/>
      <c r="E68" s="1204"/>
      <c r="F68" s="1205"/>
      <c r="G68" s="681">
        <f t="shared" si="0"/>
        <v>853</v>
      </c>
      <c r="H68" s="682">
        <v>751</v>
      </c>
      <c r="I68" s="683">
        <v>0</v>
      </c>
      <c r="J68" s="683">
        <f>'8'!K68+'13'!J67+'14'!K69</f>
        <v>0</v>
      </c>
      <c r="K68" s="683">
        <f>'8'!L68+'13'!K67+'14'!L69</f>
        <v>0</v>
      </c>
      <c r="L68" s="683">
        <f>'8'!M68+'13'!L67+'14'!M69</f>
        <v>0</v>
      </c>
      <c r="M68" s="683">
        <f>'8'!N68+'13'!M67+'14'!N69</f>
        <v>0</v>
      </c>
      <c r="N68" s="683">
        <f>'8'!O68+'13'!N67+'14'!O69</f>
        <v>0</v>
      </c>
      <c r="O68" s="683">
        <f>'8'!P68+'13'!O67+'14'!P69</f>
        <v>0</v>
      </c>
      <c r="P68" s="683">
        <f>'8'!Q68+'13'!P67+'14'!Q69</f>
        <v>0</v>
      </c>
      <c r="Q68" s="683">
        <f>'8'!R68+'13'!Q67+'14'!R69</f>
        <v>0</v>
      </c>
      <c r="R68" s="683">
        <f>'8'!S68+'13'!R67+'14'!S69</f>
        <v>0</v>
      </c>
      <c r="S68" s="683">
        <f>'8'!T68+'13'!S67+'14'!T69</f>
        <v>0</v>
      </c>
      <c r="T68" s="683">
        <v>1</v>
      </c>
      <c r="U68" s="683">
        <f>'8'!V68+'13'!U67+'14'!V69</f>
        <v>0</v>
      </c>
      <c r="V68" s="683">
        <f>'8'!W68+'13'!V67+'14'!W69</f>
        <v>0</v>
      </c>
      <c r="W68" s="683">
        <v>97</v>
      </c>
      <c r="X68" s="684">
        <v>4</v>
      </c>
      <c r="Y68" s="706">
        <v>246.89571428571426</v>
      </c>
      <c r="Z68" s="706">
        <f t="shared" si="1"/>
        <v>606.10428571428577</v>
      </c>
    </row>
    <row r="69" spans="2:26" s="218" customFormat="1">
      <c r="B69" s="411" t="s">
        <v>383</v>
      </c>
      <c r="C69" s="1203" t="s">
        <v>384</v>
      </c>
      <c r="D69" s="1204"/>
      <c r="E69" s="1204"/>
      <c r="F69" s="1205"/>
      <c r="G69" s="681">
        <v>53</v>
      </c>
      <c r="H69" s="682">
        <v>42</v>
      </c>
      <c r="I69" s="683">
        <v>0</v>
      </c>
      <c r="J69" s="683">
        <f>'8'!K69+'13'!J68+'14'!K70</f>
        <v>0</v>
      </c>
      <c r="K69" s="683">
        <f>'8'!L69+'13'!K68+'14'!L70</f>
        <v>0</v>
      </c>
      <c r="L69" s="683">
        <f>'8'!M69+'13'!L68+'14'!M70</f>
        <v>0</v>
      </c>
      <c r="M69" s="683">
        <f>'8'!N69+'13'!M68+'14'!N70</f>
        <v>0</v>
      </c>
      <c r="N69" s="683">
        <f>'8'!O69+'13'!N68+'14'!O70</f>
        <v>0</v>
      </c>
      <c r="O69" s="683">
        <f>'8'!P69+'13'!O68+'14'!P70</f>
        <v>0</v>
      </c>
      <c r="P69" s="683">
        <f>'8'!Q69+'13'!P68+'14'!Q70</f>
        <v>0</v>
      </c>
      <c r="Q69" s="683">
        <f>'8'!R69+'13'!Q68+'14'!R70</f>
        <v>0</v>
      </c>
      <c r="R69" s="683">
        <f>'8'!S69+'13'!R68+'14'!S70</f>
        <v>0</v>
      </c>
      <c r="S69" s="683">
        <f>'8'!T69+'13'!S68+'14'!T70</f>
        <v>0</v>
      </c>
      <c r="T69" s="683">
        <v>0</v>
      </c>
      <c r="U69" s="683">
        <f>'8'!V69+'13'!U68+'14'!V70</f>
        <v>0</v>
      </c>
      <c r="V69" s="683">
        <f>'8'!W69+'13'!V68+'14'!W70</f>
        <v>0</v>
      </c>
      <c r="W69" s="683">
        <v>5</v>
      </c>
      <c r="X69" s="684">
        <v>5</v>
      </c>
      <c r="Y69" s="706">
        <v>15.25</v>
      </c>
      <c r="Z69" s="706">
        <f t="shared" si="1"/>
        <v>37.75</v>
      </c>
    </row>
    <row r="70" spans="2:26" s="218" customFormat="1">
      <c r="B70" s="411" t="s">
        <v>385</v>
      </c>
      <c r="C70" s="1203" t="s">
        <v>386</v>
      </c>
      <c r="D70" s="1204"/>
      <c r="E70" s="1204"/>
      <c r="F70" s="1205"/>
      <c r="G70" s="681">
        <v>615</v>
      </c>
      <c r="H70" s="682">
        <v>545</v>
      </c>
      <c r="I70" s="683">
        <v>0</v>
      </c>
      <c r="J70" s="683">
        <f>'8'!K70+'13'!J69+'14'!K71</f>
        <v>0</v>
      </c>
      <c r="K70" s="683">
        <f>'8'!L70+'13'!K69+'14'!L71</f>
        <v>0</v>
      </c>
      <c r="L70" s="683">
        <f>'8'!M70+'13'!L69+'14'!M71</f>
        <v>0</v>
      </c>
      <c r="M70" s="683">
        <f>'8'!N70+'13'!M69+'14'!N71</f>
        <v>0</v>
      </c>
      <c r="N70" s="683">
        <f>'8'!O70+'13'!N69+'14'!O71</f>
        <v>0</v>
      </c>
      <c r="O70" s="683">
        <f>'8'!P70+'13'!O69+'14'!P71</f>
        <v>0</v>
      </c>
      <c r="P70" s="683">
        <f>'8'!Q70+'13'!P69+'14'!Q71</f>
        <v>0</v>
      </c>
      <c r="Q70" s="683">
        <f>'8'!R70+'13'!Q69+'14'!R71</f>
        <v>0</v>
      </c>
      <c r="R70" s="683">
        <f>'8'!S70+'13'!R69+'14'!S71</f>
        <v>0</v>
      </c>
      <c r="S70" s="683">
        <f>'8'!T70+'13'!S69+'14'!T71</f>
        <v>0</v>
      </c>
      <c r="T70" s="683">
        <v>0</v>
      </c>
      <c r="U70" s="683">
        <f>'8'!V70+'13'!U69+'14'!V71</f>
        <v>0</v>
      </c>
      <c r="V70" s="683">
        <f>'8'!W70+'13'!V69+'14'!W71</f>
        <v>0</v>
      </c>
      <c r="W70" s="683">
        <v>71</v>
      </c>
      <c r="X70" s="684">
        <v>0</v>
      </c>
      <c r="Y70" s="706">
        <v>178.10983333333314</v>
      </c>
      <c r="Z70" s="706">
        <f t="shared" si="1"/>
        <v>436.89016666666686</v>
      </c>
    </row>
    <row r="71" spans="2:26" s="218" customFormat="1">
      <c r="B71" s="411" t="s">
        <v>387</v>
      </c>
      <c r="C71" s="1203" t="s">
        <v>388</v>
      </c>
      <c r="D71" s="1204"/>
      <c r="E71" s="1204"/>
      <c r="F71" s="1205"/>
      <c r="G71" s="681">
        <v>5787</v>
      </c>
      <c r="H71" s="682">
        <v>5103</v>
      </c>
      <c r="I71" s="683">
        <v>0</v>
      </c>
      <c r="J71" s="683">
        <f>'8'!K71+'13'!J70+'14'!K72</f>
        <v>0</v>
      </c>
      <c r="K71" s="683">
        <f>'8'!L71+'13'!K70+'14'!L72</f>
        <v>0</v>
      </c>
      <c r="L71" s="683">
        <f>'8'!M71+'13'!L70+'14'!M72</f>
        <v>0</v>
      </c>
      <c r="M71" s="683">
        <f>'8'!N71+'13'!M70+'14'!N72</f>
        <v>0</v>
      </c>
      <c r="N71" s="683">
        <f>'8'!O71+'13'!N70+'14'!O72</f>
        <v>0</v>
      </c>
      <c r="O71" s="683">
        <f>'8'!P71+'13'!O70+'14'!P72</f>
        <v>0</v>
      </c>
      <c r="P71" s="683">
        <f>'8'!Q71+'13'!P70+'14'!Q72</f>
        <v>0</v>
      </c>
      <c r="Q71" s="683">
        <f>'8'!R71+'13'!Q70+'14'!R72</f>
        <v>0</v>
      </c>
      <c r="R71" s="683">
        <f>'8'!S71+'13'!R70+'14'!S72</f>
        <v>0</v>
      </c>
      <c r="S71" s="683">
        <f>'8'!T71+'13'!S70+'14'!T72</f>
        <v>0</v>
      </c>
      <c r="T71" s="683">
        <v>4</v>
      </c>
      <c r="U71" s="683">
        <f>'8'!V71+'13'!U70+'14'!V72</f>
        <v>0</v>
      </c>
      <c r="V71" s="683">
        <f>'8'!W71+'13'!V70+'14'!W72</f>
        <v>0</v>
      </c>
      <c r="W71" s="683">
        <v>661</v>
      </c>
      <c r="X71" s="684">
        <v>20</v>
      </c>
      <c r="Y71" s="706">
        <v>1675.8428571428572</v>
      </c>
      <c r="Z71" s="706">
        <f t="shared" si="1"/>
        <v>4111.1571428571424</v>
      </c>
    </row>
    <row r="72" spans="2:26" s="218" customFormat="1">
      <c r="B72" s="411" t="s">
        <v>389</v>
      </c>
      <c r="C72" s="1203" t="s">
        <v>390</v>
      </c>
      <c r="D72" s="1204"/>
      <c r="E72" s="1204"/>
      <c r="F72" s="1205"/>
      <c r="G72" s="681">
        <f t="shared" si="0"/>
        <v>0</v>
      </c>
      <c r="H72" s="682">
        <v>0</v>
      </c>
      <c r="I72" s="683">
        <v>0</v>
      </c>
      <c r="J72" s="683">
        <f>'8'!K72+'13'!J71+'14'!K73</f>
        <v>0</v>
      </c>
      <c r="K72" s="683">
        <f>'8'!L72+'13'!K71+'14'!L73</f>
        <v>0</v>
      </c>
      <c r="L72" s="683">
        <f>'8'!M72+'13'!L71+'14'!M73</f>
        <v>0</v>
      </c>
      <c r="M72" s="683">
        <f>'8'!N72+'13'!M71+'14'!N73</f>
        <v>0</v>
      </c>
      <c r="N72" s="683">
        <f>'8'!O72+'13'!N71+'14'!O73</f>
        <v>0</v>
      </c>
      <c r="O72" s="683">
        <f>'8'!P72+'13'!O71+'14'!P73</f>
        <v>0</v>
      </c>
      <c r="P72" s="683">
        <f>'8'!Q72+'13'!P71+'14'!Q73</f>
        <v>0</v>
      </c>
      <c r="Q72" s="683">
        <f>'8'!R72+'13'!Q71+'14'!R73</f>
        <v>0</v>
      </c>
      <c r="R72" s="683">
        <f>'8'!S72+'13'!R71+'14'!S73</f>
        <v>0</v>
      </c>
      <c r="S72" s="683">
        <f>'8'!T72+'13'!S71+'14'!T73</f>
        <v>0</v>
      </c>
      <c r="T72" s="683">
        <v>0</v>
      </c>
      <c r="U72" s="683">
        <f>'8'!V72+'13'!U71+'14'!V73</f>
        <v>0</v>
      </c>
      <c r="V72" s="683">
        <f>'8'!W72+'13'!V71+'14'!W73</f>
        <v>0</v>
      </c>
      <c r="W72" s="683">
        <v>0</v>
      </c>
      <c r="X72" s="684">
        <v>0</v>
      </c>
      <c r="Y72" s="706">
        <v>0</v>
      </c>
      <c r="Z72" s="706">
        <f t="shared" si="1"/>
        <v>0</v>
      </c>
    </row>
    <row r="73" spans="2:26" s="218" customFormat="1">
      <c r="B73" s="411" t="s">
        <v>391</v>
      </c>
      <c r="C73" s="1203" t="s">
        <v>392</v>
      </c>
      <c r="D73" s="1204"/>
      <c r="E73" s="1204"/>
      <c r="F73" s="1205"/>
      <c r="G73" s="681">
        <f t="shared" si="0"/>
        <v>0</v>
      </c>
      <c r="H73" s="682">
        <v>0</v>
      </c>
      <c r="I73" s="683">
        <v>0</v>
      </c>
      <c r="J73" s="683">
        <f>'8'!K73+'13'!J72+'14'!K74</f>
        <v>0</v>
      </c>
      <c r="K73" s="683">
        <f>'8'!L73+'13'!K72+'14'!L74</f>
        <v>0</v>
      </c>
      <c r="L73" s="683">
        <f>'8'!M73+'13'!L72+'14'!M74</f>
        <v>0</v>
      </c>
      <c r="M73" s="683">
        <f>'8'!N73+'13'!M72+'14'!N74</f>
        <v>0</v>
      </c>
      <c r="N73" s="683">
        <f>'8'!O73+'13'!N72+'14'!O74</f>
        <v>0</v>
      </c>
      <c r="O73" s="683">
        <f>'8'!P73+'13'!O72+'14'!P74</f>
        <v>0</v>
      </c>
      <c r="P73" s="683">
        <f>'8'!Q73+'13'!P72+'14'!Q74</f>
        <v>0</v>
      </c>
      <c r="Q73" s="683">
        <f>'8'!R73+'13'!Q72+'14'!R74</f>
        <v>0</v>
      </c>
      <c r="R73" s="683">
        <f>'8'!S73+'13'!R72+'14'!S74</f>
        <v>0</v>
      </c>
      <c r="S73" s="683">
        <f>'8'!T73+'13'!S72+'14'!T74</f>
        <v>0</v>
      </c>
      <c r="T73" s="683">
        <v>0</v>
      </c>
      <c r="U73" s="683">
        <f>'8'!V73+'13'!U72+'14'!V74</f>
        <v>0</v>
      </c>
      <c r="V73" s="683">
        <f>'8'!W73+'13'!V72+'14'!W74</f>
        <v>0</v>
      </c>
      <c r="W73" s="683">
        <v>0</v>
      </c>
      <c r="X73" s="684">
        <v>0</v>
      </c>
      <c r="Y73" s="706">
        <v>0</v>
      </c>
      <c r="Z73" s="706">
        <f t="shared" si="1"/>
        <v>0</v>
      </c>
    </row>
    <row r="74" spans="2:26" s="218" customFormat="1" ht="13.5" thickBot="1">
      <c r="B74" s="438" t="s">
        <v>393</v>
      </c>
      <c r="C74" s="1206" t="s">
        <v>394</v>
      </c>
      <c r="D74" s="1207"/>
      <c r="E74" s="1207"/>
      <c r="F74" s="1208"/>
      <c r="G74" s="690">
        <f t="shared" si="0"/>
        <v>0</v>
      </c>
      <c r="H74" s="691">
        <v>0</v>
      </c>
      <c r="I74" s="692">
        <v>0</v>
      </c>
      <c r="J74" s="692">
        <f>'8'!K74+'13'!J73+'14'!K75</f>
        <v>0</v>
      </c>
      <c r="K74" s="692">
        <f>'8'!L74+'13'!K73+'14'!L75</f>
        <v>0</v>
      </c>
      <c r="L74" s="692">
        <f>'8'!M74+'13'!L73+'14'!M75</f>
        <v>0</v>
      </c>
      <c r="M74" s="692">
        <f>'8'!N74+'13'!M73+'14'!N75</f>
        <v>0</v>
      </c>
      <c r="N74" s="692">
        <f>'8'!O74+'13'!N73+'14'!O75</f>
        <v>0</v>
      </c>
      <c r="O74" s="692">
        <f>'8'!P74+'13'!O73+'14'!P75</f>
        <v>0</v>
      </c>
      <c r="P74" s="692">
        <f>'8'!Q74+'13'!P73+'14'!Q75</f>
        <v>0</v>
      </c>
      <c r="Q74" s="692">
        <f>'8'!R74+'13'!Q73+'14'!R75</f>
        <v>0</v>
      </c>
      <c r="R74" s="692">
        <f>'8'!S74+'13'!R73+'14'!S75</f>
        <v>0</v>
      </c>
      <c r="S74" s="692">
        <f>'8'!T74+'13'!S73+'14'!T75</f>
        <v>0</v>
      </c>
      <c r="T74" s="692">
        <v>0</v>
      </c>
      <c r="U74" s="692">
        <f>'8'!V74+'13'!U73+'14'!V75</f>
        <v>0</v>
      </c>
      <c r="V74" s="692">
        <f>'8'!W74+'13'!V73+'14'!W75</f>
        <v>0</v>
      </c>
      <c r="W74" s="692">
        <v>0</v>
      </c>
      <c r="X74" s="693">
        <v>0</v>
      </c>
      <c r="Y74" s="706">
        <v>0</v>
      </c>
      <c r="Z74" s="706">
        <f t="shared" si="1"/>
        <v>0</v>
      </c>
    </row>
    <row r="75" spans="2:26" s="218" customFormat="1">
      <c r="B75" s="442" t="s">
        <v>395</v>
      </c>
      <c r="C75" s="1209" t="s">
        <v>396</v>
      </c>
      <c r="D75" s="1210"/>
      <c r="E75" s="1210"/>
      <c r="F75" s="1211"/>
      <c r="G75" s="689">
        <f t="shared" si="0"/>
        <v>0</v>
      </c>
      <c r="H75" s="679">
        <v>0</v>
      </c>
      <c r="I75" s="499">
        <v>0</v>
      </c>
      <c r="J75" s="499">
        <f>'8'!K75+'13'!J74+'14'!K76</f>
        <v>0</v>
      </c>
      <c r="K75" s="499">
        <f>'8'!L75+'13'!K74+'14'!L76</f>
        <v>0</v>
      </c>
      <c r="L75" s="499">
        <f>'8'!M75+'13'!L74+'14'!M76</f>
        <v>0</v>
      </c>
      <c r="M75" s="499">
        <f>'8'!N75+'13'!M74+'14'!N76</f>
        <v>0</v>
      </c>
      <c r="N75" s="499">
        <f>'8'!O75+'13'!N74+'14'!O76</f>
        <v>0</v>
      </c>
      <c r="O75" s="499">
        <f>'8'!P75+'13'!O74+'14'!P76</f>
        <v>0</v>
      </c>
      <c r="P75" s="499">
        <f>'8'!Q75+'13'!P74+'14'!Q76</f>
        <v>0</v>
      </c>
      <c r="Q75" s="499">
        <f>'8'!R75+'13'!Q74+'14'!R76</f>
        <v>0</v>
      </c>
      <c r="R75" s="499">
        <f>'8'!S75+'13'!R74+'14'!S76</f>
        <v>0</v>
      </c>
      <c r="S75" s="499">
        <f>'8'!T75+'13'!S74+'14'!T76</f>
        <v>0</v>
      </c>
      <c r="T75" s="499">
        <v>0</v>
      </c>
      <c r="U75" s="499">
        <f>'8'!V75+'13'!U74+'14'!V76</f>
        <v>0</v>
      </c>
      <c r="V75" s="499">
        <f>'8'!W75+'13'!V74+'14'!W76</f>
        <v>0</v>
      </c>
      <c r="W75" s="499">
        <v>0</v>
      </c>
      <c r="X75" s="500">
        <v>0</v>
      </c>
      <c r="Y75" s="706">
        <v>0</v>
      </c>
      <c r="Z75" s="706">
        <f t="shared" si="1"/>
        <v>0</v>
      </c>
    </row>
    <row r="76" spans="2:26" s="218" customFormat="1">
      <c r="B76" s="411" t="s">
        <v>397</v>
      </c>
      <c r="C76" s="1203" t="s">
        <v>398</v>
      </c>
      <c r="D76" s="1204"/>
      <c r="E76" s="1204"/>
      <c r="F76" s="1205"/>
      <c r="G76" s="681">
        <f t="shared" si="0"/>
        <v>11012</v>
      </c>
      <c r="H76" s="682">
        <v>9748.9347928068801</v>
      </c>
      <c r="I76" s="683">
        <v>0</v>
      </c>
      <c r="J76" s="683">
        <f>'8'!K76+'13'!J75+'14'!K77</f>
        <v>0</v>
      </c>
      <c r="K76" s="683">
        <f>'8'!L76+'13'!K75+'14'!L77</f>
        <v>0</v>
      </c>
      <c r="L76" s="683">
        <f>'8'!M76+'13'!L75+'14'!M77</f>
        <v>0</v>
      </c>
      <c r="M76" s="683">
        <f>'8'!N76+'13'!M75+'14'!N77</f>
        <v>0</v>
      </c>
      <c r="N76" s="683">
        <f>'8'!O76+'13'!N75+'14'!O77</f>
        <v>0</v>
      </c>
      <c r="O76" s="683">
        <f>'8'!P76+'13'!O75+'14'!P77</f>
        <v>0</v>
      </c>
      <c r="P76" s="683">
        <f>'8'!Q76+'13'!P75+'14'!Q77</f>
        <v>0</v>
      </c>
      <c r="Q76" s="683">
        <f>'8'!R76+'13'!Q75+'14'!R77</f>
        <v>0</v>
      </c>
      <c r="R76" s="683">
        <f>'8'!S76+'13'!R75+'14'!S77</f>
        <v>0</v>
      </c>
      <c r="S76" s="683">
        <f>'8'!T76+'13'!S75+'14'!T77</f>
        <v>0</v>
      </c>
      <c r="T76" s="683">
        <v>0</v>
      </c>
      <c r="U76" s="683">
        <f>'8'!V76+'13'!U75+'14'!V77</f>
        <v>0</v>
      </c>
      <c r="V76" s="683">
        <f>'8'!W76+'13'!V75+'14'!W77</f>
        <v>0</v>
      </c>
      <c r="W76" s="683">
        <v>1263.0652071931195</v>
      </c>
      <c r="X76" s="684">
        <v>0</v>
      </c>
      <c r="Y76" s="706">
        <v>11012</v>
      </c>
      <c r="Z76" s="706">
        <f t="shared" si="1"/>
        <v>0</v>
      </c>
    </row>
    <row r="77" spans="2:26" s="218" customFormat="1">
      <c r="B77" s="411" t="s">
        <v>399</v>
      </c>
      <c r="C77" s="1203" t="s">
        <v>400</v>
      </c>
      <c r="D77" s="1204"/>
      <c r="E77" s="1204"/>
      <c r="F77" s="1205"/>
      <c r="G77" s="681">
        <f t="shared" si="0"/>
        <v>0</v>
      </c>
      <c r="H77" s="682">
        <v>0</v>
      </c>
      <c r="I77" s="683">
        <v>0</v>
      </c>
      <c r="J77" s="683">
        <f>'8'!K77+'13'!J76+'14'!K78</f>
        <v>0</v>
      </c>
      <c r="K77" s="683">
        <f>'8'!L77+'13'!K76+'14'!L78</f>
        <v>0</v>
      </c>
      <c r="L77" s="683">
        <f>'8'!M77+'13'!L76+'14'!M78</f>
        <v>0</v>
      </c>
      <c r="M77" s="683">
        <f>'8'!N77+'13'!M76+'14'!N78</f>
        <v>0</v>
      </c>
      <c r="N77" s="683">
        <f>'8'!O77+'13'!N76+'14'!O78</f>
        <v>0</v>
      </c>
      <c r="O77" s="683">
        <f>'8'!P77+'13'!O76+'14'!P78</f>
        <v>0</v>
      </c>
      <c r="P77" s="683">
        <f>'8'!Q77+'13'!P76+'14'!Q78</f>
        <v>0</v>
      </c>
      <c r="Q77" s="683">
        <f>'8'!R77+'13'!Q76+'14'!R78</f>
        <v>0</v>
      </c>
      <c r="R77" s="683">
        <f>'8'!S77+'13'!R76+'14'!S78</f>
        <v>0</v>
      </c>
      <c r="S77" s="683">
        <f>'8'!T77+'13'!S76+'14'!T78</f>
        <v>0</v>
      </c>
      <c r="T77" s="683">
        <v>0</v>
      </c>
      <c r="U77" s="683">
        <f>'8'!V77+'13'!U76+'14'!V78</f>
        <v>0</v>
      </c>
      <c r="V77" s="683">
        <f>'8'!W77+'13'!V76+'14'!W78</f>
        <v>0</v>
      </c>
      <c r="W77" s="683">
        <v>0</v>
      </c>
      <c r="X77" s="684">
        <v>0</v>
      </c>
      <c r="Y77" s="706">
        <v>0</v>
      </c>
      <c r="Z77" s="706">
        <f t="shared" si="1"/>
        <v>0</v>
      </c>
    </row>
    <row r="78" spans="2:26" s="218" customFormat="1">
      <c r="B78" s="411" t="s">
        <v>401</v>
      </c>
      <c r="C78" s="1203" t="s">
        <v>402</v>
      </c>
      <c r="D78" s="1204"/>
      <c r="E78" s="1204"/>
      <c r="F78" s="1205"/>
      <c r="G78" s="681">
        <f t="shared" si="0"/>
        <v>0</v>
      </c>
      <c r="H78" s="682">
        <v>0</v>
      </c>
      <c r="I78" s="683">
        <v>0</v>
      </c>
      <c r="J78" s="683">
        <f>'8'!K78+'13'!J77+'14'!K79</f>
        <v>0</v>
      </c>
      <c r="K78" s="683">
        <f>'8'!L78+'13'!K77+'14'!L79</f>
        <v>0</v>
      </c>
      <c r="L78" s="683">
        <f>'8'!M78+'13'!L77+'14'!M79</f>
        <v>0</v>
      </c>
      <c r="M78" s="683">
        <f>'8'!N78+'13'!M77+'14'!N79</f>
        <v>0</v>
      </c>
      <c r="N78" s="683">
        <f>'8'!O78+'13'!N77+'14'!O79</f>
        <v>0</v>
      </c>
      <c r="O78" s="683">
        <f>'8'!P78+'13'!O77+'14'!P79</f>
        <v>0</v>
      </c>
      <c r="P78" s="683">
        <f>'8'!Q78+'13'!P77+'14'!Q79</f>
        <v>0</v>
      </c>
      <c r="Q78" s="683">
        <f>'8'!R78+'13'!Q77+'14'!R79</f>
        <v>0</v>
      </c>
      <c r="R78" s="683">
        <f>'8'!S78+'13'!R77+'14'!S79</f>
        <v>0</v>
      </c>
      <c r="S78" s="683">
        <f>'8'!T78+'13'!S77+'14'!T79</f>
        <v>0</v>
      </c>
      <c r="T78" s="683">
        <v>0</v>
      </c>
      <c r="U78" s="683">
        <f>'8'!V78+'13'!U77+'14'!V79</f>
        <v>0</v>
      </c>
      <c r="V78" s="683">
        <f>'8'!W78+'13'!V77+'14'!W79</f>
        <v>0</v>
      </c>
      <c r="W78" s="683">
        <v>0</v>
      </c>
      <c r="X78" s="684">
        <v>0</v>
      </c>
      <c r="Y78" s="706">
        <v>0</v>
      </c>
      <c r="Z78" s="706">
        <f t="shared" si="1"/>
        <v>0</v>
      </c>
    </row>
    <row r="79" spans="2:26" s="218" customFormat="1">
      <c r="B79" s="411" t="s">
        <v>403</v>
      </c>
      <c r="C79" s="1203" t="s">
        <v>404</v>
      </c>
      <c r="D79" s="1204"/>
      <c r="E79" s="1204"/>
      <c r="F79" s="1205"/>
      <c r="G79" s="681">
        <f t="shared" si="0"/>
        <v>160</v>
      </c>
      <c r="H79" s="682">
        <v>139.91341803880613</v>
      </c>
      <c r="I79" s="683">
        <v>0</v>
      </c>
      <c r="J79" s="683">
        <f>'8'!K79+'13'!J78+'14'!K80</f>
        <v>0</v>
      </c>
      <c r="K79" s="683">
        <f>'8'!L79+'13'!K78+'14'!L80</f>
        <v>0</v>
      </c>
      <c r="L79" s="683">
        <f>'8'!M79+'13'!L78+'14'!M80</f>
        <v>0</v>
      </c>
      <c r="M79" s="683">
        <f>'8'!N79+'13'!M78+'14'!N80</f>
        <v>0</v>
      </c>
      <c r="N79" s="683">
        <f>'8'!O79+'13'!N78+'14'!O80</f>
        <v>0</v>
      </c>
      <c r="O79" s="683">
        <f>'8'!P79+'13'!O78+'14'!P80</f>
        <v>0</v>
      </c>
      <c r="P79" s="683">
        <f>'8'!Q79+'13'!P78+'14'!Q80</f>
        <v>0</v>
      </c>
      <c r="Q79" s="683">
        <f>'8'!R79+'13'!Q78+'14'!R80</f>
        <v>0</v>
      </c>
      <c r="R79" s="683">
        <f>'8'!S79+'13'!R78+'14'!S80</f>
        <v>0</v>
      </c>
      <c r="S79" s="683">
        <f>'8'!T79+'13'!S78+'14'!T80</f>
        <v>0</v>
      </c>
      <c r="T79" s="683">
        <v>0.32143401484149098</v>
      </c>
      <c r="U79" s="683">
        <f>'8'!V79+'13'!U78+'14'!V80</f>
        <v>0</v>
      </c>
      <c r="V79" s="683">
        <f>'8'!W79+'13'!V78+'14'!W80</f>
        <v>0</v>
      </c>
      <c r="W79" s="683">
        <v>18.127085071352873</v>
      </c>
      <c r="X79" s="684">
        <v>1.6380628749995232</v>
      </c>
      <c r="Y79" s="706">
        <v>160.00000000000003</v>
      </c>
      <c r="Z79" s="706">
        <f t="shared" si="1"/>
        <v>0</v>
      </c>
    </row>
    <row r="80" spans="2:26" s="218" customFormat="1">
      <c r="B80" s="411" t="s">
        <v>405</v>
      </c>
      <c r="C80" s="1203" t="s">
        <v>406</v>
      </c>
      <c r="D80" s="1204"/>
      <c r="E80" s="1204"/>
      <c r="F80" s="1205"/>
      <c r="G80" s="681">
        <f t="shared" si="0"/>
        <v>0</v>
      </c>
      <c r="H80" s="682">
        <v>0</v>
      </c>
      <c r="I80" s="683">
        <v>0</v>
      </c>
      <c r="J80" s="683">
        <f>'8'!K80+'13'!J79+'14'!K81</f>
        <v>0</v>
      </c>
      <c r="K80" s="683">
        <f>'8'!L80+'13'!K79+'14'!L81</f>
        <v>0</v>
      </c>
      <c r="L80" s="683">
        <f>'8'!M80+'13'!L79+'14'!M81</f>
        <v>0</v>
      </c>
      <c r="M80" s="683">
        <f>'8'!N80+'13'!M79+'14'!N81</f>
        <v>0</v>
      </c>
      <c r="N80" s="683">
        <f>'8'!O80+'13'!N79+'14'!O81</f>
        <v>0</v>
      </c>
      <c r="O80" s="683">
        <f>'8'!P80+'13'!O79+'14'!P81</f>
        <v>0</v>
      </c>
      <c r="P80" s="683">
        <f>'8'!Q80+'13'!P79+'14'!Q81</f>
        <v>0</v>
      </c>
      <c r="Q80" s="683">
        <f>'8'!R80+'13'!Q79+'14'!R81</f>
        <v>0</v>
      </c>
      <c r="R80" s="683">
        <f>'8'!S80+'13'!R79+'14'!S81</f>
        <v>0</v>
      </c>
      <c r="S80" s="683">
        <f>'8'!T80+'13'!S79+'14'!T81</f>
        <v>0</v>
      </c>
      <c r="T80" s="683">
        <v>0</v>
      </c>
      <c r="U80" s="683">
        <f>'8'!V80+'13'!U79+'14'!V81</f>
        <v>0</v>
      </c>
      <c r="V80" s="683">
        <f>'8'!W80+'13'!V79+'14'!W81</f>
        <v>0</v>
      </c>
      <c r="W80" s="683">
        <v>0</v>
      </c>
      <c r="X80" s="684">
        <v>0</v>
      </c>
      <c r="Y80" s="706">
        <v>0</v>
      </c>
      <c r="Z80" s="706">
        <f t="shared" si="1"/>
        <v>0</v>
      </c>
    </row>
    <row r="81" spans="2:26" s="218" customFormat="1">
      <c r="B81" s="411" t="s">
        <v>407</v>
      </c>
      <c r="C81" s="1203" t="s">
        <v>408</v>
      </c>
      <c r="D81" s="1204"/>
      <c r="E81" s="1204"/>
      <c r="F81" s="1205"/>
      <c r="G81" s="681">
        <f t="shared" si="0"/>
        <v>72623</v>
      </c>
      <c r="H81" s="682">
        <v>64293.215715402657</v>
      </c>
      <c r="I81" s="683">
        <v>0</v>
      </c>
      <c r="J81" s="683">
        <f>'8'!K81+'13'!J80+'14'!K82</f>
        <v>0</v>
      </c>
      <c r="K81" s="683">
        <f>'8'!L81+'13'!K80+'14'!L82</f>
        <v>0</v>
      </c>
      <c r="L81" s="683">
        <f>'8'!M81+'13'!L80+'14'!M82</f>
        <v>0</v>
      </c>
      <c r="M81" s="683">
        <f>'8'!N81+'13'!M80+'14'!N82</f>
        <v>0</v>
      </c>
      <c r="N81" s="683">
        <f>'8'!O81+'13'!N80+'14'!O82</f>
        <v>0</v>
      </c>
      <c r="O81" s="683">
        <f>'8'!P81+'13'!O80+'14'!P82</f>
        <v>0</v>
      </c>
      <c r="P81" s="683">
        <f>'8'!Q81+'13'!P80+'14'!Q82</f>
        <v>0</v>
      </c>
      <c r="Q81" s="683">
        <f>'8'!R81+'13'!Q80+'14'!R82</f>
        <v>0</v>
      </c>
      <c r="R81" s="683">
        <f>'8'!S81+'13'!R80+'14'!S82</f>
        <v>0</v>
      </c>
      <c r="S81" s="683">
        <f>'8'!T81+'13'!S80+'14'!T82</f>
        <v>0</v>
      </c>
      <c r="T81" s="683">
        <v>0</v>
      </c>
      <c r="U81" s="683">
        <f>'8'!V81+'13'!U80+'14'!V82</f>
        <v>0</v>
      </c>
      <c r="V81" s="683">
        <f>'8'!W81+'13'!V80+'14'!W82</f>
        <v>0</v>
      </c>
      <c r="W81" s="683">
        <v>8329.784284597341</v>
      </c>
      <c r="X81" s="684">
        <v>0</v>
      </c>
      <c r="Y81" s="706">
        <v>72623</v>
      </c>
      <c r="Z81" s="706">
        <f t="shared" si="1"/>
        <v>0</v>
      </c>
    </row>
    <row r="82" spans="2:26" s="218" customFormat="1">
      <c r="B82" s="411" t="s">
        <v>409</v>
      </c>
      <c r="C82" s="1203" t="s">
        <v>410</v>
      </c>
      <c r="D82" s="1204"/>
      <c r="E82" s="1204"/>
      <c r="F82" s="1205"/>
      <c r="G82" s="681">
        <f t="shared" si="0"/>
        <v>0</v>
      </c>
      <c r="H82" s="682">
        <v>0</v>
      </c>
      <c r="I82" s="683">
        <v>0</v>
      </c>
      <c r="J82" s="683">
        <f>'8'!K82+'13'!J81+'14'!K83</f>
        <v>0</v>
      </c>
      <c r="K82" s="683">
        <f>'8'!L82+'13'!K81+'14'!L83</f>
        <v>0</v>
      </c>
      <c r="L82" s="683">
        <f>'8'!M82+'13'!L81+'14'!M83</f>
        <v>0</v>
      </c>
      <c r="M82" s="683">
        <f>'8'!N82+'13'!M81+'14'!N83</f>
        <v>0</v>
      </c>
      <c r="N82" s="683">
        <f>'8'!O82+'13'!N81+'14'!O83</f>
        <v>0</v>
      </c>
      <c r="O82" s="683">
        <f>'8'!P82+'13'!O81+'14'!P83</f>
        <v>0</v>
      </c>
      <c r="P82" s="683">
        <f>'8'!Q82+'13'!P81+'14'!Q83</f>
        <v>0</v>
      </c>
      <c r="Q82" s="683">
        <f>'8'!R82+'13'!Q81+'14'!R83</f>
        <v>0</v>
      </c>
      <c r="R82" s="683">
        <f>'8'!S82+'13'!R81+'14'!S83</f>
        <v>0</v>
      </c>
      <c r="S82" s="683">
        <f>'8'!T82+'13'!S81+'14'!T83</f>
        <v>0</v>
      </c>
      <c r="T82" s="683">
        <v>0</v>
      </c>
      <c r="U82" s="683">
        <f>'8'!V82+'13'!U81+'14'!V83</f>
        <v>0</v>
      </c>
      <c r="V82" s="683">
        <f>'8'!W82+'13'!V81+'14'!W83</f>
        <v>0</v>
      </c>
      <c r="W82" s="683">
        <v>0</v>
      </c>
      <c r="X82" s="684">
        <v>0</v>
      </c>
      <c r="Y82" s="706">
        <v>0</v>
      </c>
      <c r="Z82" s="706">
        <f t="shared" si="1"/>
        <v>0</v>
      </c>
    </row>
    <row r="83" spans="2:26" s="218" customFormat="1">
      <c r="B83" s="411" t="s">
        <v>411</v>
      </c>
      <c r="C83" s="1203" t="s">
        <v>412</v>
      </c>
      <c r="D83" s="1204"/>
      <c r="E83" s="1204"/>
      <c r="F83" s="1205"/>
      <c r="G83" s="681">
        <f t="shared" si="0"/>
        <v>0</v>
      </c>
      <c r="H83" s="682">
        <v>0</v>
      </c>
      <c r="I83" s="683">
        <v>0</v>
      </c>
      <c r="J83" s="683">
        <f>'8'!K83+'13'!J82+'14'!K84</f>
        <v>0</v>
      </c>
      <c r="K83" s="683">
        <f>'8'!L83+'13'!K82+'14'!L84</f>
        <v>0</v>
      </c>
      <c r="L83" s="683">
        <f>'8'!M83+'13'!L82+'14'!M84</f>
        <v>0</v>
      </c>
      <c r="M83" s="683">
        <f>'8'!N83+'13'!M82+'14'!N84</f>
        <v>0</v>
      </c>
      <c r="N83" s="683">
        <f>'8'!O83+'13'!N82+'14'!O84</f>
        <v>0</v>
      </c>
      <c r="O83" s="683">
        <f>'8'!P83+'13'!O82+'14'!P84</f>
        <v>0</v>
      </c>
      <c r="P83" s="683">
        <f>'8'!Q83+'13'!P82+'14'!Q84</f>
        <v>0</v>
      </c>
      <c r="Q83" s="683">
        <f>'8'!R83+'13'!Q82+'14'!R84</f>
        <v>0</v>
      </c>
      <c r="R83" s="683">
        <f>'8'!S83+'13'!R82+'14'!S84</f>
        <v>0</v>
      </c>
      <c r="S83" s="683">
        <f>'8'!T83+'13'!S82+'14'!T84</f>
        <v>0</v>
      </c>
      <c r="T83" s="683">
        <v>0</v>
      </c>
      <c r="U83" s="683">
        <f>'8'!V83+'13'!U82+'14'!V84</f>
        <v>0</v>
      </c>
      <c r="V83" s="683">
        <f>'8'!W83+'13'!V82+'14'!W84</f>
        <v>0</v>
      </c>
      <c r="W83" s="683">
        <v>0</v>
      </c>
      <c r="X83" s="684">
        <v>0</v>
      </c>
      <c r="Y83" s="706">
        <v>0</v>
      </c>
      <c r="Z83" s="706">
        <f t="shared" si="1"/>
        <v>0</v>
      </c>
    </row>
    <row r="84" spans="2:26" s="218" customFormat="1">
      <c r="B84" s="411" t="s">
        <v>413</v>
      </c>
      <c r="C84" s="1203" t="s">
        <v>414</v>
      </c>
      <c r="D84" s="1204"/>
      <c r="E84" s="1204"/>
      <c r="F84" s="1205"/>
      <c r="G84" s="681">
        <f t="shared" si="0"/>
        <v>0</v>
      </c>
      <c r="H84" s="682">
        <v>0</v>
      </c>
      <c r="I84" s="683">
        <v>0</v>
      </c>
      <c r="J84" s="683">
        <f>'8'!K84+'13'!J83+'14'!K85</f>
        <v>0</v>
      </c>
      <c r="K84" s="683">
        <f>'8'!L84+'13'!K83+'14'!L85</f>
        <v>0</v>
      </c>
      <c r="L84" s="683">
        <f>'8'!M84+'13'!L83+'14'!M85</f>
        <v>0</v>
      </c>
      <c r="M84" s="683">
        <f>'8'!N84+'13'!M83+'14'!N85</f>
        <v>0</v>
      </c>
      <c r="N84" s="683">
        <f>'8'!O84+'13'!N83+'14'!O85</f>
        <v>0</v>
      </c>
      <c r="O84" s="683">
        <f>'8'!P84+'13'!O83+'14'!P85</f>
        <v>0</v>
      </c>
      <c r="P84" s="683">
        <f>'8'!Q84+'13'!P83+'14'!Q85</f>
        <v>0</v>
      </c>
      <c r="Q84" s="683">
        <f>'8'!R84+'13'!Q83+'14'!R85</f>
        <v>0</v>
      </c>
      <c r="R84" s="683">
        <f>'8'!S84+'13'!R83+'14'!S85</f>
        <v>0</v>
      </c>
      <c r="S84" s="683">
        <f>'8'!T84+'13'!S83+'14'!T85</f>
        <v>0</v>
      </c>
      <c r="T84" s="683">
        <v>0</v>
      </c>
      <c r="U84" s="683">
        <f>'8'!V84+'13'!U83+'14'!V85</f>
        <v>0</v>
      </c>
      <c r="V84" s="683">
        <f>'8'!W84+'13'!V83+'14'!W85</f>
        <v>0</v>
      </c>
      <c r="W84" s="683">
        <v>0</v>
      </c>
      <c r="X84" s="684">
        <v>0</v>
      </c>
      <c r="Y84" s="706">
        <v>0</v>
      </c>
      <c r="Z84" s="706">
        <f t="shared" si="1"/>
        <v>0</v>
      </c>
    </row>
    <row r="85" spans="2:26" s="218" customFormat="1">
      <c r="B85" s="411" t="s">
        <v>415</v>
      </c>
      <c r="C85" s="1203" t="s">
        <v>416</v>
      </c>
      <c r="D85" s="1204"/>
      <c r="E85" s="1204"/>
      <c r="F85" s="1205"/>
      <c r="G85" s="681">
        <f t="shared" si="0"/>
        <v>0</v>
      </c>
      <c r="H85" s="682">
        <v>0</v>
      </c>
      <c r="I85" s="683">
        <v>0</v>
      </c>
      <c r="J85" s="683">
        <f>'8'!K85+'13'!J84+'14'!K86</f>
        <v>0</v>
      </c>
      <c r="K85" s="683">
        <f>'8'!L85+'13'!K84+'14'!L86</f>
        <v>0</v>
      </c>
      <c r="L85" s="683">
        <f>'8'!M85+'13'!L84+'14'!M86</f>
        <v>0</v>
      </c>
      <c r="M85" s="683">
        <f>'8'!N85+'13'!M84+'14'!N86</f>
        <v>0</v>
      </c>
      <c r="N85" s="683">
        <f>'8'!O85+'13'!N84+'14'!O86</f>
        <v>0</v>
      </c>
      <c r="O85" s="683">
        <f>'8'!P85+'13'!O84+'14'!P86</f>
        <v>0</v>
      </c>
      <c r="P85" s="683">
        <f>'8'!Q85+'13'!P84+'14'!Q86</f>
        <v>0</v>
      </c>
      <c r="Q85" s="683">
        <f>'8'!R85+'13'!Q84+'14'!R86</f>
        <v>0</v>
      </c>
      <c r="R85" s="683">
        <f>'8'!S85+'13'!R84+'14'!S86</f>
        <v>0</v>
      </c>
      <c r="S85" s="683">
        <f>'8'!T85+'13'!S84+'14'!T86</f>
        <v>0</v>
      </c>
      <c r="T85" s="683">
        <v>0</v>
      </c>
      <c r="U85" s="683">
        <f>'8'!V85+'13'!U84+'14'!V86</f>
        <v>0</v>
      </c>
      <c r="V85" s="683">
        <f>'8'!W85+'13'!V84+'14'!W86</f>
        <v>0</v>
      </c>
      <c r="W85" s="683">
        <v>0</v>
      </c>
      <c r="X85" s="684">
        <v>0</v>
      </c>
      <c r="Y85" s="706">
        <v>0</v>
      </c>
      <c r="Z85" s="706">
        <f t="shared" si="1"/>
        <v>0</v>
      </c>
    </row>
    <row r="86" spans="2:26" s="218" customFormat="1">
      <c r="B86" s="411" t="s">
        <v>417</v>
      </c>
      <c r="C86" s="1203" t="s">
        <v>418</v>
      </c>
      <c r="D86" s="1204"/>
      <c r="E86" s="1204"/>
      <c r="F86" s="1205"/>
      <c r="G86" s="681">
        <f t="shared" si="0"/>
        <v>0</v>
      </c>
      <c r="H86" s="682">
        <v>0</v>
      </c>
      <c r="I86" s="683">
        <v>0</v>
      </c>
      <c r="J86" s="683">
        <f>'8'!K86+'13'!J85+'14'!K87</f>
        <v>0</v>
      </c>
      <c r="K86" s="683">
        <f>'8'!L86+'13'!K85+'14'!L87</f>
        <v>0</v>
      </c>
      <c r="L86" s="683">
        <f>'8'!M86+'13'!L85+'14'!M87</f>
        <v>0</v>
      </c>
      <c r="M86" s="683">
        <f>'8'!N86+'13'!M85+'14'!N87</f>
        <v>0</v>
      </c>
      <c r="N86" s="683">
        <f>'8'!O86+'13'!N85+'14'!O87</f>
        <v>0</v>
      </c>
      <c r="O86" s="683">
        <f>'8'!P86+'13'!O85+'14'!P87</f>
        <v>0</v>
      </c>
      <c r="P86" s="683">
        <f>'8'!Q86+'13'!P85+'14'!Q87</f>
        <v>0</v>
      </c>
      <c r="Q86" s="683">
        <f>'8'!R86+'13'!Q85+'14'!R87</f>
        <v>0</v>
      </c>
      <c r="R86" s="683">
        <f>'8'!S86+'13'!R85+'14'!S87</f>
        <v>0</v>
      </c>
      <c r="S86" s="683">
        <f>'8'!T86+'13'!S85+'14'!T87</f>
        <v>0</v>
      </c>
      <c r="T86" s="683">
        <v>0</v>
      </c>
      <c r="U86" s="683">
        <f>'8'!V86+'13'!U85+'14'!V87</f>
        <v>0</v>
      </c>
      <c r="V86" s="683">
        <f>'8'!W86+'13'!V85+'14'!W87</f>
        <v>0</v>
      </c>
      <c r="W86" s="683">
        <v>0</v>
      </c>
      <c r="X86" s="684">
        <v>0</v>
      </c>
      <c r="Y86" s="706">
        <v>0</v>
      </c>
      <c r="Z86" s="706">
        <f t="shared" si="1"/>
        <v>0</v>
      </c>
    </row>
    <row r="87" spans="2:26" s="218" customFormat="1">
      <c r="B87" s="411" t="s">
        <v>419</v>
      </c>
      <c r="C87" s="1203" t="s">
        <v>420</v>
      </c>
      <c r="D87" s="1204"/>
      <c r="E87" s="1204"/>
      <c r="F87" s="1205"/>
      <c r="G87" s="681">
        <f t="shared" si="0"/>
        <v>0</v>
      </c>
      <c r="H87" s="682">
        <v>0</v>
      </c>
      <c r="I87" s="683">
        <v>0</v>
      </c>
      <c r="J87" s="683">
        <f>'8'!K87+'13'!J86+'14'!K88</f>
        <v>0</v>
      </c>
      <c r="K87" s="683">
        <f>'8'!L87+'13'!K86+'14'!L88</f>
        <v>0</v>
      </c>
      <c r="L87" s="683">
        <f>'8'!M87+'13'!L86+'14'!M88</f>
        <v>0</v>
      </c>
      <c r="M87" s="683">
        <f>'8'!N87+'13'!M86+'14'!N88</f>
        <v>0</v>
      </c>
      <c r="N87" s="683">
        <f>'8'!O87+'13'!N86+'14'!O88</f>
        <v>0</v>
      </c>
      <c r="O87" s="683">
        <f>'8'!P87+'13'!O86+'14'!P88</f>
        <v>0</v>
      </c>
      <c r="P87" s="683">
        <f>'8'!Q87+'13'!P86+'14'!Q88</f>
        <v>0</v>
      </c>
      <c r="Q87" s="683">
        <f>'8'!R87+'13'!Q86+'14'!R88</f>
        <v>0</v>
      </c>
      <c r="R87" s="683">
        <f>'8'!S87+'13'!R86+'14'!S88</f>
        <v>0</v>
      </c>
      <c r="S87" s="683">
        <f>'8'!T87+'13'!S86+'14'!T88</f>
        <v>0</v>
      </c>
      <c r="T87" s="683">
        <v>0</v>
      </c>
      <c r="U87" s="683">
        <f>'8'!V87+'13'!U86+'14'!V88</f>
        <v>0</v>
      </c>
      <c r="V87" s="683">
        <f>'8'!W87+'13'!V86+'14'!W88</f>
        <v>0</v>
      </c>
      <c r="W87" s="683">
        <v>0</v>
      </c>
      <c r="X87" s="684">
        <v>0</v>
      </c>
      <c r="Y87" s="706">
        <v>0</v>
      </c>
      <c r="Z87" s="706">
        <f t="shared" si="1"/>
        <v>0</v>
      </c>
    </row>
    <row r="88" spans="2:26" s="218" customFormat="1">
      <c r="B88" s="411" t="s">
        <v>421</v>
      </c>
      <c r="C88" s="1203" t="s">
        <v>422</v>
      </c>
      <c r="D88" s="1204"/>
      <c r="E88" s="1204"/>
      <c r="F88" s="1205"/>
      <c r="G88" s="681">
        <f t="shared" si="0"/>
        <v>0</v>
      </c>
      <c r="H88" s="682">
        <v>0</v>
      </c>
      <c r="I88" s="683">
        <v>0</v>
      </c>
      <c r="J88" s="683">
        <f>'8'!K88+'13'!J87+'14'!K89</f>
        <v>0</v>
      </c>
      <c r="K88" s="683">
        <f>'8'!L88+'13'!K87+'14'!L89</f>
        <v>0</v>
      </c>
      <c r="L88" s="683">
        <f>'8'!M88+'13'!L87+'14'!M89</f>
        <v>0</v>
      </c>
      <c r="M88" s="683">
        <f>'8'!N88+'13'!M87+'14'!N89</f>
        <v>0</v>
      </c>
      <c r="N88" s="683">
        <f>'8'!O88+'13'!N87+'14'!O89</f>
        <v>0</v>
      </c>
      <c r="O88" s="683">
        <f>'8'!P88+'13'!O87+'14'!P89</f>
        <v>0</v>
      </c>
      <c r="P88" s="683">
        <f>'8'!Q88+'13'!P87+'14'!Q89</f>
        <v>0</v>
      </c>
      <c r="Q88" s="683">
        <f>'8'!R88+'13'!Q87+'14'!R89</f>
        <v>0</v>
      </c>
      <c r="R88" s="683">
        <f>'8'!S88+'13'!R87+'14'!S89</f>
        <v>0</v>
      </c>
      <c r="S88" s="683">
        <f>'8'!T88+'13'!S87+'14'!T89</f>
        <v>0</v>
      </c>
      <c r="T88" s="683">
        <v>0</v>
      </c>
      <c r="U88" s="683">
        <f>'8'!V88+'13'!U87+'14'!V89</f>
        <v>0</v>
      </c>
      <c r="V88" s="683">
        <f>'8'!W88+'13'!V87+'14'!W89</f>
        <v>0</v>
      </c>
      <c r="W88" s="683">
        <v>0</v>
      </c>
      <c r="X88" s="684">
        <v>0</v>
      </c>
      <c r="Y88" s="706">
        <v>0</v>
      </c>
      <c r="Z88" s="706">
        <f t="shared" si="1"/>
        <v>0</v>
      </c>
    </row>
    <row r="89" spans="2:26" s="218" customFormat="1">
      <c r="B89" s="411" t="s">
        <v>423</v>
      </c>
      <c r="C89" s="1203" t="s">
        <v>424</v>
      </c>
      <c r="D89" s="1204"/>
      <c r="E89" s="1204"/>
      <c r="F89" s="1205"/>
      <c r="G89" s="681">
        <f t="shared" si="0"/>
        <v>0</v>
      </c>
      <c r="H89" s="682">
        <v>0</v>
      </c>
      <c r="I89" s="683">
        <v>0</v>
      </c>
      <c r="J89" s="683">
        <f>'8'!K89+'13'!J88+'14'!K90</f>
        <v>0</v>
      </c>
      <c r="K89" s="683">
        <f>'8'!L89+'13'!K88+'14'!L90</f>
        <v>0</v>
      </c>
      <c r="L89" s="683">
        <f>'8'!M89+'13'!L88+'14'!M90</f>
        <v>0</v>
      </c>
      <c r="M89" s="683">
        <f>'8'!N89+'13'!M88+'14'!N90</f>
        <v>0</v>
      </c>
      <c r="N89" s="683">
        <f>'8'!O89+'13'!N88+'14'!O90</f>
        <v>0</v>
      </c>
      <c r="O89" s="683">
        <f>'8'!P89+'13'!O88+'14'!P90</f>
        <v>0</v>
      </c>
      <c r="P89" s="683">
        <f>'8'!Q89+'13'!P88+'14'!Q90</f>
        <v>0</v>
      </c>
      <c r="Q89" s="683">
        <f>'8'!R89+'13'!Q88+'14'!R90</f>
        <v>0</v>
      </c>
      <c r="R89" s="683">
        <f>'8'!S89+'13'!R88+'14'!S90</f>
        <v>0</v>
      </c>
      <c r="S89" s="683">
        <f>'8'!T89+'13'!S88+'14'!T90</f>
        <v>0</v>
      </c>
      <c r="T89" s="683">
        <v>0</v>
      </c>
      <c r="U89" s="683">
        <f>'8'!V89+'13'!U88+'14'!V90</f>
        <v>0</v>
      </c>
      <c r="V89" s="683">
        <f>'8'!W89+'13'!V88+'14'!W90</f>
        <v>0</v>
      </c>
      <c r="W89" s="683">
        <v>0</v>
      </c>
      <c r="X89" s="684">
        <v>0</v>
      </c>
      <c r="Y89" s="706">
        <v>0</v>
      </c>
      <c r="Z89" s="706">
        <f t="shared" si="1"/>
        <v>0</v>
      </c>
    </row>
    <row r="90" spans="2:26" s="218" customFormat="1">
      <c r="B90" s="411" t="s">
        <v>425</v>
      </c>
      <c r="C90" s="1203" t="s">
        <v>426</v>
      </c>
      <c r="D90" s="1204"/>
      <c r="E90" s="1204"/>
      <c r="F90" s="1205"/>
      <c r="G90" s="681">
        <f t="shared" si="0"/>
        <v>1019.9999999999999</v>
      </c>
      <c r="H90" s="682">
        <v>903.00703674745887</v>
      </c>
      <c r="I90" s="683">
        <v>0</v>
      </c>
      <c r="J90" s="683">
        <f>'8'!K90+'13'!J89+'14'!K91</f>
        <v>0</v>
      </c>
      <c r="K90" s="683">
        <f>'8'!L90+'13'!K89+'14'!L91</f>
        <v>0</v>
      </c>
      <c r="L90" s="683">
        <f>'8'!M90+'13'!L89+'14'!M91</f>
        <v>0</v>
      </c>
      <c r="M90" s="683">
        <f>'8'!N90+'13'!M89+'14'!N91</f>
        <v>0</v>
      </c>
      <c r="N90" s="683">
        <f>'8'!O90+'13'!N89+'14'!O91</f>
        <v>0</v>
      </c>
      <c r="O90" s="683">
        <f>'8'!P90+'13'!O89+'14'!P91</f>
        <v>0</v>
      </c>
      <c r="P90" s="683">
        <f>'8'!Q90+'13'!P89+'14'!Q91</f>
        <v>0</v>
      </c>
      <c r="Q90" s="683">
        <f>'8'!R90+'13'!Q89+'14'!R91</f>
        <v>0</v>
      </c>
      <c r="R90" s="683">
        <f>'8'!S90+'13'!R89+'14'!S91</f>
        <v>0</v>
      </c>
      <c r="S90" s="683">
        <f>'8'!T90+'13'!S89+'14'!T91</f>
        <v>0</v>
      </c>
      <c r="T90" s="683">
        <v>0</v>
      </c>
      <c r="U90" s="683">
        <f>'8'!V90+'13'!U89+'14'!V91</f>
        <v>0</v>
      </c>
      <c r="V90" s="683">
        <f>'8'!W90+'13'!V89+'14'!W91</f>
        <v>0</v>
      </c>
      <c r="W90" s="683">
        <v>116.99296325254105</v>
      </c>
      <c r="X90" s="684">
        <v>0</v>
      </c>
      <c r="Y90" s="706">
        <v>1019.9999999999999</v>
      </c>
      <c r="Z90" s="706">
        <f t="shared" si="1"/>
        <v>0</v>
      </c>
    </row>
    <row r="91" spans="2:26" s="218" customFormat="1">
      <c r="B91" s="411" t="s">
        <v>427</v>
      </c>
      <c r="C91" s="1203" t="s">
        <v>428</v>
      </c>
      <c r="D91" s="1204"/>
      <c r="E91" s="1204"/>
      <c r="F91" s="1205"/>
      <c r="G91" s="681">
        <f t="shared" si="0"/>
        <v>0</v>
      </c>
      <c r="H91" s="682">
        <v>0</v>
      </c>
      <c r="I91" s="683">
        <v>0</v>
      </c>
      <c r="J91" s="683">
        <f>'8'!K91+'13'!J90+'14'!K92</f>
        <v>0</v>
      </c>
      <c r="K91" s="683">
        <f>'8'!L91+'13'!K90+'14'!L92</f>
        <v>0</v>
      </c>
      <c r="L91" s="683">
        <f>'8'!M91+'13'!L90+'14'!M92</f>
        <v>0</v>
      </c>
      <c r="M91" s="683">
        <f>'8'!N91+'13'!M90+'14'!N92</f>
        <v>0</v>
      </c>
      <c r="N91" s="683">
        <f>'8'!O91+'13'!N90+'14'!O92</f>
        <v>0</v>
      </c>
      <c r="O91" s="683">
        <f>'8'!P91+'13'!O90+'14'!P92</f>
        <v>0</v>
      </c>
      <c r="P91" s="683">
        <f>'8'!Q91+'13'!P90+'14'!Q92</f>
        <v>0</v>
      </c>
      <c r="Q91" s="683">
        <f>'8'!R91+'13'!Q90+'14'!R92</f>
        <v>0</v>
      </c>
      <c r="R91" s="683">
        <f>'8'!S91+'13'!R90+'14'!S92</f>
        <v>0</v>
      </c>
      <c r="S91" s="683">
        <f>'8'!T91+'13'!S90+'14'!T92</f>
        <v>0</v>
      </c>
      <c r="T91" s="683">
        <v>0</v>
      </c>
      <c r="U91" s="683">
        <f>'8'!V91+'13'!U90+'14'!V92</f>
        <v>0</v>
      </c>
      <c r="V91" s="683">
        <f>'8'!W91+'13'!V90+'14'!W92</f>
        <v>0</v>
      </c>
      <c r="W91" s="683">
        <v>0</v>
      </c>
      <c r="X91" s="684">
        <v>0</v>
      </c>
      <c r="Y91" s="706">
        <v>0</v>
      </c>
      <c r="Z91" s="706">
        <f t="shared" si="1"/>
        <v>0</v>
      </c>
    </row>
    <row r="92" spans="2:26" s="218" customFormat="1">
      <c r="B92" s="411" t="s">
        <v>429</v>
      </c>
      <c r="C92" s="1203" t="s">
        <v>430</v>
      </c>
      <c r="D92" s="1204"/>
      <c r="E92" s="1204"/>
      <c r="F92" s="1205"/>
      <c r="G92" s="681">
        <f t="shared" si="0"/>
        <v>25519</v>
      </c>
      <c r="H92" s="682">
        <v>22591.996637998436</v>
      </c>
      <c r="I92" s="683">
        <v>0</v>
      </c>
      <c r="J92" s="683">
        <f>'8'!K92+'13'!J91+'14'!K93</f>
        <v>0</v>
      </c>
      <c r="K92" s="683">
        <f>'8'!L92+'13'!K91+'14'!L93</f>
        <v>0</v>
      </c>
      <c r="L92" s="683">
        <f>'8'!M92+'13'!L91+'14'!M93</f>
        <v>0</v>
      </c>
      <c r="M92" s="683">
        <f>'8'!N92+'13'!M91+'14'!N93</f>
        <v>0</v>
      </c>
      <c r="N92" s="683">
        <f>'8'!O92+'13'!N91+'14'!O93</f>
        <v>0</v>
      </c>
      <c r="O92" s="683">
        <f>'8'!P92+'13'!O91+'14'!P93</f>
        <v>0</v>
      </c>
      <c r="P92" s="683">
        <f>'8'!Q92+'13'!P91+'14'!Q93</f>
        <v>0</v>
      </c>
      <c r="Q92" s="683">
        <f>'8'!R92+'13'!Q91+'14'!R93</f>
        <v>0</v>
      </c>
      <c r="R92" s="683">
        <f>'8'!S92+'13'!R91+'14'!S93</f>
        <v>0</v>
      </c>
      <c r="S92" s="683">
        <f>'8'!T92+'13'!S91+'14'!T93</f>
        <v>0</v>
      </c>
      <c r="T92" s="683">
        <v>0</v>
      </c>
      <c r="U92" s="683">
        <f>'8'!V92+'13'!U91+'14'!V93</f>
        <v>0</v>
      </c>
      <c r="V92" s="683">
        <f>'8'!W92+'13'!V91+'14'!W93</f>
        <v>0</v>
      </c>
      <c r="W92" s="683">
        <v>2927.0033620015633</v>
      </c>
      <c r="X92" s="684">
        <v>0</v>
      </c>
      <c r="Y92" s="706">
        <v>25519</v>
      </c>
      <c r="Z92" s="706">
        <f t="shared" si="1"/>
        <v>0</v>
      </c>
    </row>
    <row r="93" spans="2:26" s="218" customFormat="1">
      <c r="B93" s="411" t="s">
        <v>431</v>
      </c>
      <c r="C93" s="1203" t="s">
        <v>432</v>
      </c>
      <c r="D93" s="1204"/>
      <c r="E93" s="1204"/>
      <c r="F93" s="1205"/>
      <c r="G93" s="681">
        <f t="shared" si="0"/>
        <v>107</v>
      </c>
      <c r="H93" s="682">
        <v>94.727208756841279</v>
      </c>
      <c r="I93" s="683">
        <v>0</v>
      </c>
      <c r="J93" s="683">
        <f>'8'!K93+'13'!J92+'14'!K94</f>
        <v>0</v>
      </c>
      <c r="K93" s="683">
        <f>'8'!L93+'13'!K92+'14'!L94</f>
        <v>0</v>
      </c>
      <c r="L93" s="683">
        <f>'8'!M93+'13'!L92+'14'!M94</f>
        <v>0</v>
      </c>
      <c r="M93" s="683">
        <f>'8'!N93+'13'!M92+'14'!N94</f>
        <v>0</v>
      </c>
      <c r="N93" s="683">
        <f>'8'!O93+'13'!N92+'14'!O94</f>
        <v>0</v>
      </c>
      <c r="O93" s="683">
        <f>'8'!P93+'13'!O92+'14'!P94</f>
        <v>0</v>
      </c>
      <c r="P93" s="683">
        <f>'8'!Q93+'13'!P92+'14'!Q94</f>
        <v>0</v>
      </c>
      <c r="Q93" s="683">
        <f>'8'!R93+'13'!Q92+'14'!R94</f>
        <v>0</v>
      </c>
      <c r="R93" s="683">
        <f>'8'!S93+'13'!R92+'14'!S94</f>
        <v>0</v>
      </c>
      <c r="S93" s="683">
        <f>'8'!T93+'13'!S92+'14'!T94</f>
        <v>0</v>
      </c>
      <c r="T93" s="683">
        <v>0</v>
      </c>
      <c r="U93" s="683">
        <f>'8'!V93+'13'!U92+'14'!V94</f>
        <v>0</v>
      </c>
      <c r="V93" s="683">
        <f>'8'!W93+'13'!V92+'14'!W94</f>
        <v>0</v>
      </c>
      <c r="W93" s="683">
        <v>12.272791243158718</v>
      </c>
      <c r="X93" s="684">
        <v>0</v>
      </c>
      <c r="Y93" s="706">
        <v>107</v>
      </c>
      <c r="Z93" s="706">
        <f t="shared" si="1"/>
        <v>0</v>
      </c>
    </row>
    <row r="94" spans="2:26" s="218" customFormat="1">
      <c r="B94" s="411" t="s">
        <v>433</v>
      </c>
      <c r="C94" s="1203" t="s">
        <v>434</v>
      </c>
      <c r="D94" s="1204"/>
      <c r="E94" s="1204"/>
      <c r="F94" s="1205"/>
      <c r="G94" s="681">
        <f t="shared" si="0"/>
        <v>10534</v>
      </c>
      <c r="H94" s="682">
        <v>9325.7609069585615</v>
      </c>
      <c r="I94" s="683">
        <v>0</v>
      </c>
      <c r="J94" s="683">
        <f>'8'!K94+'13'!J93+'14'!K95</f>
        <v>0</v>
      </c>
      <c r="K94" s="683">
        <f>'8'!L94+'13'!K93+'14'!L95</f>
        <v>0</v>
      </c>
      <c r="L94" s="683">
        <f>'8'!M94+'13'!L93+'14'!M95</f>
        <v>0</v>
      </c>
      <c r="M94" s="683">
        <f>'8'!N94+'13'!M93+'14'!N95</f>
        <v>0</v>
      </c>
      <c r="N94" s="683">
        <f>'8'!O94+'13'!N93+'14'!O95</f>
        <v>0</v>
      </c>
      <c r="O94" s="683">
        <f>'8'!P94+'13'!O93+'14'!P95</f>
        <v>0</v>
      </c>
      <c r="P94" s="683">
        <f>'8'!Q94+'13'!P93+'14'!Q95</f>
        <v>0</v>
      </c>
      <c r="Q94" s="683">
        <f>'8'!R94+'13'!Q93+'14'!R95</f>
        <v>0</v>
      </c>
      <c r="R94" s="683">
        <f>'8'!S94+'13'!R93+'14'!S95</f>
        <v>0</v>
      </c>
      <c r="S94" s="683">
        <f>'8'!T94+'13'!S93+'14'!T95</f>
        <v>0</v>
      </c>
      <c r="T94" s="683">
        <v>0</v>
      </c>
      <c r="U94" s="683">
        <f>'8'!V94+'13'!U93+'14'!V95</f>
        <v>0</v>
      </c>
      <c r="V94" s="683">
        <f>'8'!W94+'13'!V93+'14'!W95</f>
        <v>0</v>
      </c>
      <c r="W94" s="683">
        <v>1208.2390930414388</v>
      </c>
      <c r="X94" s="684">
        <v>0</v>
      </c>
      <c r="Y94" s="706">
        <v>10534</v>
      </c>
      <c r="Z94" s="706">
        <f t="shared" si="1"/>
        <v>0</v>
      </c>
    </row>
    <row r="95" spans="2:26" s="218" customFormat="1">
      <c r="B95" s="411" t="s">
        <v>435</v>
      </c>
      <c r="C95" s="1203" t="s">
        <v>436</v>
      </c>
      <c r="D95" s="1204"/>
      <c r="E95" s="1204"/>
      <c r="F95" s="1205"/>
      <c r="G95" s="681">
        <f t="shared" ref="G95:G157" si="2">SUM(H95:X95)</f>
        <v>12864</v>
      </c>
      <c r="H95" s="682">
        <v>11388.512275215011</v>
      </c>
      <c r="I95" s="683">
        <v>0</v>
      </c>
      <c r="J95" s="683">
        <f>'8'!K95+'13'!J94+'14'!K96</f>
        <v>0</v>
      </c>
      <c r="K95" s="683">
        <f>'8'!L95+'13'!K94+'14'!L96</f>
        <v>0</v>
      </c>
      <c r="L95" s="683">
        <f>'8'!M95+'13'!L94+'14'!M96</f>
        <v>0</v>
      </c>
      <c r="M95" s="683">
        <f>'8'!N95+'13'!M94+'14'!N96</f>
        <v>0</v>
      </c>
      <c r="N95" s="683">
        <f>'8'!O95+'13'!N94+'14'!O96</f>
        <v>0</v>
      </c>
      <c r="O95" s="683">
        <f>'8'!P95+'13'!O94+'14'!P96</f>
        <v>0</v>
      </c>
      <c r="P95" s="683">
        <f>'8'!Q95+'13'!P94+'14'!Q96</f>
        <v>0</v>
      </c>
      <c r="Q95" s="683">
        <f>'8'!R95+'13'!Q94+'14'!R96</f>
        <v>0</v>
      </c>
      <c r="R95" s="683">
        <f>'8'!S95+'13'!R94+'14'!S96</f>
        <v>0</v>
      </c>
      <c r="S95" s="683">
        <f>'8'!T95+'13'!S94+'14'!T96</f>
        <v>0</v>
      </c>
      <c r="T95" s="683">
        <v>0</v>
      </c>
      <c r="U95" s="683">
        <f>'8'!V95+'13'!U94+'14'!V96</f>
        <v>0</v>
      </c>
      <c r="V95" s="683">
        <f>'8'!W95+'13'!V94+'14'!W96</f>
        <v>0</v>
      </c>
      <c r="W95" s="683">
        <v>1475.4877247849881</v>
      </c>
      <c r="X95" s="684">
        <v>0</v>
      </c>
      <c r="Y95" s="706">
        <v>12864</v>
      </c>
      <c r="Z95" s="706">
        <f t="shared" ref="Z95:Z158" si="3">G95-Y95</f>
        <v>0</v>
      </c>
    </row>
    <row r="96" spans="2:26" s="218" customFormat="1">
      <c r="B96" s="411" t="s">
        <v>437</v>
      </c>
      <c r="C96" s="1203" t="s">
        <v>438</v>
      </c>
      <c r="D96" s="1204"/>
      <c r="E96" s="1204"/>
      <c r="F96" s="1205"/>
      <c r="G96" s="681">
        <f t="shared" si="2"/>
        <v>0</v>
      </c>
      <c r="H96" s="682">
        <v>0</v>
      </c>
      <c r="I96" s="683">
        <v>0</v>
      </c>
      <c r="J96" s="683">
        <f>'8'!K96+'13'!J95+'14'!K97</f>
        <v>0</v>
      </c>
      <c r="K96" s="683">
        <f>'8'!L96+'13'!K95+'14'!L97</f>
        <v>0</v>
      </c>
      <c r="L96" s="683">
        <f>'8'!M96+'13'!L95+'14'!M97</f>
        <v>0</v>
      </c>
      <c r="M96" s="683">
        <f>'8'!N96+'13'!M95+'14'!N97</f>
        <v>0</v>
      </c>
      <c r="N96" s="683">
        <f>'8'!O96+'13'!N95+'14'!O97</f>
        <v>0</v>
      </c>
      <c r="O96" s="683">
        <f>'8'!P96+'13'!O95+'14'!P97</f>
        <v>0</v>
      </c>
      <c r="P96" s="683">
        <f>'8'!Q96+'13'!P95+'14'!Q97</f>
        <v>0</v>
      </c>
      <c r="Q96" s="683">
        <f>'8'!R96+'13'!Q95+'14'!R97</f>
        <v>0</v>
      </c>
      <c r="R96" s="683">
        <f>'8'!S96+'13'!R95+'14'!S97</f>
        <v>0</v>
      </c>
      <c r="S96" s="683">
        <f>'8'!T96+'13'!S95+'14'!T97</f>
        <v>0</v>
      </c>
      <c r="T96" s="683">
        <v>0</v>
      </c>
      <c r="U96" s="683">
        <f>'8'!V96+'13'!U95+'14'!V97</f>
        <v>0</v>
      </c>
      <c r="V96" s="683">
        <f>'8'!W96+'13'!V95+'14'!W97</f>
        <v>0</v>
      </c>
      <c r="W96" s="683">
        <v>0</v>
      </c>
      <c r="X96" s="684">
        <v>0</v>
      </c>
      <c r="Y96" s="706">
        <v>0</v>
      </c>
      <c r="Z96" s="706">
        <f t="shared" si="3"/>
        <v>0</v>
      </c>
    </row>
    <row r="97" spans="2:26" s="218" customFormat="1">
      <c r="B97" s="411" t="s">
        <v>439</v>
      </c>
      <c r="C97" s="1203" t="s">
        <v>440</v>
      </c>
      <c r="D97" s="1204"/>
      <c r="E97" s="1204"/>
      <c r="F97" s="1205"/>
      <c r="G97" s="681">
        <f t="shared" si="2"/>
        <v>0</v>
      </c>
      <c r="H97" s="682">
        <v>0</v>
      </c>
      <c r="I97" s="683">
        <v>0</v>
      </c>
      <c r="J97" s="683">
        <f>'8'!K97+'13'!J96+'14'!K98</f>
        <v>0</v>
      </c>
      <c r="K97" s="683">
        <f>'8'!L97+'13'!K96+'14'!L98</f>
        <v>0</v>
      </c>
      <c r="L97" s="683">
        <f>'8'!M97+'13'!L96+'14'!M98</f>
        <v>0</v>
      </c>
      <c r="M97" s="683">
        <f>'8'!N97+'13'!M96+'14'!N98</f>
        <v>0</v>
      </c>
      <c r="N97" s="683">
        <f>'8'!O97+'13'!N96+'14'!O98</f>
        <v>0</v>
      </c>
      <c r="O97" s="683">
        <f>'8'!P97+'13'!O96+'14'!P98</f>
        <v>0</v>
      </c>
      <c r="P97" s="683">
        <f>'8'!Q97+'13'!P96+'14'!Q98</f>
        <v>0</v>
      </c>
      <c r="Q97" s="683">
        <f>'8'!R97+'13'!Q96+'14'!R98</f>
        <v>0</v>
      </c>
      <c r="R97" s="683">
        <f>'8'!S97+'13'!R96+'14'!S98</f>
        <v>0</v>
      </c>
      <c r="S97" s="683">
        <f>'8'!T97+'13'!S96+'14'!T98</f>
        <v>0</v>
      </c>
      <c r="T97" s="683">
        <v>0</v>
      </c>
      <c r="U97" s="683">
        <f>'8'!V97+'13'!U96+'14'!V98</f>
        <v>0</v>
      </c>
      <c r="V97" s="683">
        <f>'8'!W97+'13'!V96+'14'!W98</f>
        <v>0</v>
      </c>
      <c r="W97" s="683">
        <v>0</v>
      </c>
      <c r="X97" s="684">
        <v>0</v>
      </c>
      <c r="Y97" s="706">
        <v>0</v>
      </c>
      <c r="Z97" s="706">
        <f t="shared" si="3"/>
        <v>0</v>
      </c>
    </row>
    <row r="98" spans="2:26" s="218" customFormat="1" ht="13.5" thickBot="1">
      <c r="B98" s="420" t="s">
        <v>441</v>
      </c>
      <c r="C98" s="1212" t="s">
        <v>442</v>
      </c>
      <c r="D98" s="1213"/>
      <c r="E98" s="1213"/>
      <c r="F98" s="1214"/>
      <c r="G98" s="685">
        <f t="shared" si="2"/>
        <v>24356</v>
      </c>
      <c r="H98" s="694">
        <v>21562.39155590305</v>
      </c>
      <c r="I98" s="695">
        <v>0</v>
      </c>
      <c r="J98" s="695">
        <f>'8'!K98+'13'!J97+'14'!K99</f>
        <v>0</v>
      </c>
      <c r="K98" s="695">
        <f>'8'!L98+'13'!K97+'14'!L99</f>
        <v>0</v>
      </c>
      <c r="L98" s="695">
        <f>'8'!M98+'13'!L97+'14'!M99</f>
        <v>0</v>
      </c>
      <c r="M98" s="695">
        <f>'8'!N98+'13'!M97+'14'!N99</f>
        <v>0</v>
      </c>
      <c r="N98" s="695">
        <f>'8'!O98+'13'!N97+'14'!O99</f>
        <v>0</v>
      </c>
      <c r="O98" s="695">
        <f>'8'!P98+'13'!O97+'14'!P99</f>
        <v>0</v>
      </c>
      <c r="P98" s="695">
        <f>'8'!Q98+'13'!P97+'14'!Q99</f>
        <v>0</v>
      </c>
      <c r="Q98" s="695">
        <f>'8'!R98+'13'!Q97+'14'!R99</f>
        <v>0</v>
      </c>
      <c r="R98" s="695">
        <f>'8'!S98+'13'!R97+'14'!S99</f>
        <v>0</v>
      </c>
      <c r="S98" s="695">
        <f>'8'!T98+'13'!S97+'14'!T99</f>
        <v>0</v>
      </c>
      <c r="T98" s="695">
        <v>0</v>
      </c>
      <c r="U98" s="695">
        <f>'8'!V98+'13'!U97+'14'!V99</f>
        <v>0</v>
      </c>
      <c r="V98" s="695">
        <f>'8'!W98+'13'!V97+'14'!W99</f>
        <v>0</v>
      </c>
      <c r="W98" s="695">
        <v>2793.6084440969507</v>
      </c>
      <c r="X98" s="696">
        <v>0</v>
      </c>
      <c r="Y98" s="706">
        <v>24356</v>
      </c>
      <c r="Z98" s="706">
        <f t="shared" si="3"/>
        <v>0</v>
      </c>
    </row>
    <row r="99" spans="2:26" s="218" customFormat="1">
      <c r="B99" s="397" t="s">
        <v>443</v>
      </c>
      <c r="C99" s="1215" t="s">
        <v>444</v>
      </c>
      <c r="D99" s="1216"/>
      <c r="E99" s="1216"/>
      <c r="F99" s="1217"/>
      <c r="G99" s="689">
        <f t="shared" si="2"/>
        <v>0</v>
      </c>
      <c r="H99" s="679">
        <v>0</v>
      </c>
      <c r="I99" s="499">
        <v>0</v>
      </c>
      <c r="J99" s="499">
        <f>'8'!K99+'13'!J98+'14'!K100</f>
        <v>0</v>
      </c>
      <c r="K99" s="499">
        <f>'8'!L99+'13'!K98+'14'!L100</f>
        <v>0</v>
      </c>
      <c r="L99" s="499">
        <f>'8'!M99+'13'!L98+'14'!M100</f>
        <v>0</v>
      </c>
      <c r="M99" s="499">
        <f>'8'!N99+'13'!M98+'14'!N100</f>
        <v>0</v>
      </c>
      <c r="N99" s="499">
        <f>'8'!O99+'13'!N98+'14'!O100</f>
        <v>0</v>
      </c>
      <c r="O99" s="499">
        <f>'8'!P99+'13'!O98+'14'!P100</f>
        <v>0</v>
      </c>
      <c r="P99" s="499">
        <f>'8'!Q99+'13'!P98+'14'!Q100</f>
        <v>0</v>
      </c>
      <c r="Q99" s="499">
        <f>'8'!R99+'13'!Q98+'14'!R100</f>
        <v>0</v>
      </c>
      <c r="R99" s="499">
        <f>'8'!S99+'13'!R98+'14'!S100</f>
        <v>0</v>
      </c>
      <c r="S99" s="499">
        <f>'8'!T99+'13'!S98+'14'!T100</f>
        <v>0</v>
      </c>
      <c r="T99" s="499">
        <v>0</v>
      </c>
      <c r="U99" s="499">
        <f>'8'!V99+'13'!U98+'14'!V100</f>
        <v>0</v>
      </c>
      <c r="V99" s="499">
        <f>'8'!W99+'13'!V98+'14'!W100</f>
        <v>0</v>
      </c>
      <c r="W99" s="499">
        <v>0</v>
      </c>
      <c r="X99" s="500">
        <v>0</v>
      </c>
      <c r="Y99" s="706">
        <v>0</v>
      </c>
      <c r="Z99" s="706">
        <f t="shared" si="3"/>
        <v>0</v>
      </c>
    </row>
    <row r="100" spans="2:26" s="218" customFormat="1">
      <c r="B100" s="411" t="s">
        <v>445</v>
      </c>
      <c r="C100" s="1203" t="s">
        <v>446</v>
      </c>
      <c r="D100" s="1204"/>
      <c r="E100" s="1204"/>
      <c r="F100" s="1205"/>
      <c r="G100" s="681">
        <f t="shared" si="2"/>
        <v>243499.99999999991</v>
      </c>
      <c r="H100" s="682">
        <v>206675.66962565138</v>
      </c>
      <c r="I100" s="683">
        <v>0</v>
      </c>
      <c r="J100" s="683">
        <f>'8'!K100+'13'!J99+'14'!K101</f>
        <v>0</v>
      </c>
      <c r="K100" s="683">
        <f>'8'!L100+'13'!K99+'14'!L101</f>
        <v>0</v>
      </c>
      <c r="L100" s="683">
        <f>'8'!M100+'13'!L99+'14'!M101</f>
        <v>0</v>
      </c>
      <c r="M100" s="683">
        <f>'8'!N100+'13'!M99+'14'!N101</f>
        <v>0</v>
      </c>
      <c r="N100" s="683">
        <f>'8'!O100+'13'!N99+'14'!O101</f>
        <v>0</v>
      </c>
      <c r="O100" s="683">
        <f>'8'!P100+'13'!O99+'14'!P101</f>
        <v>0</v>
      </c>
      <c r="P100" s="683">
        <f>'8'!Q100+'13'!P99+'14'!Q101</f>
        <v>0</v>
      </c>
      <c r="Q100" s="683">
        <f>'8'!R100+'13'!Q99+'14'!R101</f>
        <v>0</v>
      </c>
      <c r="R100" s="683">
        <f>'8'!S100+'13'!R99+'14'!S101</f>
        <v>0</v>
      </c>
      <c r="S100" s="683">
        <f>'8'!T100+'13'!S99+'14'!T101</f>
        <v>0</v>
      </c>
      <c r="T100" s="683">
        <v>110.04773026193557</v>
      </c>
      <c r="U100" s="683">
        <f>'8'!V100+'13'!U99+'14'!V101</f>
        <v>0</v>
      </c>
      <c r="V100" s="683">
        <f>'8'!W100+'13'!V99+'14'!W101</f>
        <v>0</v>
      </c>
      <c r="W100" s="683">
        <v>26776.75592518154</v>
      </c>
      <c r="X100" s="684">
        <v>9937.5267189050392</v>
      </c>
      <c r="Y100" s="706">
        <v>243499.99999999991</v>
      </c>
      <c r="Z100" s="706">
        <f t="shared" si="3"/>
        <v>0</v>
      </c>
    </row>
    <row r="101" spans="2:26" s="218" customFormat="1">
      <c r="B101" s="411" t="s">
        <v>447</v>
      </c>
      <c r="C101" s="1203" t="s">
        <v>448</v>
      </c>
      <c r="D101" s="1204"/>
      <c r="E101" s="1204"/>
      <c r="F101" s="1205"/>
      <c r="G101" s="681">
        <f t="shared" si="2"/>
        <v>74134.999999999956</v>
      </c>
      <c r="H101" s="682">
        <v>62923.617115801499</v>
      </c>
      <c r="I101" s="683">
        <v>0</v>
      </c>
      <c r="J101" s="683">
        <f>'8'!K101+'13'!J100+'14'!K102</f>
        <v>0</v>
      </c>
      <c r="K101" s="683">
        <f>'8'!L101+'13'!K100+'14'!L102</f>
        <v>0</v>
      </c>
      <c r="L101" s="683">
        <f>'8'!M101+'13'!L100+'14'!M102</f>
        <v>0</v>
      </c>
      <c r="M101" s="683">
        <f>'8'!N101+'13'!M100+'14'!N102</f>
        <v>0</v>
      </c>
      <c r="N101" s="683">
        <f>'8'!O101+'13'!N100+'14'!O102</f>
        <v>0</v>
      </c>
      <c r="O101" s="683">
        <f>'8'!P101+'13'!O100+'14'!P102</f>
        <v>0</v>
      </c>
      <c r="P101" s="683">
        <f>'8'!Q101+'13'!P100+'14'!Q102</f>
        <v>0</v>
      </c>
      <c r="Q101" s="683">
        <f>'8'!R101+'13'!Q100+'14'!R102</f>
        <v>0</v>
      </c>
      <c r="R101" s="683">
        <f>'8'!S101+'13'!R100+'14'!S102</f>
        <v>0</v>
      </c>
      <c r="S101" s="683">
        <f>'8'!T101+'13'!S100+'14'!T102</f>
        <v>0</v>
      </c>
      <c r="T101" s="683">
        <v>33.504675494737548</v>
      </c>
      <c r="U101" s="683">
        <f>'8'!V101+'13'!U100+'14'!V102</f>
        <v>0</v>
      </c>
      <c r="V101" s="683">
        <f>'8'!W101+'13'!V100+'14'!W102</f>
        <v>0</v>
      </c>
      <c r="W101" s="683">
        <v>8152.3400431759073</v>
      </c>
      <c r="X101" s="684">
        <v>3025.5381655278234</v>
      </c>
      <c r="Y101" s="706">
        <v>74134.999999999971</v>
      </c>
      <c r="Z101" s="706">
        <f t="shared" si="3"/>
        <v>0</v>
      </c>
    </row>
    <row r="102" spans="2:26" s="218" customFormat="1">
      <c r="B102" s="411" t="s">
        <v>449</v>
      </c>
      <c r="C102" s="1203" t="s">
        <v>450</v>
      </c>
      <c r="D102" s="1204"/>
      <c r="E102" s="1204"/>
      <c r="F102" s="1205"/>
      <c r="G102" s="681">
        <f t="shared" si="2"/>
        <v>478.99999999999983</v>
      </c>
      <c r="H102" s="682">
        <v>406.56117351411507</v>
      </c>
      <c r="I102" s="683">
        <v>0</v>
      </c>
      <c r="J102" s="683">
        <f>'8'!K102+'13'!J101+'14'!K103</f>
        <v>0</v>
      </c>
      <c r="K102" s="683">
        <f>'8'!L102+'13'!K101+'14'!L103</f>
        <v>0</v>
      </c>
      <c r="L102" s="683">
        <f>'8'!M102+'13'!L101+'14'!M103</f>
        <v>0</v>
      </c>
      <c r="M102" s="683">
        <f>'8'!N102+'13'!M101+'14'!N103</f>
        <v>0</v>
      </c>
      <c r="N102" s="683">
        <f>'8'!O102+'13'!N101+'14'!O103</f>
        <v>0</v>
      </c>
      <c r="O102" s="683">
        <f>'8'!P102+'13'!O101+'14'!P103</f>
        <v>0</v>
      </c>
      <c r="P102" s="683">
        <f>'8'!Q102+'13'!P101+'14'!Q103</f>
        <v>0</v>
      </c>
      <c r="Q102" s="683">
        <f>'8'!R102+'13'!Q101+'14'!R103</f>
        <v>0</v>
      </c>
      <c r="R102" s="683">
        <f>'8'!S102+'13'!R101+'14'!S103</f>
        <v>0</v>
      </c>
      <c r="S102" s="683">
        <f>'8'!T102+'13'!S101+'14'!T103</f>
        <v>0</v>
      </c>
      <c r="T102" s="683">
        <v>0.2164799293448342</v>
      </c>
      <c r="U102" s="683">
        <f>'8'!V102+'13'!U101+'14'!V103</f>
        <v>0</v>
      </c>
      <c r="V102" s="683">
        <f>'8'!W102+'13'!V101+'14'!W103</f>
        <v>0</v>
      </c>
      <c r="W102" s="683">
        <v>52.673782702923852</v>
      </c>
      <c r="X102" s="684">
        <v>19.54856385361607</v>
      </c>
      <c r="Y102" s="706">
        <v>478.99999999999983</v>
      </c>
      <c r="Z102" s="706">
        <f t="shared" si="3"/>
        <v>0</v>
      </c>
    </row>
    <row r="103" spans="2:26" s="218" customFormat="1">
      <c r="B103" s="411" t="s">
        <v>451</v>
      </c>
      <c r="C103" s="1203" t="s">
        <v>452</v>
      </c>
      <c r="D103" s="1204"/>
      <c r="E103" s="1204"/>
      <c r="F103" s="1205"/>
      <c r="G103" s="681">
        <f t="shared" si="2"/>
        <v>0</v>
      </c>
      <c r="H103" s="682">
        <v>0</v>
      </c>
      <c r="I103" s="683">
        <v>0</v>
      </c>
      <c r="J103" s="683">
        <f>'8'!K103+'13'!J102+'14'!K104</f>
        <v>0</v>
      </c>
      <c r="K103" s="683">
        <f>'8'!L103+'13'!K102+'14'!L104</f>
        <v>0</v>
      </c>
      <c r="L103" s="683">
        <f>'8'!M103+'13'!L102+'14'!M104</f>
        <v>0</v>
      </c>
      <c r="M103" s="683">
        <f>'8'!N103+'13'!M102+'14'!N104</f>
        <v>0</v>
      </c>
      <c r="N103" s="683">
        <f>'8'!O103+'13'!N102+'14'!O104</f>
        <v>0</v>
      </c>
      <c r="O103" s="683">
        <f>'8'!P103+'13'!O102+'14'!P104</f>
        <v>0</v>
      </c>
      <c r="P103" s="683">
        <f>'8'!Q103+'13'!P102+'14'!Q104</f>
        <v>0</v>
      </c>
      <c r="Q103" s="683">
        <f>'8'!R103+'13'!Q102+'14'!R104</f>
        <v>0</v>
      </c>
      <c r="R103" s="683">
        <f>'8'!S103+'13'!R102+'14'!S104</f>
        <v>0</v>
      </c>
      <c r="S103" s="683">
        <f>'8'!T103+'13'!S102+'14'!T104</f>
        <v>0</v>
      </c>
      <c r="T103" s="683">
        <v>0</v>
      </c>
      <c r="U103" s="683">
        <f>'8'!V103+'13'!U102+'14'!V104</f>
        <v>0</v>
      </c>
      <c r="V103" s="683">
        <f>'8'!W103+'13'!V102+'14'!W104</f>
        <v>0</v>
      </c>
      <c r="W103" s="683">
        <v>0</v>
      </c>
      <c r="X103" s="684">
        <v>0</v>
      </c>
      <c r="Y103" s="706">
        <v>0</v>
      </c>
      <c r="Z103" s="706">
        <f t="shared" si="3"/>
        <v>0</v>
      </c>
    </row>
    <row r="104" spans="2:26" s="218" customFormat="1">
      <c r="B104" s="411" t="s">
        <v>453</v>
      </c>
      <c r="C104" s="1203" t="s">
        <v>454</v>
      </c>
      <c r="D104" s="1204"/>
      <c r="E104" s="1204"/>
      <c r="F104" s="1205"/>
      <c r="G104" s="681">
        <f t="shared" si="2"/>
        <v>1295.9999999999995</v>
      </c>
      <c r="H104" s="682">
        <v>1100.0068494244115</v>
      </c>
      <c r="I104" s="683">
        <v>0</v>
      </c>
      <c r="J104" s="683">
        <f>'8'!K104+'13'!J103+'14'!K105</f>
        <v>0</v>
      </c>
      <c r="K104" s="683">
        <f>'8'!L104+'13'!K103+'14'!L105</f>
        <v>0</v>
      </c>
      <c r="L104" s="683">
        <f>'8'!M104+'13'!L103+'14'!M105</f>
        <v>0</v>
      </c>
      <c r="M104" s="683">
        <f>'8'!N104+'13'!M103+'14'!N105</f>
        <v>0</v>
      </c>
      <c r="N104" s="683">
        <f>'8'!O104+'13'!N103+'14'!O105</f>
        <v>0</v>
      </c>
      <c r="O104" s="683">
        <f>'8'!P104+'13'!O103+'14'!P105</f>
        <v>0</v>
      </c>
      <c r="P104" s="683">
        <f>'8'!Q104+'13'!P103+'14'!Q105</f>
        <v>0</v>
      </c>
      <c r="Q104" s="683">
        <f>'8'!R104+'13'!Q103+'14'!R105</f>
        <v>0</v>
      </c>
      <c r="R104" s="683">
        <f>'8'!S104+'13'!R103+'14'!S105</f>
        <v>0</v>
      </c>
      <c r="S104" s="683">
        <f>'8'!T104+'13'!S103+'14'!T105</f>
        <v>0</v>
      </c>
      <c r="T104" s="683">
        <v>0.58571605100397739</v>
      </c>
      <c r="U104" s="683">
        <f>'8'!V104+'13'!U103+'14'!V105</f>
        <v>0</v>
      </c>
      <c r="V104" s="683">
        <f>'8'!W104+'13'!V103+'14'!W105</f>
        <v>0</v>
      </c>
      <c r="W104" s="683">
        <v>142.51612188515514</v>
      </c>
      <c r="X104" s="684">
        <v>52.891312639428868</v>
      </c>
      <c r="Y104" s="706">
        <v>1295.9999999999995</v>
      </c>
      <c r="Z104" s="706">
        <f t="shared" si="3"/>
        <v>0</v>
      </c>
    </row>
    <row r="105" spans="2:26" s="218" customFormat="1">
      <c r="B105" s="411" t="s">
        <v>455</v>
      </c>
      <c r="C105" s="1203" t="s">
        <v>456</v>
      </c>
      <c r="D105" s="1204"/>
      <c r="E105" s="1204"/>
      <c r="F105" s="1205"/>
      <c r="G105" s="681">
        <f t="shared" si="2"/>
        <v>0</v>
      </c>
      <c r="H105" s="682">
        <v>0</v>
      </c>
      <c r="I105" s="683">
        <v>0</v>
      </c>
      <c r="J105" s="683">
        <f>'8'!K105+'13'!J104+'14'!K106</f>
        <v>0</v>
      </c>
      <c r="K105" s="683">
        <f>'8'!L105+'13'!K104+'14'!L106</f>
        <v>0</v>
      </c>
      <c r="L105" s="683">
        <f>'8'!M105+'13'!L104+'14'!M106</f>
        <v>0</v>
      </c>
      <c r="M105" s="683">
        <f>'8'!N105+'13'!M104+'14'!N106</f>
        <v>0</v>
      </c>
      <c r="N105" s="683">
        <f>'8'!O105+'13'!N104+'14'!O106</f>
        <v>0</v>
      </c>
      <c r="O105" s="683">
        <f>'8'!P105+'13'!O104+'14'!P106</f>
        <v>0</v>
      </c>
      <c r="P105" s="683">
        <f>'8'!Q105+'13'!P104+'14'!Q106</f>
        <v>0</v>
      </c>
      <c r="Q105" s="683">
        <f>'8'!R105+'13'!Q104+'14'!R106</f>
        <v>0</v>
      </c>
      <c r="R105" s="683">
        <f>'8'!S105+'13'!R104+'14'!S106</f>
        <v>0</v>
      </c>
      <c r="S105" s="683">
        <f>'8'!T105+'13'!S104+'14'!T106</f>
        <v>0</v>
      </c>
      <c r="T105" s="683">
        <v>0</v>
      </c>
      <c r="U105" s="683">
        <f>'8'!V105+'13'!U104+'14'!V106</f>
        <v>0</v>
      </c>
      <c r="V105" s="683">
        <f>'8'!W105+'13'!V104+'14'!W106</f>
        <v>0</v>
      </c>
      <c r="W105" s="683">
        <v>0</v>
      </c>
      <c r="X105" s="684">
        <v>0</v>
      </c>
      <c r="Y105" s="706">
        <v>0</v>
      </c>
      <c r="Z105" s="706">
        <f t="shared" si="3"/>
        <v>0</v>
      </c>
    </row>
    <row r="106" spans="2:26" s="218" customFormat="1">
      <c r="B106" s="411" t="s">
        <v>457</v>
      </c>
      <c r="C106" s="1203" t="s">
        <v>458</v>
      </c>
      <c r="D106" s="1204"/>
      <c r="E106" s="1204"/>
      <c r="F106" s="1205"/>
      <c r="G106" s="681">
        <f t="shared" si="2"/>
        <v>1047.9999999999995</v>
      </c>
      <c r="H106" s="682">
        <v>889.51171157159195</v>
      </c>
      <c r="I106" s="683">
        <v>0</v>
      </c>
      <c r="J106" s="683">
        <f>'8'!K106+'13'!J105+'14'!K107</f>
        <v>0</v>
      </c>
      <c r="K106" s="683">
        <f>'8'!L106+'13'!K105+'14'!L107</f>
        <v>0</v>
      </c>
      <c r="L106" s="683">
        <f>'8'!M106+'13'!L105+'14'!M107</f>
        <v>0</v>
      </c>
      <c r="M106" s="683">
        <f>'8'!N106+'13'!M105+'14'!N107</f>
        <v>0</v>
      </c>
      <c r="N106" s="683">
        <f>'8'!O106+'13'!N105+'14'!O107</f>
        <v>0</v>
      </c>
      <c r="O106" s="683">
        <f>'8'!P106+'13'!O105+'14'!P107</f>
        <v>0</v>
      </c>
      <c r="P106" s="683">
        <f>'8'!Q106+'13'!P105+'14'!Q107</f>
        <v>0</v>
      </c>
      <c r="Q106" s="683">
        <f>'8'!R106+'13'!Q105+'14'!R107</f>
        <v>0</v>
      </c>
      <c r="R106" s="683">
        <f>'8'!S106+'13'!R105+'14'!S107</f>
        <v>0</v>
      </c>
      <c r="S106" s="683">
        <f>'8'!T106+'13'!S105+'14'!T107</f>
        <v>0</v>
      </c>
      <c r="T106" s="683">
        <v>0.4736345844538335</v>
      </c>
      <c r="U106" s="683">
        <f>'8'!V106+'13'!U105+'14'!V107</f>
        <v>0</v>
      </c>
      <c r="V106" s="683">
        <f>'8'!W106+'13'!V105+'14'!W107</f>
        <v>0</v>
      </c>
      <c r="W106" s="683">
        <v>115.24451831453904</v>
      </c>
      <c r="X106" s="684">
        <v>42.770135529414702</v>
      </c>
      <c r="Y106" s="706">
        <v>1047.9999999999995</v>
      </c>
      <c r="Z106" s="706">
        <f t="shared" si="3"/>
        <v>0</v>
      </c>
    </row>
    <row r="107" spans="2:26" s="218" customFormat="1">
      <c r="B107" s="411" t="s">
        <v>459</v>
      </c>
      <c r="C107" s="1203" t="s">
        <v>460</v>
      </c>
      <c r="D107" s="1204"/>
      <c r="E107" s="1204"/>
      <c r="F107" s="1205"/>
      <c r="G107" s="681">
        <f t="shared" si="2"/>
        <v>0</v>
      </c>
      <c r="H107" s="682">
        <v>0</v>
      </c>
      <c r="I107" s="683">
        <v>0</v>
      </c>
      <c r="J107" s="683">
        <f>'8'!K107+'13'!J106+'14'!K108</f>
        <v>0</v>
      </c>
      <c r="K107" s="683">
        <f>'8'!L107+'13'!K106+'14'!L108</f>
        <v>0</v>
      </c>
      <c r="L107" s="683">
        <f>'8'!M107+'13'!L106+'14'!M108</f>
        <v>0</v>
      </c>
      <c r="M107" s="683">
        <f>'8'!N107+'13'!M106+'14'!N108</f>
        <v>0</v>
      </c>
      <c r="N107" s="683">
        <f>'8'!O107+'13'!N106+'14'!O108</f>
        <v>0</v>
      </c>
      <c r="O107" s="683">
        <f>'8'!P107+'13'!O106+'14'!P108</f>
        <v>0</v>
      </c>
      <c r="P107" s="683">
        <f>'8'!Q107+'13'!P106+'14'!Q108</f>
        <v>0</v>
      </c>
      <c r="Q107" s="683">
        <f>'8'!R107+'13'!Q106+'14'!R108</f>
        <v>0</v>
      </c>
      <c r="R107" s="683">
        <f>'8'!S107+'13'!R106+'14'!S108</f>
        <v>0</v>
      </c>
      <c r="S107" s="683">
        <f>'8'!T107+'13'!S106+'14'!T108</f>
        <v>0</v>
      </c>
      <c r="T107" s="683">
        <v>0</v>
      </c>
      <c r="U107" s="683">
        <f>'8'!V107+'13'!U106+'14'!V108</f>
        <v>0</v>
      </c>
      <c r="V107" s="683">
        <f>'8'!W107+'13'!V106+'14'!W108</f>
        <v>0</v>
      </c>
      <c r="W107" s="683">
        <v>0</v>
      </c>
      <c r="X107" s="684">
        <v>0</v>
      </c>
      <c r="Y107" s="706">
        <v>0</v>
      </c>
      <c r="Z107" s="706">
        <f t="shared" si="3"/>
        <v>0</v>
      </c>
    </row>
    <row r="108" spans="2:26" s="218" customFormat="1" ht="13.5" thickBot="1">
      <c r="B108" s="438" t="s">
        <v>461</v>
      </c>
      <c r="C108" s="1206" t="s">
        <v>462</v>
      </c>
      <c r="D108" s="1207"/>
      <c r="E108" s="1207"/>
      <c r="F108" s="1208"/>
      <c r="G108" s="690">
        <f t="shared" si="2"/>
        <v>6005.9999999999964</v>
      </c>
      <c r="H108" s="697">
        <v>5097.7169271936837</v>
      </c>
      <c r="I108" s="698">
        <v>0</v>
      </c>
      <c r="J108" s="698">
        <f>'8'!K108+'13'!J107+'14'!K109</f>
        <v>0</v>
      </c>
      <c r="K108" s="698">
        <f>'8'!L108+'13'!K107+'14'!L109</f>
        <v>0</v>
      </c>
      <c r="L108" s="698">
        <f>'8'!M108+'13'!L107+'14'!M109</f>
        <v>0</v>
      </c>
      <c r="M108" s="698">
        <f>'8'!N108+'13'!M107+'14'!N109</f>
        <v>0</v>
      </c>
      <c r="N108" s="698">
        <f>'8'!O108+'13'!N107+'14'!O109</f>
        <v>0</v>
      </c>
      <c r="O108" s="698">
        <f>'8'!P108+'13'!O107+'14'!P109</f>
        <v>0</v>
      </c>
      <c r="P108" s="698">
        <f>'8'!Q108+'13'!P107+'14'!Q109</f>
        <v>0</v>
      </c>
      <c r="Q108" s="698">
        <f>'8'!R108+'13'!Q107+'14'!R109</f>
        <v>0</v>
      </c>
      <c r="R108" s="698">
        <f>'8'!S108+'13'!R107+'14'!S109</f>
        <v>0</v>
      </c>
      <c r="S108" s="698">
        <f>'8'!T108+'13'!S107+'14'!T109</f>
        <v>0</v>
      </c>
      <c r="T108" s="698">
        <v>2.7143600326619506</v>
      </c>
      <c r="U108" s="698">
        <f>'8'!V108+'13'!U107+'14'!V109</f>
        <v>0</v>
      </c>
      <c r="V108" s="698">
        <f>'8'!W108+'13'!V107+'14'!W109</f>
        <v>0</v>
      </c>
      <c r="W108" s="698">
        <v>660.45665744000121</v>
      </c>
      <c r="X108" s="699">
        <v>245.11205533364952</v>
      </c>
      <c r="Y108" s="706">
        <v>6005.9999999999964</v>
      </c>
      <c r="Z108" s="706">
        <f t="shared" si="3"/>
        <v>0</v>
      </c>
    </row>
    <row r="109" spans="2:26" s="218" customFormat="1">
      <c r="B109" s="442" t="s">
        <v>463</v>
      </c>
      <c r="C109" s="1209" t="s">
        <v>464</v>
      </c>
      <c r="D109" s="1210"/>
      <c r="E109" s="1210"/>
      <c r="F109" s="1211"/>
      <c r="G109" s="689">
        <f t="shared" si="2"/>
        <v>0</v>
      </c>
      <c r="H109" s="679">
        <v>0</v>
      </c>
      <c r="I109" s="499">
        <v>0</v>
      </c>
      <c r="J109" s="499">
        <f>'8'!K109+'13'!J108+'14'!K110</f>
        <v>0</v>
      </c>
      <c r="K109" s="499">
        <f>'8'!L109+'13'!K108+'14'!L110</f>
        <v>0</v>
      </c>
      <c r="L109" s="499">
        <f>'8'!M109+'13'!L108+'14'!M110</f>
        <v>0</v>
      </c>
      <c r="M109" s="499">
        <f>'8'!N109+'13'!M108+'14'!N110</f>
        <v>0</v>
      </c>
      <c r="N109" s="499">
        <f>'8'!O109+'13'!N108+'14'!O110</f>
        <v>0</v>
      </c>
      <c r="O109" s="499">
        <f>'8'!P109+'13'!O108+'14'!P110</f>
        <v>0</v>
      </c>
      <c r="P109" s="499">
        <f>'8'!Q109+'13'!P108+'14'!Q110</f>
        <v>0</v>
      </c>
      <c r="Q109" s="499">
        <f>'8'!R109+'13'!Q108+'14'!R110</f>
        <v>0</v>
      </c>
      <c r="R109" s="499">
        <f>'8'!S109+'13'!R108+'14'!S110</f>
        <v>0</v>
      </c>
      <c r="S109" s="499">
        <f>'8'!T109+'13'!S108+'14'!T110</f>
        <v>0</v>
      </c>
      <c r="T109" s="499">
        <v>0</v>
      </c>
      <c r="U109" s="499">
        <f>'8'!V109+'13'!U108+'14'!V110</f>
        <v>0</v>
      </c>
      <c r="V109" s="499">
        <f>'8'!W109+'13'!V108+'14'!W110</f>
        <v>0</v>
      </c>
      <c r="W109" s="499">
        <v>0</v>
      </c>
      <c r="X109" s="500">
        <v>0</v>
      </c>
      <c r="Y109" s="706">
        <v>0</v>
      </c>
      <c r="Z109" s="706">
        <f t="shared" si="3"/>
        <v>0</v>
      </c>
    </row>
    <row r="110" spans="2:26" s="218" customFormat="1">
      <c r="B110" s="411" t="s">
        <v>465</v>
      </c>
      <c r="C110" s="1203" t="s">
        <v>466</v>
      </c>
      <c r="D110" s="1204"/>
      <c r="E110" s="1204"/>
      <c r="F110" s="1205"/>
      <c r="G110" s="681">
        <f t="shared" si="2"/>
        <v>580.00000000000011</v>
      </c>
      <c r="H110" s="682">
        <v>507.18614039067216</v>
      </c>
      <c r="I110" s="683">
        <v>0</v>
      </c>
      <c r="J110" s="683">
        <f>'8'!K110+'13'!J109+'14'!K111</f>
        <v>0</v>
      </c>
      <c r="K110" s="683">
        <f>'8'!L110+'13'!K109+'14'!L111</f>
        <v>0</v>
      </c>
      <c r="L110" s="683">
        <f>'8'!M110+'13'!L109+'14'!M111</f>
        <v>0</v>
      </c>
      <c r="M110" s="683">
        <f>'8'!N110+'13'!M109+'14'!N111</f>
        <v>0</v>
      </c>
      <c r="N110" s="683">
        <f>'8'!O110+'13'!N109+'14'!O111</f>
        <v>0</v>
      </c>
      <c r="O110" s="683">
        <f>'8'!P110+'13'!O109+'14'!P111</f>
        <v>0</v>
      </c>
      <c r="P110" s="683">
        <f>'8'!Q110+'13'!P109+'14'!Q111</f>
        <v>0</v>
      </c>
      <c r="Q110" s="683">
        <f>'8'!R110+'13'!Q109+'14'!R111</f>
        <v>0</v>
      </c>
      <c r="R110" s="683">
        <f>'8'!S110+'13'!R109+'14'!S111</f>
        <v>0</v>
      </c>
      <c r="S110" s="683">
        <f>'8'!T110+'13'!S109+'14'!T111</f>
        <v>0</v>
      </c>
      <c r="T110" s="683">
        <v>1.1651983038004046</v>
      </c>
      <c r="U110" s="683">
        <f>'8'!V110+'13'!U109+'14'!V111</f>
        <v>0</v>
      </c>
      <c r="V110" s="683">
        <f>'8'!W110+'13'!V109+'14'!W111</f>
        <v>0</v>
      </c>
      <c r="W110" s="683">
        <v>65.710683383654157</v>
      </c>
      <c r="X110" s="684">
        <v>5.9379779218732711</v>
      </c>
      <c r="Y110" s="706">
        <v>580.00000000000011</v>
      </c>
      <c r="Z110" s="706">
        <f t="shared" si="3"/>
        <v>0</v>
      </c>
    </row>
    <row r="111" spans="2:26" s="218" customFormat="1">
      <c r="B111" s="411" t="s">
        <v>467</v>
      </c>
      <c r="C111" s="1203" t="s">
        <v>468</v>
      </c>
      <c r="D111" s="1204"/>
      <c r="E111" s="1204"/>
      <c r="F111" s="1205"/>
      <c r="G111" s="681">
        <f t="shared" si="2"/>
        <v>5975.15</v>
      </c>
      <c r="H111" s="682">
        <v>5225.0228737160769</v>
      </c>
      <c r="I111" s="683">
        <v>0</v>
      </c>
      <c r="J111" s="683">
        <f>'8'!K111+'13'!J110+'14'!K112</f>
        <v>0</v>
      </c>
      <c r="K111" s="683">
        <f>'8'!L111+'13'!K110+'14'!L112</f>
        <v>0</v>
      </c>
      <c r="L111" s="683">
        <f>'8'!M111+'13'!L110+'14'!M112</f>
        <v>0</v>
      </c>
      <c r="M111" s="683">
        <f>'8'!N111+'13'!M110+'14'!N112</f>
        <v>0</v>
      </c>
      <c r="N111" s="683">
        <f>'8'!O111+'13'!N110+'14'!O112</f>
        <v>0</v>
      </c>
      <c r="O111" s="683">
        <f>'8'!P111+'13'!O110+'14'!P112</f>
        <v>0</v>
      </c>
      <c r="P111" s="683">
        <f>'8'!Q111+'13'!P110+'14'!Q112</f>
        <v>0</v>
      </c>
      <c r="Q111" s="683">
        <f>'8'!R111+'13'!Q110+'14'!R112</f>
        <v>0</v>
      </c>
      <c r="R111" s="683">
        <f>'8'!S111+'13'!R110+'14'!S112</f>
        <v>0</v>
      </c>
      <c r="S111" s="683">
        <f>'8'!T111+'13'!S110+'14'!T112</f>
        <v>0</v>
      </c>
      <c r="T111" s="683">
        <v>12.003852836125839</v>
      </c>
      <c r="U111" s="683">
        <f>'8'!V111+'13'!U110+'14'!V112</f>
        <v>0</v>
      </c>
      <c r="V111" s="683">
        <f>'8'!W111+'13'!V110+'14'!W112</f>
        <v>0</v>
      </c>
      <c r="W111" s="683">
        <v>676.95032727558817</v>
      </c>
      <c r="X111" s="684">
        <v>61.172946172208746</v>
      </c>
      <c r="Y111" s="706">
        <v>5975.15</v>
      </c>
      <c r="Z111" s="706">
        <f t="shared" si="3"/>
        <v>0</v>
      </c>
    </row>
    <row r="112" spans="2:26" s="218" customFormat="1">
      <c r="B112" s="411" t="s">
        <v>469</v>
      </c>
      <c r="C112" s="1203" t="s">
        <v>470</v>
      </c>
      <c r="D112" s="1204"/>
      <c r="E112" s="1204"/>
      <c r="F112" s="1205"/>
      <c r="G112" s="681">
        <f t="shared" si="2"/>
        <v>138</v>
      </c>
      <c r="H112" s="682">
        <v>122.17154026583269</v>
      </c>
      <c r="I112" s="683">
        <v>0</v>
      </c>
      <c r="J112" s="683">
        <f>'8'!K112+'13'!J111+'14'!K113</f>
        <v>0</v>
      </c>
      <c r="K112" s="683">
        <f>'8'!L112+'13'!K111+'14'!L113</f>
        <v>0</v>
      </c>
      <c r="L112" s="683">
        <f>'8'!M112+'13'!L111+'14'!M113</f>
        <v>0</v>
      </c>
      <c r="M112" s="683">
        <f>'8'!N112+'13'!M111+'14'!N113</f>
        <v>0</v>
      </c>
      <c r="N112" s="683">
        <f>'8'!O112+'13'!N111+'14'!O113</f>
        <v>0</v>
      </c>
      <c r="O112" s="683">
        <f>'8'!P112+'13'!O111+'14'!P113</f>
        <v>0</v>
      </c>
      <c r="P112" s="683">
        <f>'8'!Q112+'13'!P111+'14'!Q113</f>
        <v>0</v>
      </c>
      <c r="Q112" s="683">
        <f>'8'!R112+'13'!Q111+'14'!R113</f>
        <v>0</v>
      </c>
      <c r="R112" s="683">
        <f>'8'!S112+'13'!R111+'14'!S113</f>
        <v>0</v>
      </c>
      <c r="S112" s="683">
        <f>'8'!T112+'13'!S111+'14'!T113</f>
        <v>0</v>
      </c>
      <c r="T112" s="683">
        <v>0</v>
      </c>
      <c r="U112" s="683">
        <f>'8'!V112+'13'!U111+'14'!V113</f>
        <v>0</v>
      </c>
      <c r="V112" s="683">
        <f>'8'!W112+'13'!V111+'14'!W113</f>
        <v>0</v>
      </c>
      <c r="W112" s="683">
        <v>15.828459734167318</v>
      </c>
      <c r="X112" s="684">
        <v>0</v>
      </c>
      <c r="Y112" s="706">
        <v>138</v>
      </c>
      <c r="Z112" s="706">
        <f t="shared" si="3"/>
        <v>0</v>
      </c>
    </row>
    <row r="113" spans="2:26" s="218" customFormat="1">
      <c r="B113" s="411" t="s">
        <v>471</v>
      </c>
      <c r="C113" s="1203" t="s">
        <v>472</v>
      </c>
      <c r="D113" s="1204"/>
      <c r="E113" s="1204"/>
      <c r="F113" s="1205"/>
      <c r="G113" s="681">
        <f t="shared" si="2"/>
        <v>3271</v>
      </c>
      <c r="H113" s="682">
        <v>2895.8196247068022</v>
      </c>
      <c r="I113" s="683">
        <v>0</v>
      </c>
      <c r="J113" s="683">
        <f>'8'!K113+'13'!J112+'14'!K114</f>
        <v>0</v>
      </c>
      <c r="K113" s="683">
        <f>'8'!L113+'13'!K112+'14'!L114</f>
        <v>0</v>
      </c>
      <c r="L113" s="683">
        <f>'8'!M113+'13'!L112+'14'!M114</f>
        <v>0</v>
      </c>
      <c r="M113" s="683">
        <f>'8'!N113+'13'!M112+'14'!N114</f>
        <v>0</v>
      </c>
      <c r="N113" s="683">
        <f>'8'!O113+'13'!N112+'14'!O114</f>
        <v>0</v>
      </c>
      <c r="O113" s="683">
        <f>'8'!P113+'13'!O112+'14'!P114</f>
        <v>0</v>
      </c>
      <c r="P113" s="683">
        <f>'8'!Q113+'13'!P112+'14'!Q114</f>
        <v>0</v>
      </c>
      <c r="Q113" s="683">
        <f>'8'!R113+'13'!Q112+'14'!R114</f>
        <v>0</v>
      </c>
      <c r="R113" s="683">
        <f>'8'!S113+'13'!R112+'14'!S114</f>
        <v>0</v>
      </c>
      <c r="S113" s="683">
        <f>'8'!T113+'13'!S112+'14'!T114</f>
        <v>0</v>
      </c>
      <c r="T113" s="683">
        <v>0</v>
      </c>
      <c r="U113" s="683">
        <f>'8'!V113+'13'!U112+'14'!V114</f>
        <v>0</v>
      </c>
      <c r="V113" s="683">
        <f>'8'!W113+'13'!V112+'14'!W114</f>
        <v>0</v>
      </c>
      <c r="W113" s="683">
        <v>375.18037529319781</v>
      </c>
      <c r="X113" s="684">
        <v>0</v>
      </c>
      <c r="Y113" s="706">
        <v>3271</v>
      </c>
      <c r="Z113" s="706">
        <f t="shared" si="3"/>
        <v>0</v>
      </c>
    </row>
    <row r="114" spans="2:26" s="218" customFormat="1">
      <c r="B114" s="411" t="s">
        <v>473</v>
      </c>
      <c r="C114" s="1203" t="s">
        <v>474</v>
      </c>
      <c r="D114" s="1204"/>
      <c r="E114" s="1204"/>
      <c r="F114" s="1205"/>
      <c r="G114" s="681">
        <f t="shared" si="2"/>
        <v>0</v>
      </c>
      <c r="H114" s="682">
        <v>0</v>
      </c>
      <c r="I114" s="683">
        <v>0</v>
      </c>
      <c r="J114" s="683">
        <f>'8'!K114+'13'!J113+'14'!K115</f>
        <v>0</v>
      </c>
      <c r="K114" s="683">
        <f>'8'!L114+'13'!K113+'14'!L115</f>
        <v>0</v>
      </c>
      <c r="L114" s="683">
        <f>'8'!M114+'13'!L113+'14'!M115</f>
        <v>0</v>
      </c>
      <c r="M114" s="683">
        <f>'8'!N114+'13'!M113+'14'!N115</f>
        <v>0</v>
      </c>
      <c r="N114" s="683">
        <f>'8'!O114+'13'!N113+'14'!O115</f>
        <v>0</v>
      </c>
      <c r="O114" s="683">
        <f>'8'!P114+'13'!O113+'14'!P115</f>
        <v>0</v>
      </c>
      <c r="P114" s="683">
        <f>'8'!Q114+'13'!P113+'14'!Q115</f>
        <v>0</v>
      </c>
      <c r="Q114" s="683">
        <f>'8'!R114+'13'!Q113+'14'!R115</f>
        <v>0</v>
      </c>
      <c r="R114" s="683">
        <f>'8'!S114+'13'!R113+'14'!S115</f>
        <v>0</v>
      </c>
      <c r="S114" s="683">
        <f>'8'!T114+'13'!S113+'14'!T115</f>
        <v>0</v>
      </c>
      <c r="T114" s="683">
        <v>0</v>
      </c>
      <c r="U114" s="683">
        <f>'8'!V114+'13'!U113+'14'!V115</f>
        <v>0</v>
      </c>
      <c r="V114" s="683">
        <f>'8'!W114+'13'!V113+'14'!W115</f>
        <v>0</v>
      </c>
      <c r="W114" s="683">
        <v>0</v>
      </c>
      <c r="X114" s="684">
        <v>0</v>
      </c>
      <c r="Y114" s="706">
        <v>0</v>
      </c>
      <c r="Z114" s="706">
        <f t="shared" si="3"/>
        <v>0</v>
      </c>
    </row>
    <row r="115" spans="2:26" s="218" customFormat="1">
      <c r="B115" s="411" t="s">
        <v>475</v>
      </c>
      <c r="C115" s="1203" t="s">
        <v>476</v>
      </c>
      <c r="D115" s="1204"/>
      <c r="E115" s="1204"/>
      <c r="F115" s="1205"/>
      <c r="G115" s="681">
        <f t="shared" si="2"/>
        <v>0</v>
      </c>
      <c r="H115" s="682">
        <v>0</v>
      </c>
      <c r="I115" s="683">
        <v>0</v>
      </c>
      <c r="J115" s="683">
        <f>'8'!K115+'13'!J114+'14'!K116</f>
        <v>0</v>
      </c>
      <c r="K115" s="683">
        <f>'8'!L115+'13'!K114+'14'!L116</f>
        <v>0</v>
      </c>
      <c r="L115" s="683">
        <f>'8'!M115+'13'!L114+'14'!M116</f>
        <v>0</v>
      </c>
      <c r="M115" s="683">
        <f>'8'!N115+'13'!M114+'14'!N116</f>
        <v>0</v>
      </c>
      <c r="N115" s="683">
        <f>'8'!O115+'13'!N114+'14'!O116</f>
        <v>0</v>
      </c>
      <c r="O115" s="683">
        <f>'8'!P115+'13'!O114+'14'!P116</f>
        <v>0</v>
      </c>
      <c r="P115" s="683">
        <f>'8'!Q115+'13'!P114+'14'!Q116</f>
        <v>0</v>
      </c>
      <c r="Q115" s="683">
        <f>'8'!R115+'13'!Q114+'14'!R116</f>
        <v>0</v>
      </c>
      <c r="R115" s="683">
        <f>'8'!S115+'13'!R114+'14'!S116</f>
        <v>0</v>
      </c>
      <c r="S115" s="683">
        <f>'8'!T115+'13'!S114+'14'!T116</f>
        <v>0</v>
      </c>
      <c r="T115" s="683">
        <v>0</v>
      </c>
      <c r="U115" s="683">
        <f>'8'!V115+'13'!U114+'14'!V116</f>
        <v>0</v>
      </c>
      <c r="V115" s="683">
        <f>'8'!W115+'13'!V114+'14'!W116</f>
        <v>0</v>
      </c>
      <c r="W115" s="683">
        <v>0</v>
      </c>
      <c r="X115" s="684">
        <v>0</v>
      </c>
      <c r="Y115" s="706">
        <v>0</v>
      </c>
      <c r="Z115" s="706">
        <f t="shared" si="3"/>
        <v>0</v>
      </c>
    </row>
    <row r="116" spans="2:26" s="218" customFormat="1" ht="13.5" thickBot="1">
      <c r="B116" s="420" t="s">
        <v>477</v>
      </c>
      <c r="C116" s="1212" t="s">
        <v>478</v>
      </c>
      <c r="D116" s="1213"/>
      <c r="E116" s="1213"/>
      <c r="F116" s="1214"/>
      <c r="G116" s="685">
        <f t="shared" si="2"/>
        <v>17539</v>
      </c>
      <c r="H116" s="694">
        <v>15337.133993641379</v>
      </c>
      <c r="I116" s="695">
        <v>0</v>
      </c>
      <c r="J116" s="695">
        <f>'8'!K116+'13'!J115+'14'!K117</f>
        <v>0</v>
      </c>
      <c r="K116" s="695">
        <f>'8'!L116+'13'!K115+'14'!L117</f>
        <v>0</v>
      </c>
      <c r="L116" s="695">
        <f>'8'!M116+'13'!L115+'14'!M117</f>
        <v>0</v>
      </c>
      <c r="M116" s="695">
        <f>'8'!N116+'13'!M115+'14'!N117</f>
        <v>0</v>
      </c>
      <c r="N116" s="695">
        <f>'8'!O116+'13'!N115+'14'!O117</f>
        <v>0</v>
      </c>
      <c r="O116" s="695">
        <f>'8'!P116+'13'!O115+'14'!P117</f>
        <v>0</v>
      </c>
      <c r="P116" s="695">
        <f>'8'!Q116+'13'!P115+'14'!Q117</f>
        <v>0</v>
      </c>
      <c r="Q116" s="695">
        <f>'8'!R116+'13'!Q115+'14'!R117</f>
        <v>0</v>
      </c>
      <c r="R116" s="695">
        <f>'8'!S116+'13'!R115+'14'!S117</f>
        <v>0</v>
      </c>
      <c r="S116" s="695">
        <f>'8'!T116+'13'!S115+'14'!T117</f>
        <v>0</v>
      </c>
      <c r="T116" s="695">
        <v>35.235194914405682</v>
      </c>
      <c r="U116" s="695">
        <f>'8'!V116+'13'!U115+'14'!V117</f>
        <v>0</v>
      </c>
      <c r="V116" s="695">
        <f>'8'!W116+'13'!V115+'14'!W117</f>
        <v>0</v>
      </c>
      <c r="W116" s="695">
        <v>1987.0684066653625</v>
      </c>
      <c r="X116" s="696">
        <v>179.56240477885399</v>
      </c>
      <c r="Y116" s="706">
        <v>17539.000000000004</v>
      </c>
      <c r="Z116" s="706">
        <f t="shared" si="3"/>
        <v>0</v>
      </c>
    </row>
    <row r="117" spans="2:26" s="218" customFormat="1">
      <c r="B117" s="397" t="s">
        <v>479</v>
      </c>
      <c r="C117" s="1215" t="s">
        <v>480</v>
      </c>
      <c r="D117" s="1216"/>
      <c r="E117" s="1216"/>
      <c r="F117" s="1217"/>
      <c r="G117" s="689">
        <f t="shared" si="2"/>
        <v>0</v>
      </c>
      <c r="H117" s="679">
        <v>0</v>
      </c>
      <c r="I117" s="499">
        <v>0</v>
      </c>
      <c r="J117" s="499">
        <f>'8'!K117+'13'!J116+'14'!K118</f>
        <v>0</v>
      </c>
      <c r="K117" s="499">
        <f>'8'!L117+'13'!K116+'14'!L118</f>
        <v>0</v>
      </c>
      <c r="L117" s="499">
        <f>'8'!M117+'13'!L116+'14'!M118</f>
        <v>0</v>
      </c>
      <c r="M117" s="499">
        <f>'8'!N117+'13'!M116+'14'!N118</f>
        <v>0</v>
      </c>
      <c r="N117" s="499">
        <f>'8'!O117+'13'!N116+'14'!O118</f>
        <v>0</v>
      </c>
      <c r="O117" s="499">
        <f>'8'!P117+'13'!O116+'14'!P118</f>
        <v>0</v>
      </c>
      <c r="P117" s="499">
        <f>'8'!Q117+'13'!P116+'14'!Q118</f>
        <v>0</v>
      </c>
      <c r="Q117" s="499">
        <f>'8'!R117+'13'!Q116+'14'!R118</f>
        <v>0</v>
      </c>
      <c r="R117" s="499">
        <f>'8'!S117+'13'!R116+'14'!S118</f>
        <v>0</v>
      </c>
      <c r="S117" s="499">
        <f>'8'!T117+'13'!S116+'14'!T118</f>
        <v>0</v>
      </c>
      <c r="T117" s="499">
        <v>0</v>
      </c>
      <c r="U117" s="499">
        <f>'8'!V117+'13'!U116+'14'!V118</f>
        <v>0</v>
      </c>
      <c r="V117" s="499">
        <f>'8'!W117+'13'!V116+'14'!W118</f>
        <v>0</v>
      </c>
      <c r="W117" s="499">
        <v>0</v>
      </c>
      <c r="X117" s="500">
        <v>0</v>
      </c>
      <c r="Y117" s="706">
        <v>0</v>
      </c>
      <c r="Z117" s="706">
        <f t="shared" si="3"/>
        <v>0</v>
      </c>
    </row>
    <row r="118" spans="2:26" s="218" customFormat="1">
      <c r="B118" s="411" t="s">
        <v>481</v>
      </c>
      <c r="C118" s="1203" t="s">
        <v>482</v>
      </c>
      <c r="D118" s="1204"/>
      <c r="E118" s="1204"/>
      <c r="F118" s="1205"/>
      <c r="G118" s="681">
        <f t="shared" si="2"/>
        <v>1685</v>
      </c>
      <c r="H118" s="682">
        <v>1473.4631837211768</v>
      </c>
      <c r="I118" s="683">
        <v>0</v>
      </c>
      <c r="J118" s="683">
        <f>'8'!K118+'13'!J117+'14'!K119</f>
        <v>0</v>
      </c>
      <c r="K118" s="683">
        <f>'8'!L118+'13'!K117+'14'!L119</f>
        <v>0</v>
      </c>
      <c r="L118" s="683">
        <f>'8'!M118+'13'!L117+'14'!M119</f>
        <v>0</v>
      </c>
      <c r="M118" s="683">
        <f>'8'!N118+'13'!M117+'14'!N119</f>
        <v>0</v>
      </c>
      <c r="N118" s="683">
        <f>'8'!O118+'13'!N117+'14'!O119</f>
        <v>0</v>
      </c>
      <c r="O118" s="683">
        <f>'8'!P118+'13'!O117+'14'!P119</f>
        <v>0</v>
      </c>
      <c r="P118" s="683">
        <f>'8'!Q118+'13'!P117+'14'!Q119</f>
        <v>0</v>
      </c>
      <c r="Q118" s="683">
        <f>'8'!R118+'13'!Q117+'14'!R119</f>
        <v>0</v>
      </c>
      <c r="R118" s="683">
        <f>'8'!S118+'13'!R117+'14'!S119</f>
        <v>0</v>
      </c>
      <c r="S118" s="683">
        <f>'8'!T118+'13'!S117+'14'!T119</f>
        <v>0</v>
      </c>
      <c r="T118" s="683">
        <v>3.3851019687994515</v>
      </c>
      <c r="U118" s="683">
        <f>'8'!V118+'13'!U117+'14'!V119</f>
        <v>0</v>
      </c>
      <c r="V118" s="683">
        <f>'8'!W118+'13'!V117+'14'!W119</f>
        <v>0</v>
      </c>
      <c r="W118" s="683">
        <v>190.90086465768491</v>
      </c>
      <c r="X118" s="684">
        <v>17.250849652338726</v>
      </c>
      <c r="Y118" s="706">
        <v>1685.0000000000002</v>
      </c>
      <c r="Z118" s="706">
        <f t="shared" si="3"/>
        <v>0</v>
      </c>
    </row>
    <row r="119" spans="2:26" s="218" customFormat="1">
      <c r="B119" s="411" t="s">
        <v>483</v>
      </c>
      <c r="C119" s="1203" t="s">
        <v>484</v>
      </c>
      <c r="D119" s="1204"/>
      <c r="E119" s="1204"/>
      <c r="F119" s="1205"/>
      <c r="G119" s="681">
        <f t="shared" si="2"/>
        <v>0</v>
      </c>
      <c r="H119" s="682">
        <v>0</v>
      </c>
      <c r="I119" s="683">
        <v>0</v>
      </c>
      <c r="J119" s="683">
        <f>'8'!K119+'13'!J118+'14'!K120</f>
        <v>0</v>
      </c>
      <c r="K119" s="683">
        <f>'8'!L119+'13'!K118+'14'!L120</f>
        <v>0</v>
      </c>
      <c r="L119" s="683">
        <f>'8'!M119+'13'!L118+'14'!M120</f>
        <v>0</v>
      </c>
      <c r="M119" s="683">
        <f>'8'!N119+'13'!M118+'14'!N120</f>
        <v>0</v>
      </c>
      <c r="N119" s="683">
        <f>'8'!O119+'13'!N118+'14'!O120</f>
        <v>0</v>
      </c>
      <c r="O119" s="683">
        <f>'8'!P119+'13'!O118+'14'!P120</f>
        <v>0</v>
      </c>
      <c r="P119" s="683">
        <f>'8'!Q119+'13'!P118+'14'!Q120</f>
        <v>0</v>
      </c>
      <c r="Q119" s="683">
        <f>'8'!R119+'13'!Q118+'14'!R120</f>
        <v>0</v>
      </c>
      <c r="R119" s="683">
        <f>'8'!S119+'13'!R118+'14'!S120</f>
        <v>0</v>
      </c>
      <c r="S119" s="683">
        <f>'8'!T119+'13'!S118+'14'!T120</f>
        <v>0</v>
      </c>
      <c r="T119" s="683">
        <v>0</v>
      </c>
      <c r="U119" s="683">
        <f>'8'!V119+'13'!U118+'14'!V120</f>
        <v>0</v>
      </c>
      <c r="V119" s="683">
        <f>'8'!W119+'13'!V118+'14'!W120</f>
        <v>0</v>
      </c>
      <c r="W119" s="683">
        <v>0</v>
      </c>
      <c r="X119" s="684">
        <v>0</v>
      </c>
      <c r="Y119" s="706">
        <v>908.94000000000017</v>
      </c>
      <c r="Z119" s="706">
        <f t="shared" si="3"/>
        <v>-908.94000000000017</v>
      </c>
    </row>
    <row r="120" spans="2:26" s="218" customFormat="1">
      <c r="B120" s="411" t="s">
        <v>485</v>
      </c>
      <c r="C120" s="1203" t="s">
        <v>486</v>
      </c>
      <c r="D120" s="1204"/>
      <c r="E120" s="1204"/>
      <c r="F120" s="1205"/>
      <c r="G120" s="681">
        <f t="shared" si="2"/>
        <v>0</v>
      </c>
      <c r="H120" s="682">
        <v>0</v>
      </c>
      <c r="I120" s="683">
        <v>0</v>
      </c>
      <c r="J120" s="683">
        <f>'8'!K120+'13'!J119+'14'!K121</f>
        <v>0</v>
      </c>
      <c r="K120" s="683">
        <f>'8'!L120+'13'!K119+'14'!L121</f>
        <v>0</v>
      </c>
      <c r="L120" s="683">
        <f>'8'!M120+'13'!L119+'14'!M121</f>
        <v>0</v>
      </c>
      <c r="M120" s="683">
        <f>'8'!N120+'13'!M119+'14'!N121</f>
        <v>0</v>
      </c>
      <c r="N120" s="683">
        <f>'8'!O120+'13'!N119+'14'!O121</f>
        <v>0</v>
      </c>
      <c r="O120" s="683">
        <f>'8'!P120+'13'!O119+'14'!P121</f>
        <v>0</v>
      </c>
      <c r="P120" s="683">
        <f>'8'!Q120+'13'!P119+'14'!Q121</f>
        <v>0</v>
      </c>
      <c r="Q120" s="683">
        <f>'8'!R120+'13'!Q119+'14'!R121</f>
        <v>0</v>
      </c>
      <c r="R120" s="683">
        <f>'8'!S120+'13'!R119+'14'!S121</f>
        <v>0</v>
      </c>
      <c r="S120" s="683">
        <f>'8'!T120+'13'!S119+'14'!T121</f>
        <v>0</v>
      </c>
      <c r="T120" s="683">
        <v>0</v>
      </c>
      <c r="U120" s="683">
        <f>'8'!V120+'13'!U119+'14'!V121</f>
        <v>0</v>
      </c>
      <c r="V120" s="683">
        <f>'8'!W120+'13'!V119+'14'!W121</f>
        <v>0</v>
      </c>
      <c r="W120" s="683">
        <v>0</v>
      </c>
      <c r="X120" s="684">
        <v>0</v>
      </c>
      <c r="Y120" s="706">
        <v>0</v>
      </c>
      <c r="Z120" s="706">
        <f t="shared" si="3"/>
        <v>0</v>
      </c>
    </row>
    <row r="121" spans="2:26" s="218" customFormat="1" ht="13.5" thickBot="1">
      <c r="B121" s="438" t="s">
        <v>487</v>
      </c>
      <c r="C121" s="1206" t="s">
        <v>488</v>
      </c>
      <c r="D121" s="1207"/>
      <c r="E121" s="1207"/>
      <c r="F121" s="1208"/>
      <c r="G121" s="690">
        <f t="shared" si="2"/>
        <v>952.00000000000011</v>
      </c>
      <c r="H121" s="697">
        <v>832.48483733089643</v>
      </c>
      <c r="I121" s="698">
        <v>0</v>
      </c>
      <c r="J121" s="698">
        <f>'8'!K121+'13'!J120+'14'!K122</f>
        <v>0</v>
      </c>
      <c r="K121" s="698">
        <f>'8'!L121+'13'!K120+'14'!L122</f>
        <v>0</v>
      </c>
      <c r="L121" s="698">
        <f>'8'!M121+'13'!L120+'14'!M122</f>
        <v>0</v>
      </c>
      <c r="M121" s="698">
        <f>'8'!N121+'13'!M120+'14'!N122</f>
        <v>0</v>
      </c>
      <c r="N121" s="698">
        <f>'8'!O121+'13'!N120+'14'!O122</f>
        <v>0</v>
      </c>
      <c r="O121" s="698">
        <f>'8'!P121+'13'!O120+'14'!P122</f>
        <v>0</v>
      </c>
      <c r="P121" s="698">
        <f>'8'!Q121+'13'!P120+'14'!Q122</f>
        <v>0</v>
      </c>
      <c r="Q121" s="698">
        <f>'8'!R121+'13'!Q120+'14'!R122</f>
        <v>0</v>
      </c>
      <c r="R121" s="698">
        <f>'8'!S121+'13'!R120+'14'!S122</f>
        <v>0</v>
      </c>
      <c r="S121" s="698">
        <f>'8'!T121+'13'!S120+'14'!T122</f>
        <v>0</v>
      </c>
      <c r="T121" s="698">
        <v>1.912532388306871</v>
      </c>
      <c r="U121" s="698">
        <f>'8'!V121+'13'!U120+'14'!V122</f>
        <v>0</v>
      </c>
      <c r="V121" s="698">
        <f>'8'!W121+'13'!V120+'14'!W122</f>
        <v>0</v>
      </c>
      <c r="W121" s="698">
        <v>107.85615617454958</v>
      </c>
      <c r="X121" s="699">
        <v>9.7464741062471631</v>
      </c>
      <c r="Y121" s="706">
        <v>952.00000000000011</v>
      </c>
      <c r="Z121" s="706">
        <f t="shared" si="3"/>
        <v>0</v>
      </c>
    </row>
    <row r="122" spans="2:26" s="218" customFormat="1">
      <c r="B122" s="442" t="s">
        <v>489</v>
      </c>
      <c r="C122" s="1209" t="s">
        <v>490</v>
      </c>
      <c r="D122" s="1210"/>
      <c r="E122" s="1210"/>
      <c r="F122" s="1211"/>
      <c r="G122" s="689">
        <f t="shared" si="2"/>
        <v>0</v>
      </c>
      <c r="H122" s="679">
        <v>0</v>
      </c>
      <c r="I122" s="499">
        <v>0</v>
      </c>
      <c r="J122" s="499">
        <f>'8'!K122+'13'!J121+'14'!K123</f>
        <v>0</v>
      </c>
      <c r="K122" s="499">
        <f>'8'!L122+'13'!K121+'14'!L123</f>
        <v>0</v>
      </c>
      <c r="L122" s="499">
        <f>'8'!M122+'13'!L121+'14'!M123</f>
        <v>0</v>
      </c>
      <c r="M122" s="499">
        <f>'8'!N122+'13'!M121+'14'!N123</f>
        <v>0</v>
      </c>
      <c r="N122" s="499">
        <f>'8'!O122+'13'!N121+'14'!O123</f>
        <v>0</v>
      </c>
      <c r="O122" s="499">
        <f>'8'!P122+'13'!O121+'14'!P123</f>
        <v>0</v>
      </c>
      <c r="P122" s="499">
        <f>'8'!Q122+'13'!P121+'14'!Q123</f>
        <v>0</v>
      </c>
      <c r="Q122" s="499">
        <f>'8'!R122+'13'!Q121+'14'!R123</f>
        <v>0</v>
      </c>
      <c r="R122" s="499">
        <f>'8'!S122+'13'!R121+'14'!S123</f>
        <v>0</v>
      </c>
      <c r="S122" s="499">
        <f>'8'!T122+'13'!S121+'14'!T123</f>
        <v>0</v>
      </c>
      <c r="T122" s="499">
        <v>0</v>
      </c>
      <c r="U122" s="499">
        <f>'8'!V122+'13'!U121+'14'!V123</f>
        <v>0</v>
      </c>
      <c r="V122" s="499">
        <f>'8'!W122+'13'!V121+'14'!W123</f>
        <v>0</v>
      </c>
      <c r="W122" s="499">
        <v>0</v>
      </c>
      <c r="X122" s="500">
        <v>0</v>
      </c>
      <c r="Y122" s="706">
        <v>0</v>
      </c>
      <c r="Z122" s="706">
        <f t="shared" si="3"/>
        <v>0</v>
      </c>
    </row>
    <row r="123" spans="2:26" s="218" customFormat="1">
      <c r="B123" s="411" t="s">
        <v>491</v>
      </c>
      <c r="C123" s="1203" t="s">
        <v>492</v>
      </c>
      <c r="D123" s="1204"/>
      <c r="E123" s="1204"/>
      <c r="F123" s="1205"/>
      <c r="G123" s="681">
        <f t="shared" si="2"/>
        <v>0</v>
      </c>
      <c r="H123" s="682">
        <v>0</v>
      </c>
      <c r="I123" s="683">
        <v>0</v>
      </c>
      <c r="J123" s="683">
        <f>'8'!K123+'13'!J122+'14'!K124</f>
        <v>0</v>
      </c>
      <c r="K123" s="683">
        <f>'8'!L123+'13'!K122+'14'!L124</f>
        <v>0</v>
      </c>
      <c r="L123" s="683">
        <f>'8'!M123+'13'!L122+'14'!M124</f>
        <v>0</v>
      </c>
      <c r="M123" s="683">
        <f>'8'!N123+'13'!M122+'14'!N124</f>
        <v>0</v>
      </c>
      <c r="N123" s="683">
        <f>'8'!O123+'13'!N122+'14'!O124</f>
        <v>0</v>
      </c>
      <c r="O123" s="683">
        <f>'8'!P123+'13'!O122+'14'!P124</f>
        <v>0</v>
      </c>
      <c r="P123" s="683">
        <f>'8'!Q123+'13'!P122+'14'!Q124</f>
        <v>0</v>
      </c>
      <c r="Q123" s="683">
        <f>'8'!R123+'13'!Q122+'14'!R124</f>
        <v>0</v>
      </c>
      <c r="R123" s="683">
        <f>'8'!S123+'13'!R122+'14'!S124</f>
        <v>0</v>
      </c>
      <c r="S123" s="683">
        <f>'8'!T123+'13'!S122+'14'!T124</f>
        <v>0</v>
      </c>
      <c r="T123" s="683">
        <v>0</v>
      </c>
      <c r="U123" s="683">
        <f>'8'!V123+'13'!U122+'14'!V124</f>
        <v>0</v>
      </c>
      <c r="V123" s="683">
        <f>'8'!W123+'13'!V122+'14'!W124</f>
        <v>0</v>
      </c>
      <c r="W123" s="683">
        <v>0</v>
      </c>
      <c r="X123" s="684">
        <v>0</v>
      </c>
      <c r="Y123" s="706">
        <v>0</v>
      </c>
      <c r="Z123" s="706">
        <f t="shared" si="3"/>
        <v>0</v>
      </c>
    </row>
    <row r="124" spans="2:26" s="218" customFormat="1">
      <c r="B124" s="411" t="s">
        <v>493</v>
      </c>
      <c r="C124" s="1203" t="s">
        <v>494</v>
      </c>
      <c r="D124" s="1204"/>
      <c r="E124" s="1204"/>
      <c r="F124" s="1205"/>
      <c r="G124" s="681">
        <f t="shared" si="2"/>
        <v>897.99999999999989</v>
      </c>
      <c r="H124" s="682">
        <v>785.26405874279931</v>
      </c>
      <c r="I124" s="683">
        <v>0</v>
      </c>
      <c r="J124" s="683">
        <f>'8'!K124+'13'!J123+'14'!K125</f>
        <v>0</v>
      </c>
      <c r="K124" s="683">
        <f>'8'!L124+'13'!K123+'14'!L125</f>
        <v>0</v>
      </c>
      <c r="L124" s="683">
        <f>'8'!M124+'13'!L123+'14'!M125</f>
        <v>0</v>
      </c>
      <c r="M124" s="683">
        <f>'8'!N124+'13'!M123+'14'!N125</f>
        <v>0</v>
      </c>
      <c r="N124" s="683">
        <f>'8'!O124+'13'!N123+'14'!O125</f>
        <v>0</v>
      </c>
      <c r="O124" s="683">
        <f>'8'!P124+'13'!O123+'14'!P125</f>
        <v>0</v>
      </c>
      <c r="P124" s="683">
        <f>'8'!Q124+'13'!P123+'14'!Q125</f>
        <v>0</v>
      </c>
      <c r="Q124" s="683">
        <f>'8'!R124+'13'!Q123+'14'!R125</f>
        <v>0</v>
      </c>
      <c r="R124" s="683">
        <f>'8'!S124+'13'!R123+'14'!S125</f>
        <v>0</v>
      </c>
      <c r="S124" s="683">
        <f>'8'!T124+'13'!S123+'14'!T125</f>
        <v>0</v>
      </c>
      <c r="T124" s="683">
        <v>1.8040484082978678</v>
      </c>
      <c r="U124" s="683">
        <f>'8'!V124+'13'!U123+'14'!V125</f>
        <v>0</v>
      </c>
      <c r="V124" s="683">
        <f>'8'!W124+'13'!V123+'14'!W125</f>
        <v>0</v>
      </c>
      <c r="W124" s="683">
        <v>101.73826496296799</v>
      </c>
      <c r="X124" s="684">
        <v>9.1936278859348235</v>
      </c>
      <c r="Y124" s="706">
        <v>898</v>
      </c>
      <c r="Z124" s="706">
        <f t="shared" si="3"/>
        <v>0</v>
      </c>
    </row>
    <row r="125" spans="2:26" s="218" customFormat="1">
      <c r="B125" s="411" t="s">
        <v>495</v>
      </c>
      <c r="C125" s="1203" t="s">
        <v>496</v>
      </c>
      <c r="D125" s="1204"/>
      <c r="E125" s="1204"/>
      <c r="F125" s="1205"/>
      <c r="G125" s="681">
        <f t="shared" si="2"/>
        <v>1036</v>
      </c>
      <c r="H125" s="682">
        <v>905.93938180126963</v>
      </c>
      <c r="I125" s="683">
        <v>0</v>
      </c>
      <c r="J125" s="683">
        <f>'8'!K125+'13'!J124+'14'!K126</f>
        <v>0</v>
      </c>
      <c r="K125" s="683">
        <f>'8'!L125+'13'!K124+'14'!L126</f>
        <v>0</v>
      </c>
      <c r="L125" s="683">
        <f>'8'!M125+'13'!L124+'14'!M126</f>
        <v>0</v>
      </c>
      <c r="M125" s="683">
        <f>'8'!N125+'13'!M124+'14'!N126</f>
        <v>0</v>
      </c>
      <c r="N125" s="683">
        <f>'8'!O125+'13'!N124+'14'!O126</f>
        <v>0</v>
      </c>
      <c r="O125" s="683">
        <f>'8'!P125+'13'!O124+'14'!P126</f>
        <v>0</v>
      </c>
      <c r="P125" s="683">
        <f>'8'!Q125+'13'!P124+'14'!Q126</f>
        <v>0</v>
      </c>
      <c r="Q125" s="683">
        <f>'8'!R125+'13'!Q124+'14'!R126</f>
        <v>0</v>
      </c>
      <c r="R125" s="683">
        <f>'8'!S125+'13'!R124+'14'!S126</f>
        <v>0</v>
      </c>
      <c r="S125" s="683">
        <f>'8'!T125+'13'!S124+'14'!T126</f>
        <v>0</v>
      </c>
      <c r="T125" s="683">
        <v>2.0812852460986537</v>
      </c>
      <c r="U125" s="683">
        <f>'8'!V125+'13'!U124+'14'!V126</f>
        <v>0</v>
      </c>
      <c r="V125" s="683">
        <f>'8'!W125+'13'!V124+'14'!W126</f>
        <v>0</v>
      </c>
      <c r="W125" s="683">
        <v>117.37287583700984</v>
      </c>
      <c r="X125" s="684">
        <v>10.606457115621913</v>
      </c>
      <c r="Y125" s="706">
        <v>1036.0000000000002</v>
      </c>
      <c r="Z125" s="706">
        <f t="shared" si="3"/>
        <v>0</v>
      </c>
    </row>
    <row r="126" spans="2:26" s="218" customFormat="1">
      <c r="B126" s="411" t="s">
        <v>497</v>
      </c>
      <c r="C126" s="1203" t="s">
        <v>498</v>
      </c>
      <c r="D126" s="1204"/>
      <c r="E126" s="1204"/>
      <c r="F126" s="1205"/>
      <c r="G126" s="681">
        <f t="shared" si="2"/>
        <v>104.00000000000001</v>
      </c>
      <c r="H126" s="682">
        <v>90.94372172522398</v>
      </c>
      <c r="I126" s="683">
        <v>0</v>
      </c>
      <c r="J126" s="683">
        <f>'8'!K126+'13'!J125+'14'!K127</f>
        <v>0</v>
      </c>
      <c r="K126" s="683">
        <f>'8'!L126+'13'!K125+'14'!L127</f>
        <v>0</v>
      </c>
      <c r="L126" s="683">
        <f>'8'!M126+'13'!L125+'14'!M127</f>
        <v>0</v>
      </c>
      <c r="M126" s="683">
        <f>'8'!N126+'13'!M125+'14'!N127</f>
        <v>0</v>
      </c>
      <c r="N126" s="683">
        <f>'8'!O126+'13'!N125+'14'!O127</f>
        <v>0</v>
      </c>
      <c r="O126" s="683">
        <f>'8'!P126+'13'!O125+'14'!P127</f>
        <v>0</v>
      </c>
      <c r="P126" s="683">
        <f>'8'!Q126+'13'!P125+'14'!Q127</f>
        <v>0</v>
      </c>
      <c r="Q126" s="683">
        <f>'8'!R126+'13'!Q125+'14'!R127</f>
        <v>0</v>
      </c>
      <c r="R126" s="683">
        <f>'8'!S126+'13'!R125+'14'!S127</f>
        <v>0</v>
      </c>
      <c r="S126" s="683">
        <f>'8'!T126+'13'!S125+'14'!T127</f>
        <v>0</v>
      </c>
      <c r="T126" s="683">
        <v>0.20893210964696912</v>
      </c>
      <c r="U126" s="683">
        <f>'8'!V126+'13'!U125+'14'!V127</f>
        <v>0</v>
      </c>
      <c r="V126" s="683">
        <f>'8'!W126+'13'!V125+'14'!W127</f>
        <v>0</v>
      </c>
      <c r="W126" s="683">
        <v>11.782605296379367</v>
      </c>
      <c r="X126" s="684">
        <v>1.0647408687496902</v>
      </c>
      <c r="Y126" s="706">
        <v>104.00000000000001</v>
      </c>
      <c r="Z126" s="706">
        <f t="shared" si="3"/>
        <v>0</v>
      </c>
    </row>
    <row r="127" spans="2:26" s="218" customFormat="1">
      <c r="B127" s="411" t="s">
        <v>499</v>
      </c>
      <c r="C127" s="1203" t="s">
        <v>500</v>
      </c>
      <c r="D127" s="1204"/>
      <c r="E127" s="1204"/>
      <c r="F127" s="1205"/>
      <c r="G127" s="681">
        <f t="shared" si="2"/>
        <v>1075</v>
      </c>
      <c r="H127" s="682">
        <v>940.04327744822854</v>
      </c>
      <c r="I127" s="683">
        <v>0</v>
      </c>
      <c r="J127" s="683">
        <f>'8'!K127+'13'!J126+'14'!K128</f>
        <v>0</v>
      </c>
      <c r="K127" s="683">
        <f>'8'!L127+'13'!K126+'14'!L128</f>
        <v>0</v>
      </c>
      <c r="L127" s="683">
        <f>'8'!M127+'13'!L126+'14'!M128</f>
        <v>0</v>
      </c>
      <c r="M127" s="683">
        <f>'8'!N127+'13'!M126+'14'!N128</f>
        <v>0</v>
      </c>
      <c r="N127" s="683">
        <f>'8'!O127+'13'!N126+'14'!O128</f>
        <v>0</v>
      </c>
      <c r="O127" s="683">
        <f>'8'!P127+'13'!O126+'14'!P128</f>
        <v>0</v>
      </c>
      <c r="P127" s="683">
        <f>'8'!Q127+'13'!P126+'14'!Q128</f>
        <v>0</v>
      </c>
      <c r="Q127" s="683">
        <f>'8'!R127+'13'!Q126+'14'!R128</f>
        <v>0</v>
      </c>
      <c r="R127" s="683">
        <f>'8'!S127+'13'!R126+'14'!S128</f>
        <v>0</v>
      </c>
      <c r="S127" s="683">
        <f>'8'!T127+'13'!S126+'14'!T128</f>
        <v>0</v>
      </c>
      <c r="T127" s="683">
        <v>2.1596347872162673</v>
      </c>
      <c r="U127" s="683">
        <f>'8'!V127+'13'!U126+'14'!V128</f>
        <v>0</v>
      </c>
      <c r="V127" s="683">
        <f>'8'!W127+'13'!V126+'14'!W128</f>
        <v>0</v>
      </c>
      <c r="W127" s="683">
        <v>121.79135282315211</v>
      </c>
      <c r="X127" s="684">
        <v>11.005734941403047</v>
      </c>
      <c r="Y127" s="706">
        <v>1075</v>
      </c>
      <c r="Z127" s="706">
        <f t="shared" si="3"/>
        <v>0</v>
      </c>
    </row>
    <row r="128" spans="2:26" s="218" customFormat="1">
      <c r="B128" s="411" t="s">
        <v>501</v>
      </c>
      <c r="C128" s="1203" t="s">
        <v>502</v>
      </c>
      <c r="D128" s="1204"/>
      <c r="E128" s="1204"/>
      <c r="F128" s="1205"/>
      <c r="G128" s="681">
        <f t="shared" si="2"/>
        <v>148</v>
      </c>
      <c r="H128" s="682">
        <v>129.41991168589564</v>
      </c>
      <c r="I128" s="683">
        <v>0</v>
      </c>
      <c r="J128" s="683">
        <f>'8'!K128+'13'!J127+'14'!K129</f>
        <v>0</v>
      </c>
      <c r="K128" s="683">
        <f>'8'!L128+'13'!K127+'14'!L129</f>
        <v>0</v>
      </c>
      <c r="L128" s="683">
        <f>'8'!M128+'13'!L127+'14'!M129</f>
        <v>0</v>
      </c>
      <c r="M128" s="683">
        <f>'8'!N128+'13'!M127+'14'!N129</f>
        <v>0</v>
      </c>
      <c r="N128" s="683">
        <f>'8'!O128+'13'!N127+'14'!O129</f>
        <v>0</v>
      </c>
      <c r="O128" s="683">
        <f>'8'!P128+'13'!O127+'14'!P129</f>
        <v>0</v>
      </c>
      <c r="P128" s="683">
        <f>'8'!Q128+'13'!P127+'14'!Q129</f>
        <v>0</v>
      </c>
      <c r="Q128" s="683">
        <f>'8'!R128+'13'!Q127+'14'!R129</f>
        <v>0</v>
      </c>
      <c r="R128" s="683">
        <f>'8'!S128+'13'!R127+'14'!S129</f>
        <v>0</v>
      </c>
      <c r="S128" s="683">
        <f>'8'!T128+'13'!S127+'14'!T129</f>
        <v>0</v>
      </c>
      <c r="T128" s="683">
        <v>0.29732646372837912</v>
      </c>
      <c r="U128" s="683">
        <f>'8'!V128+'13'!U127+'14'!V129</f>
        <v>0</v>
      </c>
      <c r="V128" s="683">
        <f>'8'!W128+'13'!V127+'14'!W129</f>
        <v>0</v>
      </c>
      <c r="W128" s="683">
        <v>16.767553691001407</v>
      </c>
      <c r="X128" s="684">
        <v>1.5152081593745588</v>
      </c>
      <c r="Y128" s="706">
        <v>148</v>
      </c>
      <c r="Z128" s="706">
        <f t="shared" si="3"/>
        <v>0</v>
      </c>
    </row>
    <row r="129" spans="2:26" s="218" customFormat="1">
      <c r="B129" s="411" t="s">
        <v>503</v>
      </c>
      <c r="C129" s="1203" t="s">
        <v>504</v>
      </c>
      <c r="D129" s="1204"/>
      <c r="E129" s="1204"/>
      <c r="F129" s="1205"/>
      <c r="G129" s="681">
        <f t="shared" si="2"/>
        <v>448.99999999999994</v>
      </c>
      <c r="H129" s="682">
        <v>392.63202937139965</v>
      </c>
      <c r="I129" s="683">
        <v>0</v>
      </c>
      <c r="J129" s="683">
        <f>'8'!K129+'13'!J128+'14'!K130</f>
        <v>0</v>
      </c>
      <c r="K129" s="683">
        <f>'8'!L129+'13'!K128+'14'!L130</f>
        <v>0</v>
      </c>
      <c r="L129" s="683">
        <f>'8'!M129+'13'!L128+'14'!M130</f>
        <v>0</v>
      </c>
      <c r="M129" s="683">
        <f>'8'!N129+'13'!M128+'14'!N130</f>
        <v>0</v>
      </c>
      <c r="N129" s="683">
        <f>'8'!O129+'13'!N128+'14'!O130</f>
        <v>0</v>
      </c>
      <c r="O129" s="683">
        <f>'8'!P129+'13'!O128+'14'!P130</f>
        <v>0</v>
      </c>
      <c r="P129" s="683">
        <f>'8'!Q129+'13'!P128+'14'!Q130</f>
        <v>0</v>
      </c>
      <c r="Q129" s="683">
        <f>'8'!R129+'13'!Q128+'14'!R130</f>
        <v>0</v>
      </c>
      <c r="R129" s="683">
        <f>'8'!S129+'13'!R128+'14'!S130</f>
        <v>0</v>
      </c>
      <c r="S129" s="683">
        <f>'8'!T129+'13'!S128+'14'!T130</f>
        <v>0</v>
      </c>
      <c r="T129" s="683">
        <v>0.90202420414893392</v>
      </c>
      <c r="U129" s="683">
        <f>'8'!V129+'13'!U128+'14'!V130</f>
        <v>0</v>
      </c>
      <c r="V129" s="683">
        <f>'8'!W129+'13'!V128+'14'!W130</f>
        <v>0</v>
      </c>
      <c r="W129" s="683">
        <v>50.869132481483994</v>
      </c>
      <c r="X129" s="684">
        <v>4.5968139429674117</v>
      </c>
      <c r="Y129" s="706">
        <v>449</v>
      </c>
      <c r="Z129" s="706">
        <f t="shared" si="3"/>
        <v>0</v>
      </c>
    </row>
    <row r="130" spans="2:26" s="218" customFormat="1">
      <c r="B130" s="411" t="s">
        <v>505</v>
      </c>
      <c r="C130" s="1203" t="s">
        <v>506</v>
      </c>
      <c r="D130" s="1204"/>
      <c r="E130" s="1204"/>
      <c r="F130" s="1205"/>
      <c r="G130" s="681">
        <f t="shared" si="2"/>
        <v>0</v>
      </c>
      <c r="H130" s="682">
        <v>0</v>
      </c>
      <c r="I130" s="683">
        <v>0</v>
      </c>
      <c r="J130" s="683">
        <f>'8'!K130+'13'!J129+'14'!K131</f>
        <v>0</v>
      </c>
      <c r="K130" s="683">
        <f>'8'!L130+'13'!K129+'14'!L131</f>
        <v>0</v>
      </c>
      <c r="L130" s="683">
        <f>'8'!M130+'13'!L129+'14'!M131</f>
        <v>0</v>
      </c>
      <c r="M130" s="683">
        <f>'8'!N130+'13'!M129+'14'!N131</f>
        <v>0</v>
      </c>
      <c r="N130" s="683">
        <f>'8'!O130+'13'!N129+'14'!O131</f>
        <v>0</v>
      </c>
      <c r="O130" s="683">
        <f>'8'!P130+'13'!O129+'14'!P131</f>
        <v>0</v>
      </c>
      <c r="P130" s="683">
        <f>'8'!Q130+'13'!P129+'14'!Q131</f>
        <v>0</v>
      </c>
      <c r="Q130" s="683">
        <f>'8'!R130+'13'!Q129+'14'!R131</f>
        <v>0</v>
      </c>
      <c r="R130" s="683">
        <f>'8'!S130+'13'!R129+'14'!S131</f>
        <v>0</v>
      </c>
      <c r="S130" s="683">
        <f>'8'!T130+'13'!S129+'14'!T131</f>
        <v>0</v>
      </c>
      <c r="T130" s="683">
        <v>0</v>
      </c>
      <c r="U130" s="683">
        <f>'8'!V130+'13'!U129+'14'!V131</f>
        <v>0</v>
      </c>
      <c r="V130" s="683">
        <f>'8'!W130+'13'!V129+'14'!W131</f>
        <v>0</v>
      </c>
      <c r="W130" s="683">
        <v>0</v>
      </c>
      <c r="X130" s="684">
        <v>0</v>
      </c>
      <c r="Y130" s="706">
        <v>0</v>
      </c>
      <c r="Z130" s="706">
        <f t="shared" si="3"/>
        <v>0</v>
      </c>
    </row>
    <row r="131" spans="2:26" s="218" customFormat="1">
      <c r="B131" s="411" t="s">
        <v>507</v>
      </c>
      <c r="C131" s="1203" t="s">
        <v>508</v>
      </c>
      <c r="D131" s="1204"/>
      <c r="E131" s="1204"/>
      <c r="F131" s="1205"/>
      <c r="G131" s="681">
        <f t="shared" si="2"/>
        <v>705</v>
      </c>
      <c r="H131" s="682">
        <v>616.4934982334895</v>
      </c>
      <c r="I131" s="683">
        <v>0</v>
      </c>
      <c r="J131" s="683">
        <f>'8'!K131+'13'!J130+'14'!K132</f>
        <v>0</v>
      </c>
      <c r="K131" s="683">
        <f>'8'!L131+'13'!K130+'14'!L132</f>
        <v>0</v>
      </c>
      <c r="L131" s="683">
        <f>'8'!M131+'13'!L130+'14'!M132</f>
        <v>0</v>
      </c>
      <c r="M131" s="683">
        <f>'8'!N131+'13'!M130+'14'!N132</f>
        <v>0</v>
      </c>
      <c r="N131" s="683">
        <f>'8'!O131+'13'!N130+'14'!O132</f>
        <v>0</v>
      </c>
      <c r="O131" s="683">
        <f>'8'!P131+'13'!O130+'14'!P132</f>
        <v>0</v>
      </c>
      <c r="P131" s="683">
        <f>'8'!Q131+'13'!P130+'14'!Q132</f>
        <v>0</v>
      </c>
      <c r="Q131" s="683">
        <f>'8'!R131+'13'!Q130+'14'!R132</f>
        <v>0</v>
      </c>
      <c r="R131" s="683">
        <f>'8'!S131+'13'!R130+'14'!S132</f>
        <v>0</v>
      </c>
      <c r="S131" s="683">
        <f>'8'!T131+'13'!S130+'14'!T132</f>
        <v>0</v>
      </c>
      <c r="T131" s="683">
        <v>1.4163186278953195</v>
      </c>
      <c r="U131" s="683">
        <f>'8'!V131+'13'!U130+'14'!V132</f>
        <v>0</v>
      </c>
      <c r="V131" s="683">
        <f>'8'!W131+'13'!V130+'14'!W132</f>
        <v>0</v>
      </c>
      <c r="W131" s="683">
        <v>79.872468595648598</v>
      </c>
      <c r="X131" s="684">
        <v>7.2177145429666494</v>
      </c>
      <c r="Y131" s="706">
        <v>705</v>
      </c>
      <c r="Z131" s="706">
        <f t="shared" si="3"/>
        <v>0</v>
      </c>
    </row>
    <row r="132" spans="2:26" s="218" customFormat="1" ht="13.5" thickBot="1">
      <c r="B132" s="411" t="s">
        <v>509</v>
      </c>
      <c r="C132" s="1203" t="s">
        <v>510</v>
      </c>
      <c r="D132" s="1204"/>
      <c r="E132" s="1204"/>
      <c r="F132" s="1205"/>
      <c r="G132" s="681">
        <f t="shared" si="2"/>
        <v>1653</v>
      </c>
      <c r="H132" s="700">
        <v>1445.4805001134157</v>
      </c>
      <c r="I132" s="701">
        <v>0</v>
      </c>
      <c r="J132" s="701">
        <f>'8'!K132+'13'!J131+'14'!K133</f>
        <v>0</v>
      </c>
      <c r="K132" s="701">
        <f>'8'!L132+'13'!K131+'14'!L133</f>
        <v>0</v>
      </c>
      <c r="L132" s="701">
        <f>'8'!M132+'13'!L131+'14'!M133</f>
        <v>0</v>
      </c>
      <c r="M132" s="701">
        <f>'8'!N132+'13'!M131+'14'!N133</f>
        <v>0</v>
      </c>
      <c r="N132" s="701">
        <f>'8'!O132+'13'!N131+'14'!O133</f>
        <v>0</v>
      </c>
      <c r="O132" s="701">
        <f>'8'!P132+'13'!O131+'14'!P133</f>
        <v>0</v>
      </c>
      <c r="P132" s="701">
        <f>'8'!Q132+'13'!P131+'14'!Q133</f>
        <v>0</v>
      </c>
      <c r="Q132" s="701">
        <f>'8'!R132+'13'!Q131+'14'!R133</f>
        <v>0</v>
      </c>
      <c r="R132" s="701">
        <f>'8'!S132+'13'!R131+'14'!S133</f>
        <v>0</v>
      </c>
      <c r="S132" s="701">
        <f>'8'!T132+'13'!S131+'14'!T133</f>
        <v>0</v>
      </c>
      <c r="T132" s="701">
        <v>3.3208151658311529</v>
      </c>
      <c r="U132" s="701">
        <f>'8'!V132+'13'!U131+'14'!V133</f>
        <v>0</v>
      </c>
      <c r="V132" s="701">
        <f>'8'!W132+'13'!V131+'14'!W133</f>
        <v>0</v>
      </c>
      <c r="W132" s="701">
        <v>187.27544764341434</v>
      </c>
      <c r="X132" s="702">
        <v>16.923237077338822</v>
      </c>
      <c r="Y132" s="706">
        <v>1653</v>
      </c>
      <c r="Z132" s="706">
        <f t="shared" si="3"/>
        <v>0</v>
      </c>
    </row>
    <row r="133" spans="2:26" s="218" customFormat="1">
      <c r="B133" s="397" t="s">
        <v>511</v>
      </c>
      <c r="C133" s="1215" t="s">
        <v>512</v>
      </c>
      <c r="D133" s="1216"/>
      <c r="E133" s="1216"/>
      <c r="F133" s="1217"/>
      <c r="G133" s="689">
        <f t="shared" si="2"/>
        <v>0</v>
      </c>
      <c r="H133" s="679">
        <v>0</v>
      </c>
      <c r="I133" s="499">
        <v>0</v>
      </c>
      <c r="J133" s="499">
        <f>'8'!K133+'13'!J132+'14'!K134</f>
        <v>0</v>
      </c>
      <c r="K133" s="499">
        <f>'8'!L133+'13'!K132+'14'!L134</f>
        <v>0</v>
      </c>
      <c r="L133" s="499">
        <f>'8'!M133+'13'!L132+'14'!M134</f>
        <v>0</v>
      </c>
      <c r="M133" s="499">
        <f>'8'!N133+'13'!M132+'14'!N134</f>
        <v>0</v>
      </c>
      <c r="N133" s="499">
        <f>'8'!O133+'13'!N132+'14'!O134</f>
        <v>0</v>
      </c>
      <c r="O133" s="499">
        <f>'8'!P133+'13'!O132+'14'!P134</f>
        <v>0</v>
      </c>
      <c r="P133" s="499">
        <f>'8'!Q133+'13'!P132+'14'!Q134</f>
        <v>0</v>
      </c>
      <c r="Q133" s="499">
        <f>'8'!R133+'13'!Q132+'14'!R134</f>
        <v>0</v>
      </c>
      <c r="R133" s="499">
        <f>'8'!S133+'13'!R132+'14'!S134</f>
        <v>0</v>
      </c>
      <c r="S133" s="499">
        <f>'8'!T133+'13'!S132+'14'!T134</f>
        <v>0</v>
      </c>
      <c r="T133" s="499">
        <v>0</v>
      </c>
      <c r="U133" s="499">
        <f>'8'!V133+'13'!U132+'14'!V134</f>
        <v>0</v>
      </c>
      <c r="V133" s="499">
        <f>'8'!W133+'13'!V132+'14'!W134</f>
        <v>0</v>
      </c>
      <c r="W133" s="499">
        <v>0</v>
      </c>
      <c r="X133" s="500">
        <v>0</v>
      </c>
      <c r="Y133" s="706">
        <v>0</v>
      </c>
      <c r="Z133" s="706">
        <f t="shared" si="3"/>
        <v>0</v>
      </c>
    </row>
    <row r="134" spans="2:26" s="717" customFormat="1">
      <c r="B134" s="411" t="s">
        <v>513</v>
      </c>
      <c r="C134" s="1203" t="s">
        <v>514</v>
      </c>
      <c r="D134" s="1204"/>
      <c r="E134" s="1204"/>
      <c r="F134" s="1205"/>
      <c r="G134" s="713">
        <f t="shared" si="2"/>
        <v>0</v>
      </c>
      <c r="H134" s="714">
        <v>0</v>
      </c>
      <c r="I134" s="715">
        <v>0</v>
      </c>
      <c r="J134" s="715">
        <f>'8'!K134+'13'!J133+'14'!K135</f>
        <v>0</v>
      </c>
      <c r="K134" s="715">
        <f>'8'!L134+'13'!K133+'14'!L135</f>
        <v>0</v>
      </c>
      <c r="L134" s="715">
        <f>'8'!M134+'13'!L133+'14'!M135</f>
        <v>0</v>
      </c>
      <c r="M134" s="715">
        <f>'8'!N134+'13'!M133+'14'!N135</f>
        <v>0</v>
      </c>
      <c r="N134" s="715">
        <f>'8'!O134+'13'!N133+'14'!O135</f>
        <v>0</v>
      </c>
      <c r="O134" s="715">
        <f>'8'!P134+'13'!O133+'14'!P135</f>
        <v>0</v>
      </c>
      <c r="P134" s="715">
        <f>'8'!Q134+'13'!P133+'14'!Q135</f>
        <v>0</v>
      </c>
      <c r="Q134" s="715">
        <f>'8'!R134+'13'!Q133+'14'!R135</f>
        <v>0</v>
      </c>
      <c r="R134" s="715">
        <f>'8'!S134+'13'!R133+'14'!S135</f>
        <v>0</v>
      </c>
      <c r="S134" s="715">
        <f>'8'!T134+'13'!S133+'14'!T135</f>
        <v>0</v>
      </c>
      <c r="T134" s="715">
        <v>0</v>
      </c>
      <c r="U134" s="715">
        <f>'8'!V134+'13'!U133+'14'!V135</f>
        <v>0</v>
      </c>
      <c r="V134" s="715">
        <f>'8'!W134+'13'!V133+'14'!W135</f>
        <v>0</v>
      </c>
      <c r="W134" s="715">
        <v>0</v>
      </c>
      <c r="X134" s="716">
        <v>0</v>
      </c>
      <c r="Y134" s="706">
        <v>170.00000000000003</v>
      </c>
      <c r="Z134" s="706">
        <f t="shared" si="3"/>
        <v>-170.00000000000003</v>
      </c>
    </row>
    <row r="135" spans="2:26" s="717" customFormat="1">
      <c r="B135" s="411" t="s">
        <v>515</v>
      </c>
      <c r="C135" s="1203" t="s">
        <v>516</v>
      </c>
      <c r="D135" s="1204"/>
      <c r="E135" s="1204"/>
      <c r="F135" s="1205"/>
      <c r="G135" s="713">
        <f t="shared" si="2"/>
        <v>0</v>
      </c>
      <c r="H135" s="714">
        <v>0</v>
      </c>
      <c r="I135" s="715">
        <v>0</v>
      </c>
      <c r="J135" s="715">
        <f>'8'!K135+'13'!J134+'14'!K136</f>
        <v>0</v>
      </c>
      <c r="K135" s="715">
        <f>'8'!L135+'13'!K134+'14'!L136</f>
        <v>0</v>
      </c>
      <c r="L135" s="715">
        <f>'8'!M135+'13'!L134+'14'!M136</f>
        <v>0</v>
      </c>
      <c r="M135" s="715">
        <f>'8'!N135+'13'!M134+'14'!N136</f>
        <v>0</v>
      </c>
      <c r="N135" s="715">
        <f>'8'!O135+'13'!N134+'14'!O136</f>
        <v>0</v>
      </c>
      <c r="O135" s="715">
        <f>'8'!P135+'13'!O134+'14'!P136</f>
        <v>0</v>
      </c>
      <c r="P135" s="715">
        <f>'8'!Q135+'13'!P134+'14'!Q136</f>
        <v>0</v>
      </c>
      <c r="Q135" s="715">
        <f>'8'!R135+'13'!Q134+'14'!R136</f>
        <v>0</v>
      </c>
      <c r="R135" s="715">
        <f>'8'!S135+'13'!R134+'14'!S136</f>
        <v>0</v>
      </c>
      <c r="S135" s="715">
        <f>'8'!T135+'13'!S134+'14'!T136</f>
        <v>0</v>
      </c>
      <c r="T135" s="715">
        <v>0</v>
      </c>
      <c r="U135" s="715">
        <f>'8'!V135+'13'!U134+'14'!V136</f>
        <v>0</v>
      </c>
      <c r="V135" s="715">
        <f>'8'!W135+'13'!V134+'14'!W136</f>
        <v>0</v>
      </c>
      <c r="W135" s="715">
        <v>0</v>
      </c>
      <c r="X135" s="716">
        <v>0</v>
      </c>
      <c r="Y135" s="706">
        <v>0</v>
      </c>
      <c r="Z135" s="706">
        <f t="shared" si="3"/>
        <v>0</v>
      </c>
    </row>
    <row r="136" spans="2:26" s="717" customFormat="1">
      <c r="B136" s="411" t="s">
        <v>517</v>
      </c>
      <c r="C136" s="1203" t="s">
        <v>518</v>
      </c>
      <c r="D136" s="1204"/>
      <c r="E136" s="1204"/>
      <c r="F136" s="1205"/>
      <c r="G136" s="713">
        <f t="shared" si="2"/>
        <v>0</v>
      </c>
      <c r="H136" s="714">
        <v>0</v>
      </c>
      <c r="I136" s="715">
        <v>0</v>
      </c>
      <c r="J136" s="715">
        <f>'8'!K136+'13'!J135+'14'!K137</f>
        <v>0</v>
      </c>
      <c r="K136" s="715">
        <f>'8'!L136+'13'!K135+'14'!L137</f>
        <v>0</v>
      </c>
      <c r="L136" s="715">
        <f>'8'!M136+'13'!L135+'14'!M137</f>
        <v>0</v>
      </c>
      <c r="M136" s="715">
        <f>'8'!N136+'13'!M135+'14'!N137</f>
        <v>0</v>
      </c>
      <c r="N136" s="715">
        <f>'8'!O136+'13'!N135+'14'!O137</f>
        <v>0</v>
      </c>
      <c r="O136" s="715">
        <f>'8'!P136+'13'!O135+'14'!P137</f>
        <v>0</v>
      </c>
      <c r="P136" s="715">
        <f>'8'!Q136+'13'!P135+'14'!Q137</f>
        <v>0</v>
      </c>
      <c r="Q136" s="715">
        <f>'8'!R136+'13'!Q135+'14'!R137</f>
        <v>0</v>
      </c>
      <c r="R136" s="715">
        <f>'8'!S136+'13'!R135+'14'!S137</f>
        <v>0</v>
      </c>
      <c r="S136" s="715">
        <f>'8'!T136+'13'!S135+'14'!T137</f>
        <v>0</v>
      </c>
      <c r="T136" s="715">
        <v>0</v>
      </c>
      <c r="U136" s="715">
        <f>'8'!V136+'13'!U135+'14'!V137</f>
        <v>0</v>
      </c>
      <c r="V136" s="715">
        <f>'8'!W136+'13'!V135+'14'!W137</f>
        <v>0</v>
      </c>
      <c r="W136" s="715">
        <v>0</v>
      </c>
      <c r="X136" s="716">
        <v>0</v>
      </c>
      <c r="Y136" s="706">
        <v>0</v>
      </c>
      <c r="Z136" s="706">
        <f t="shared" si="3"/>
        <v>0</v>
      </c>
    </row>
    <row r="137" spans="2:26" s="717" customFormat="1">
      <c r="B137" s="411" t="s">
        <v>519</v>
      </c>
      <c r="C137" s="1203" t="s">
        <v>520</v>
      </c>
      <c r="D137" s="1204"/>
      <c r="E137" s="1204"/>
      <c r="F137" s="1205"/>
      <c r="G137" s="713">
        <f t="shared" si="2"/>
        <v>0</v>
      </c>
      <c r="H137" s="714">
        <v>0</v>
      </c>
      <c r="I137" s="715">
        <v>0</v>
      </c>
      <c r="J137" s="715">
        <f>'8'!K137+'13'!J136+'14'!K138</f>
        <v>0</v>
      </c>
      <c r="K137" s="715">
        <f>'8'!L137+'13'!K136+'14'!L138</f>
        <v>0</v>
      </c>
      <c r="L137" s="715">
        <f>'8'!M137+'13'!L136+'14'!M138</f>
        <v>0</v>
      </c>
      <c r="M137" s="715">
        <f>'8'!N137+'13'!M136+'14'!N138</f>
        <v>0</v>
      </c>
      <c r="N137" s="715">
        <f>'8'!O137+'13'!N136+'14'!O138</f>
        <v>0</v>
      </c>
      <c r="O137" s="715">
        <f>'8'!P137+'13'!O136+'14'!P138</f>
        <v>0</v>
      </c>
      <c r="P137" s="715">
        <f>'8'!Q137+'13'!P136+'14'!Q138</f>
        <v>0</v>
      </c>
      <c r="Q137" s="715">
        <f>'8'!R137+'13'!Q136+'14'!R138</f>
        <v>0</v>
      </c>
      <c r="R137" s="715">
        <f>'8'!S137+'13'!R136+'14'!S138</f>
        <v>0</v>
      </c>
      <c r="S137" s="715">
        <f>'8'!T137+'13'!S136+'14'!T138</f>
        <v>0</v>
      </c>
      <c r="T137" s="715">
        <v>0</v>
      </c>
      <c r="U137" s="715">
        <f>'8'!V137+'13'!U136+'14'!V138</f>
        <v>0</v>
      </c>
      <c r="V137" s="715">
        <f>'8'!W137+'13'!V136+'14'!W138</f>
        <v>0</v>
      </c>
      <c r="W137" s="715">
        <v>0</v>
      </c>
      <c r="X137" s="716">
        <v>0</v>
      </c>
      <c r="Y137" s="706">
        <v>0</v>
      </c>
      <c r="Z137" s="706">
        <f t="shared" si="3"/>
        <v>0</v>
      </c>
    </row>
    <row r="138" spans="2:26" s="717" customFormat="1">
      <c r="B138" s="411" t="s">
        <v>521</v>
      </c>
      <c r="C138" s="1203" t="s">
        <v>522</v>
      </c>
      <c r="D138" s="1204"/>
      <c r="E138" s="1204"/>
      <c r="F138" s="1205"/>
      <c r="G138" s="713">
        <f t="shared" si="2"/>
        <v>0</v>
      </c>
      <c r="H138" s="714">
        <v>0</v>
      </c>
      <c r="I138" s="715">
        <v>0</v>
      </c>
      <c r="J138" s="715">
        <f>'8'!K138+'13'!J137+'14'!K139</f>
        <v>0</v>
      </c>
      <c r="K138" s="715">
        <f>'8'!L138+'13'!K137+'14'!L139</f>
        <v>0</v>
      </c>
      <c r="L138" s="715">
        <f>'8'!M138+'13'!L137+'14'!M139</f>
        <v>0</v>
      </c>
      <c r="M138" s="715">
        <f>'8'!N138+'13'!M137+'14'!N139</f>
        <v>0</v>
      </c>
      <c r="N138" s="715">
        <f>'8'!O138+'13'!N137+'14'!O139</f>
        <v>0</v>
      </c>
      <c r="O138" s="715">
        <f>'8'!P138+'13'!O137+'14'!P139</f>
        <v>0</v>
      </c>
      <c r="P138" s="715">
        <f>'8'!Q138+'13'!P137+'14'!Q139</f>
        <v>0</v>
      </c>
      <c r="Q138" s="715">
        <f>'8'!R138+'13'!Q137+'14'!R139</f>
        <v>0</v>
      </c>
      <c r="R138" s="715">
        <f>'8'!S138+'13'!R137+'14'!S139</f>
        <v>0</v>
      </c>
      <c r="S138" s="715">
        <f>'8'!T138+'13'!S137+'14'!T139</f>
        <v>0</v>
      </c>
      <c r="T138" s="715">
        <v>0</v>
      </c>
      <c r="U138" s="715">
        <f>'8'!V138+'13'!U137+'14'!V139</f>
        <v>0</v>
      </c>
      <c r="V138" s="715">
        <f>'8'!W138+'13'!V137+'14'!W139</f>
        <v>0</v>
      </c>
      <c r="W138" s="715">
        <v>0</v>
      </c>
      <c r="X138" s="716">
        <v>0</v>
      </c>
      <c r="Y138" s="706">
        <v>0</v>
      </c>
      <c r="Z138" s="706">
        <f t="shared" si="3"/>
        <v>0</v>
      </c>
    </row>
    <row r="139" spans="2:26" s="717" customFormat="1">
      <c r="B139" s="411" t="s">
        <v>523</v>
      </c>
      <c r="C139" s="1203" t="s">
        <v>524</v>
      </c>
      <c r="D139" s="1204"/>
      <c r="E139" s="1204"/>
      <c r="F139" s="1205"/>
      <c r="G139" s="713">
        <f t="shared" si="2"/>
        <v>0</v>
      </c>
      <c r="H139" s="714">
        <v>0</v>
      </c>
      <c r="I139" s="715">
        <v>0</v>
      </c>
      <c r="J139" s="715">
        <f>'8'!K139+'13'!J138+'14'!K140</f>
        <v>0</v>
      </c>
      <c r="K139" s="715">
        <f>'8'!L139+'13'!K138+'14'!L140</f>
        <v>0</v>
      </c>
      <c r="L139" s="715">
        <f>'8'!M139+'13'!L138+'14'!M140</f>
        <v>0</v>
      </c>
      <c r="M139" s="715">
        <f>'8'!N139+'13'!M138+'14'!N140</f>
        <v>0</v>
      </c>
      <c r="N139" s="715">
        <f>'8'!O139+'13'!N138+'14'!O140</f>
        <v>0</v>
      </c>
      <c r="O139" s="715">
        <f>'8'!P139+'13'!O138+'14'!P140</f>
        <v>0</v>
      </c>
      <c r="P139" s="715">
        <f>'8'!Q139+'13'!P138+'14'!Q140</f>
        <v>0</v>
      </c>
      <c r="Q139" s="715">
        <f>'8'!R139+'13'!Q138+'14'!R140</f>
        <v>0</v>
      </c>
      <c r="R139" s="715">
        <f>'8'!S139+'13'!R138+'14'!S140</f>
        <v>0</v>
      </c>
      <c r="S139" s="715">
        <f>'8'!T139+'13'!S138+'14'!T140</f>
        <v>0</v>
      </c>
      <c r="T139" s="715">
        <v>0</v>
      </c>
      <c r="U139" s="715">
        <f>'8'!V139+'13'!U138+'14'!V140</f>
        <v>0</v>
      </c>
      <c r="V139" s="715">
        <f>'8'!W139+'13'!V138+'14'!W140</f>
        <v>0</v>
      </c>
      <c r="W139" s="715">
        <v>0</v>
      </c>
      <c r="X139" s="716">
        <v>0</v>
      </c>
      <c r="Y139" s="706">
        <v>0</v>
      </c>
      <c r="Z139" s="706">
        <f t="shared" si="3"/>
        <v>0</v>
      </c>
    </row>
    <row r="140" spans="2:26" s="717" customFormat="1">
      <c r="B140" s="411" t="s">
        <v>525</v>
      </c>
      <c r="C140" s="1203" t="s">
        <v>526</v>
      </c>
      <c r="D140" s="1204"/>
      <c r="E140" s="1204"/>
      <c r="F140" s="1205"/>
      <c r="G140" s="713">
        <f t="shared" si="2"/>
        <v>0</v>
      </c>
      <c r="H140" s="718">
        <v>0</v>
      </c>
      <c r="I140" s="536">
        <v>0</v>
      </c>
      <c r="J140" s="536">
        <f>'8'!K140+'13'!J139+'14'!K141</f>
        <v>0</v>
      </c>
      <c r="K140" s="536">
        <f>'8'!L140+'13'!K139+'14'!L141</f>
        <v>0</v>
      </c>
      <c r="L140" s="536">
        <f>'8'!M140+'13'!L139+'14'!M141</f>
        <v>0</v>
      </c>
      <c r="M140" s="536">
        <f>'8'!N140+'13'!M139+'14'!N141</f>
        <v>0</v>
      </c>
      <c r="N140" s="536">
        <f>'8'!O140+'13'!N139+'14'!O141</f>
        <v>0</v>
      </c>
      <c r="O140" s="536">
        <f>'8'!P140+'13'!O139+'14'!P141</f>
        <v>0</v>
      </c>
      <c r="P140" s="536">
        <f>'8'!Q140+'13'!P139+'14'!Q141</f>
        <v>0</v>
      </c>
      <c r="Q140" s="536">
        <f>'8'!R140+'13'!Q139+'14'!R141</f>
        <v>0</v>
      </c>
      <c r="R140" s="536">
        <f>'8'!S140+'13'!R139+'14'!S141</f>
        <v>0</v>
      </c>
      <c r="S140" s="536">
        <f>'8'!T140+'13'!S139+'14'!T141</f>
        <v>0</v>
      </c>
      <c r="T140" s="536">
        <v>0</v>
      </c>
      <c r="U140" s="536">
        <f>'8'!V140+'13'!U139+'14'!V141</f>
        <v>0</v>
      </c>
      <c r="V140" s="536">
        <f>'8'!W140+'13'!V139+'14'!W141</f>
        <v>0</v>
      </c>
      <c r="W140" s="536">
        <v>0</v>
      </c>
      <c r="X140" s="537">
        <v>0</v>
      </c>
      <c r="Y140" s="706">
        <v>38</v>
      </c>
      <c r="Z140" s="706">
        <f t="shared" si="3"/>
        <v>-38</v>
      </c>
    </row>
    <row r="141" spans="2:26" s="717" customFormat="1">
      <c r="B141" s="456" t="s">
        <v>527</v>
      </c>
      <c r="C141" s="1203" t="s">
        <v>528</v>
      </c>
      <c r="D141" s="1204"/>
      <c r="E141" s="1204"/>
      <c r="F141" s="1205"/>
      <c r="G141" s="713">
        <f t="shared" si="2"/>
        <v>2525</v>
      </c>
      <c r="H141" s="714">
        <v>0</v>
      </c>
      <c r="I141" s="715">
        <v>0</v>
      </c>
      <c r="J141" s="715">
        <f>'8'!K141+'13'!J140+'14'!K142</f>
        <v>0</v>
      </c>
      <c r="K141" s="715">
        <f>'8'!L141+'13'!K140+'14'!L142</f>
        <v>0</v>
      </c>
      <c r="L141" s="715">
        <f>'8'!M141+'13'!L140+'14'!M142</f>
        <v>0</v>
      </c>
      <c r="M141" s="715">
        <f>'8'!N141+'13'!M140+'14'!N142</f>
        <v>0</v>
      </c>
      <c r="N141" s="715">
        <f>'8'!O141+'13'!N140+'14'!O142</f>
        <v>0</v>
      </c>
      <c r="O141" s="715">
        <f>'8'!P141+'13'!O140+'14'!P142</f>
        <v>0</v>
      </c>
      <c r="P141" s="715">
        <f>'8'!Q141+'13'!P140+'14'!Q142</f>
        <v>0</v>
      </c>
      <c r="Q141" s="715">
        <f>'8'!R141+'13'!Q140+'14'!R142</f>
        <v>0</v>
      </c>
      <c r="R141" s="715">
        <f>'8'!S141+'13'!R140+'14'!S142</f>
        <v>0</v>
      </c>
      <c r="S141" s="715">
        <f>'8'!T141+'13'!S140+'14'!T142</f>
        <v>0</v>
      </c>
      <c r="T141" s="715">
        <v>2525</v>
      </c>
      <c r="U141" s="715">
        <f>'8'!V141+'13'!U140+'14'!V142</f>
        <v>0</v>
      </c>
      <c r="V141" s="715">
        <f>'8'!W141+'13'!V140+'14'!W142</f>
        <v>0</v>
      </c>
      <c r="W141" s="715">
        <v>0</v>
      </c>
      <c r="X141" s="716">
        <v>0</v>
      </c>
      <c r="Y141" s="706">
        <v>2525</v>
      </c>
      <c r="Z141" s="706">
        <f t="shared" si="3"/>
        <v>0</v>
      </c>
    </row>
    <row r="142" spans="2:26" s="717" customFormat="1" ht="13.5" thickBot="1">
      <c r="B142" s="457" t="s">
        <v>529</v>
      </c>
      <c r="C142" s="1206" t="s">
        <v>530</v>
      </c>
      <c r="D142" s="1207"/>
      <c r="E142" s="1207"/>
      <c r="F142" s="1208"/>
      <c r="G142" s="719">
        <f t="shared" si="2"/>
        <v>0</v>
      </c>
      <c r="H142" s="720">
        <v>0</v>
      </c>
      <c r="I142" s="721">
        <v>0</v>
      </c>
      <c r="J142" s="721">
        <f>'8'!K142+'13'!J141+'14'!K143</f>
        <v>0</v>
      </c>
      <c r="K142" s="721">
        <f>'8'!L142+'13'!K141+'14'!L143</f>
        <v>0</v>
      </c>
      <c r="L142" s="721">
        <f>'8'!M142+'13'!L141+'14'!M143</f>
        <v>0</v>
      </c>
      <c r="M142" s="721">
        <f>'8'!N142+'13'!M141+'14'!N143</f>
        <v>0</v>
      </c>
      <c r="N142" s="721">
        <f>'8'!O142+'13'!N141+'14'!O143</f>
        <v>0</v>
      </c>
      <c r="O142" s="721">
        <f>'8'!P142+'13'!O141+'14'!P143</f>
        <v>0</v>
      </c>
      <c r="P142" s="721">
        <f>'8'!Q142+'13'!P141+'14'!Q143</f>
        <v>0</v>
      </c>
      <c r="Q142" s="721">
        <f>'8'!R142+'13'!Q141+'14'!R143</f>
        <v>0</v>
      </c>
      <c r="R142" s="721">
        <f>'8'!S142+'13'!R141+'14'!S143</f>
        <v>0</v>
      </c>
      <c r="S142" s="721">
        <f>'8'!T142+'13'!S141+'14'!T143</f>
        <v>0</v>
      </c>
      <c r="T142" s="721">
        <v>0</v>
      </c>
      <c r="U142" s="721">
        <f>'8'!V142+'13'!U141+'14'!V143</f>
        <v>0</v>
      </c>
      <c r="V142" s="721">
        <f>'8'!W142+'13'!V141+'14'!W143</f>
        <v>0</v>
      </c>
      <c r="W142" s="721">
        <v>0</v>
      </c>
      <c r="X142" s="722">
        <v>0</v>
      </c>
      <c r="Y142" s="706">
        <v>0</v>
      </c>
      <c r="Z142" s="706">
        <f t="shared" si="3"/>
        <v>0</v>
      </c>
    </row>
    <row r="143" spans="2:26" s="717" customFormat="1">
      <c r="B143" s="442" t="s">
        <v>531</v>
      </c>
      <c r="C143" s="1209" t="s">
        <v>532</v>
      </c>
      <c r="D143" s="1210"/>
      <c r="E143" s="1210"/>
      <c r="F143" s="1211"/>
      <c r="G143" s="723">
        <f t="shared" si="2"/>
        <v>0</v>
      </c>
      <c r="H143" s="724">
        <v>0</v>
      </c>
      <c r="I143" s="515">
        <v>0</v>
      </c>
      <c r="J143" s="515">
        <f>'8'!K143+'13'!J142+'14'!K144</f>
        <v>0</v>
      </c>
      <c r="K143" s="515">
        <f>'8'!L143+'13'!K142+'14'!L144</f>
        <v>0</v>
      </c>
      <c r="L143" s="515">
        <f>'8'!M143+'13'!L142+'14'!M144</f>
        <v>0</v>
      </c>
      <c r="M143" s="515">
        <f>'8'!N143+'13'!M142+'14'!N144</f>
        <v>0</v>
      </c>
      <c r="N143" s="515">
        <f>'8'!O143+'13'!N142+'14'!O144</f>
        <v>0</v>
      </c>
      <c r="O143" s="515">
        <f>'8'!P143+'13'!O142+'14'!P144</f>
        <v>0</v>
      </c>
      <c r="P143" s="515">
        <f>'8'!Q143+'13'!P142+'14'!Q144</f>
        <v>0</v>
      </c>
      <c r="Q143" s="515">
        <f>'8'!R143+'13'!Q142+'14'!R144</f>
        <v>0</v>
      </c>
      <c r="R143" s="515">
        <f>'8'!S143+'13'!R142+'14'!S144</f>
        <v>0</v>
      </c>
      <c r="S143" s="515">
        <f>'8'!T143+'13'!S142+'14'!T144</f>
        <v>0</v>
      </c>
      <c r="T143" s="515">
        <v>0</v>
      </c>
      <c r="U143" s="515">
        <f>'8'!V143+'13'!U142+'14'!V144</f>
        <v>0</v>
      </c>
      <c r="V143" s="515">
        <f>'8'!W143+'13'!V142+'14'!W144</f>
        <v>0</v>
      </c>
      <c r="W143" s="515">
        <v>0</v>
      </c>
      <c r="X143" s="516">
        <v>0</v>
      </c>
      <c r="Y143" s="706">
        <v>0</v>
      </c>
      <c r="Z143" s="706">
        <f t="shared" si="3"/>
        <v>0</v>
      </c>
    </row>
    <row r="144" spans="2:26" s="218" customFormat="1">
      <c r="B144" s="411" t="s">
        <v>533</v>
      </c>
      <c r="C144" s="1203" t="s">
        <v>534</v>
      </c>
      <c r="D144" s="1204"/>
      <c r="E144" s="1204"/>
      <c r="F144" s="1205"/>
      <c r="G144" s="681">
        <f t="shared" si="2"/>
        <v>7104</v>
      </c>
      <c r="H144" s="682">
        <v>6289</v>
      </c>
      <c r="I144" s="683">
        <v>0</v>
      </c>
      <c r="J144" s="683">
        <f>'8'!K144+'13'!J143+'14'!K145</f>
        <v>0</v>
      </c>
      <c r="K144" s="683">
        <f>'8'!L144+'13'!K143+'14'!L145</f>
        <v>0</v>
      </c>
      <c r="L144" s="683">
        <f>'8'!M144+'13'!L143+'14'!M145</f>
        <v>0</v>
      </c>
      <c r="M144" s="683">
        <f>'8'!N144+'13'!M143+'14'!N145</f>
        <v>0</v>
      </c>
      <c r="N144" s="683">
        <f>'8'!O144+'13'!N143+'14'!O145</f>
        <v>0</v>
      </c>
      <c r="O144" s="683">
        <f>'8'!P144+'13'!O143+'14'!P145</f>
        <v>0</v>
      </c>
      <c r="P144" s="683">
        <f>'8'!Q144+'13'!P143+'14'!Q145</f>
        <v>0</v>
      </c>
      <c r="Q144" s="683">
        <f>'8'!R144+'13'!Q143+'14'!R145</f>
        <v>0</v>
      </c>
      <c r="R144" s="683">
        <f>'8'!S144+'13'!R143+'14'!S145</f>
        <v>0</v>
      </c>
      <c r="S144" s="683">
        <f>'8'!T144+'13'!S143+'14'!T145</f>
        <v>0</v>
      </c>
      <c r="T144" s="683">
        <v>0</v>
      </c>
      <c r="U144" s="683">
        <f>'8'!V144+'13'!U143+'14'!V145</f>
        <v>0</v>
      </c>
      <c r="V144" s="683">
        <f>'8'!W144+'13'!V143+'14'!W145</f>
        <v>0</v>
      </c>
      <c r="W144" s="683">
        <v>815</v>
      </c>
      <c r="X144" s="684">
        <v>0</v>
      </c>
      <c r="Y144" s="706">
        <v>17611.634358333333</v>
      </c>
      <c r="Z144" s="706">
        <f t="shared" si="3"/>
        <v>-10507.634358333333</v>
      </c>
    </row>
    <row r="145" spans="2:26" s="218" customFormat="1" ht="13.5" thickBot="1">
      <c r="B145" s="420" t="s">
        <v>535</v>
      </c>
      <c r="C145" s="1212" t="s">
        <v>536</v>
      </c>
      <c r="D145" s="1213"/>
      <c r="E145" s="1213"/>
      <c r="F145" s="1214"/>
      <c r="G145" s="685">
        <f t="shared" si="2"/>
        <v>0</v>
      </c>
      <c r="H145" s="686">
        <v>0</v>
      </c>
      <c r="I145" s="687">
        <v>0</v>
      </c>
      <c r="J145" s="687">
        <f>'8'!K145+'13'!J144+'14'!K146</f>
        <v>0</v>
      </c>
      <c r="K145" s="687">
        <f>'8'!L145+'13'!K144+'14'!L146</f>
        <v>0</v>
      </c>
      <c r="L145" s="687">
        <f>'8'!M145+'13'!L144+'14'!M146</f>
        <v>0</v>
      </c>
      <c r="M145" s="687">
        <f>'8'!N145+'13'!M144+'14'!N146</f>
        <v>0</v>
      </c>
      <c r="N145" s="687">
        <f>'8'!O145+'13'!N144+'14'!O146</f>
        <v>0</v>
      </c>
      <c r="O145" s="687">
        <f>'8'!P145+'13'!O144+'14'!P146</f>
        <v>0</v>
      </c>
      <c r="P145" s="687">
        <f>'8'!Q145+'13'!P144+'14'!Q146</f>
        <v>0</v>
      </c>
      <c r="Q145" s="687">
        <f>'8'!R145+'13'!Q144+'14'!R146</f>
        <v>0</v>
      </c>
      <c r="R145" s="687">
        <f>'8'!S145+'13'!R144+'14'!S146</f>
        <v>0</v>
      </c>
      <c r="S145" s="687">
        <f>'8'!T145+'13'!S144+'14'!T146</f>
        <v>0</v>
      </c>
      <c r="T145" s="687">
        <v>0</v>
      </c>
      <c r="U145" s="687">
        <f>'8'!V145+'13'!U144+'14'!V146</f>
        <v>0</v>
      </c>
      <c r="V145" s="687">
        <f>'8'!W145+'13'!V144+'14'!W146</f>
        <v>0</v>
      </c>
      <c r="W145" s="687">
        <v>0</v>
      </c>
      <c r="X145" s="688">
        <v>0</v>
      </c>
      <c r="Y145" s="706">
        <v>0</v>
      </c>
      <c r="Z145" s="706">
        <f t="shared" si="3"/>
        <v>0</v>
      </c>
    </row>
    <row r="146" spans="2:26" s="218" customFormat="1">
      <c r="B146" s="397" t="s">
        <v>537</v>
      </c>
      <c r="C146" s="1215" t="s">
        <v>538</v>
      </c>
      <c r="D146" s="1216"/>
      <c r="E146" s="1216"/>
      <c r="F146" s="1217"/>
      <c r="G146" s="689">
        <f t="shared" si="2"/>
        <v>0</v>
      </c>
      <c r="H146" s="679">
        <v>0</v>
      </c>
      <c r="I146" s="499">
        <v>0</v>
      </c>
      <c r="J146" s="499">
        <f>'8'!K146+'13'!J145+'14'!K147</f>
        <v>0</v>
      </c>
      <c r="K146" s="499">
        <f>'8'!L146+'13'!K145+'14'!L147</f>
        <v>0</v>
      </c>
      <c r="L146" s="499">
        <f>'8'!M146+'13'!L145+'14'!M147</f>
        <v>0</v>
      </c>
      <c r="M146" s="499">
        <f>'8'!N146+'13'!M145+'14'!N147</f>
        <v>0</v>
      </c>
      <c r="N146" s="499">
        <f>'8'!O146+'13'!N145+'14'!O147</f>
        <v>0</v>
      </c>
      <c r="O146" s="499">
        <f>'8'!P146+'13'!O145+'14'!P147</f>
        <v>0</v>
      </c>
      <c r="P146" s="499">
        <f>'8'!Q146+'13'!P145+'14'!Q147</f>
        <v>0</v>
      </c>
      <c r="Q146" s="499">
        <f>'8'!R146+'13'!Q145+'14'!R147</f>
        <v>0</v>
      </c>
      <c r="R146" s="499">
        <f>'8'!S146+'13'!R145+'14'!S147</f>
        <v>0</v>
      </c>
      <c r="S146" s="499">
        <f>'8'!T146+'13'!S145+'14'!T147</f>
        <v>0</v>
      </c>
      <c r="T146" s="499">
        <v>0</v>
      </c>
      <c r="U146" s="499">
        <f>'8'!V146+'13'!U145+'14'!V147</f>
        <v>0</v>
      </c>
      <c r="V146" s="499">
        <f>'8'!W146+'13'!V145+'14'!W147</f>
        <v>0</v>
      </c>
      <c r="W146" s="499">
        <v>0</v>
      </c>
      <c r="X146" s="500">
        <v>0</v>
      </c>
      <c r="Y146" s="706">
        <v>0</v>
      </c>
      <c r="Z146" s="706">
        <f t="shared" si="3"/>
        <v>0</v>
      </c>
    </row>
    <row r="147" spans="2:26" s="218" customFormat="1">
      <c r="B147" s="411" t="s">
        <v>539</v>
      </c>
      <c r="C147" s="1203" t="s">
        <v>540</v>
      </c>
      <c r="D147" s="1204"/>
      <c r="E147" s="1204"/>
      <c r="F147" s="1205"/>
      <c r="G147" s="681">
        <f t="shared" si="2"/>
        <v>2411.9999999999995</v>
      </c>
      <c r="H147" s="682">
        <v>2109.1947769350022</v>
      </c>
      <c r="I147" s="683">
        <v>0</v>
      </c>
      <c r="J147" s="683">
        <f>'8'!K147+'13'!J146+'14'!K148</f>
        <v>0</v>
      </c>
      <c r="K147" s="683">
        <f>'8'!L147+'13'!K146+'14'!L148</f>
        <v>0</v>
      </c>
      <c r="L147" s="683">
        <f>'8'!M147+'13'!L146+'14'!M148</f>
        <v>0</v>
      </c>
      <c r="M147" s="683">
        <f>'8'!N147+'13'!M146+'14'!N148</f>
        <v>0</v>
      </c>
      <c r="N147" s="683">
        <f>'8'!O147+'13'!N146+'14'!O148</f>
        <v>0</v>
      </c>
      <c r="O147" s="683">
        <f>'8'!P147+'13'!O146+'14'!P148</f>
        <v>0</v>
      </c>
      <c r="P147" s="683">
        <f>'8'!Q147+'13'!P146+'14'!Q148</f>
        <v>0</v>
      </c>
      <c r="Q147" s="683">
        <f>'8'!R147+'13'!Q146+'14'!R148</f>
        <v>0</v>
      </c>
      <c r="R147" s="683">
        <f>'8'!S147+'13'!R146+'14'!S148</f>
        <v>0</v>
      </c>
      <c r="S147" s="683">
        <f>'8'!T147+'13'!S146+'14'!T148</f>
        <v>0</v>
      </c>
      <c r="T147" s="683">
        <v>4.8456177737354755</v>
      </c>
      <c r="U147" s="683">
        <f>'8'!V147+'13'!U146+'14'!V148</f>
        <v>0</v>
      </c>
      <c r="V147" s="683">
        <f>'8'!W147+'13'!V146+'14'!W148</f>
        <v>0</v>
      </c>
      <c r="W147" s="683">
        <v>273.26580745064456</v>
      </c>
      <c r="X147" s="684">
        <v>24.693797840617812</v>
      </c>
      <c r="Y147" s="706">
        <v>2412.0000000000005</v>
      </c>
      <c r="Z147" s="706">
        <f t="shared" si="3"/>
        <v>0</v>
      </c>
    </row>
    <row r="148" spans="2:26" s="218" customFormat="1">
      <c r="B148" s="411" t="s">
        <v>541</v>
      </c>
      <c r="C148" s="1203" t="s">
        <v>542</v>
      </c>
      <c r="D148" s="1204"/>
      <c r="E148" s="1204"/>
      <c r="F148" s="1205"/>
      <c r="G148" s="681">
        <f t="shared" si="2"/>
        <v>0</v>
      </c>
      <c r="H148" s="682">
        <v>0</v>
      </c>
      <c r="I148" s="683">
        <v>0</v>
      </c>
      <c r="J148" s="683">
        <f>'8'!K148+'13'!J147+'14'!K149</f>
        <v>0</v>
      </c>
      <c r="K148" s="683">
        <f>'8'!L148+'13'!K147+'14'!L149</f>
        <v>0</v>
      </c>
      <c r="L148" s="683">
        <f>'8'!M148+'13'!L147+'14'!M149</f>
        <v>0</v>
      </c>
      <c r="M148" s="683">
        <f>'8'!N148+'13'!M147+'14'!N149</f>
        <v>0</v>
      </c>
      <c r="N148" s="683">
        <f>'8'!O148+'13'!N147+'14'!O149</f>
        <v>0</v>
      </c>
      <c r="O148" s="683">
        <f>'8'!P148+'13'!O147+'14'!P149</f>
        <v>0</v>
      </c>
      <c r="P148" s="683">
        <f>'8'!Q148+'13'!P147+'14'!Q149</f>
        <v>0</v>
      </c>
      <c r="Q148" s="683">
        <f>'8'!R148+'13'!Q147+'14'!R149</f>
        <v>0</v>
      </c>
      <c r="R148" s="683">
        <f>'8'!S148+'13'!R147+'14'!S149</f>
        <v>0</v>
      </c>
      <c r="S148" s="683">
        <f>'8'!T148+'13'!S147+'14'!T149</f>
        <v>0</v>
      </c>
      <c r="T148" s="683">
        <v>0</v>
      </c>
      <c r="U148" s="683">
        <f>'8'!V148+'13'!U147+'14'!V149</f>
        <v>0</v>
      </c>
      <c r="V148" s="683">
        <f>'8'!W148+'13'!V147+'14'!W149</f>
        <v>0</v>
      </c>
      <c r="W148" s="683">
        <v>0</v>
      </c>
      <c r="X148" s="684">
        <v>0</v>
      </c>
      <c r="Y148" s="706">
        <v>0</v>
      </c>
      <c r="Z148" s="706">
        <f t="shared" si="3"/>
        <v>0</v>
      </c>
    </row>
    <row r="149" spans="2:26" s="218" customFormat="1">
      <c r="B149" s="411" t="s">
        <v>543</v>
      </c>
      <c r="C149" s="1203" t="s">
        <v>544</v>
      </c>
      <c r="D149" s="1204"/>
      <c r="E149" s="1204"/>
      <c r="F149" s="1205"/>
      <c r="G149" s="681">
        <f t="shared" si="2"/>
        <v>1941</v>
      </c>
      <c r="H149" s="682">
        <v>1697.3246525832667</v>
      </c>
      <c r="I149" s="683">
        <v>0</v>
      </c>
      <c r="J149" s="683">
        <f>'8'!K149+'13'!J148+'14'!K150</f>
        <v>0</v>
      </c>
      <c r="K149" s="683">
        <f>'8'!L149+'13'!K148+'14'!L150</f>
        <v>0</v>
      </c>
      <c r="L149" s="683">
        <f>'8'!M149+'13'!L148+'14'!M150</f>
        <v>0</v>
      </c>
      <c r="M149" s="683">
        <f>'8'!N149+'13'!M148+'14'!N150</f>
        <v>0</v>
      </c>
      <c r="N149" s="683">
        <f>'8'!O149+'13'!N148+'14'!O150</f>
        <v>0</v>
      </c>
      <c r="O149" s="683">
        <f>'8'!P149+'13'!O148+'14'!P150</f>
        <v>0</v>
      </c>
      <c r="P149" s="683">
        <f>'8'!Q149+'13'!P148+'14'!Q150</f>
        <v>0</v>
      </c>
      <c r="Q149" s="683">
        <f>'8'!R149+'13'!Q148+'14'!R150</f>
        <v>0</v>
      </c>
      <c r="R149" s="683">
        <f>'8'!S149+'13'!R148+'14'!S150</f>
        <v>0</v>
      </c>
      <c r="S149" s="683">
        <f>'8'!T149+'13'!S148+'14'!T150</f>
        <v>0</v>
      </c>
      <c r="T149" s="683">
        <v>3.8993963925458366</v>
      </c>
      <c r="U149" s="683">
        <f>'8'!V149+'13'!U148+'14'!V150</f>
        <v>0</v>
      </c>
      <c r="V149" s="683">
        <f>'8'!W149+'13'!V148+'14'!W150</f>
        <v>0</v>
      </c>
      <c r="W149" s="683">
        <v>219.9042007718495</v>
      </c>
      <c r="X149" s="684">
        <v>19.871750252337964</v>
      </c>
      <c r="Y149" s="706">
        <v>1941.0000000000002</v>
      </c>
      <c r="Z149" s="706">
        <f t="shared" si="3"/>
        <v>0</v>
      </c>
    </row>
    <row r="150" spans="2:26" s="218" customFormat="1">
      <c r="B150" s="411" t="s">
        <v>545</v>
      </c>
      <c r="C150" s="1203" t="s">
        <v>546</v>
      </c>
      <c r="D150" s="1204"/>
      <c r="E150" s="1204"/>
      <c r="F150" s="1205"/>
      <c r="G150" s="681">
        <f t="shared" si="2"/>
        <v>1042.6300000000003</v>
      </c>
      <c r="H150" s="682">
        <v>911.73704406125273</v>
      </c>
      <c r="I150" s="683">
        <v>0</v>
      </c>
      <c r="J150" s="683">
        <f>'8'!K150+'13'!J149+'14'!K151</f>
        <v>0</v>
      </c>
      <c r="K150" s="683">
        <f>'8'!L150+'13'!K149+'14'!L151</f>
        <v>0</v>
      </c>
      <c r="L150" s="683">
        <f>'8'!M150+'13'!L149+'14'!M151</f>
        <v>0</v>
      </c>
      <c r="M150" s="683">
        <f>'8'!N150+'13'!M149+'14'!N151</f>
        <v>0</v>
      </c>
      <c r="N150" s="683">
        <f>'8'!O150+'13'!N149+'14'!O151</f>
        <v>0</v>
      </c>
      <c r="O150" s="683">
        <f>'8'!P150+'13'!O149+'14'!P151</f>
        <v>0</v>
      </c>
      <c r="P150" s="683">
        <f>'8'!Q150+'13'!P149+'14'!Q151</f>
        <v>0</v>
      </c>
      <c r="Q150" s="683">
        <f>'8'!R150+'13'!Q149+'14'!R151</f>
        <v>0</v>
      </c>
      <c r="R150" s="683">
        <f>'8'!S150+'13'!R149+'14'!S151</f>
        <v>0</v>
      </c>
      <c r="S150" s="683">
        <f>'8'!T150+'13'!S149+'14'!T151</f>
        <v>0</v>
      </c>
      <c r="T150" s="683">
        <v>2.0946046680886483</v>
      </c>
      <c r="U150" s="683">
        <f>'8'!V150+'13'!U149+'14'!V151</f>
        <v>0</v>
      </c>
      <c r="V150" s="683">
        <f>'8'!W150+'13'!V149+'14'!W151</f>
        <v>0</v>
      </c>
      <c r="W150" s="683">
        <v>118.12401692465404</v>
      </c>
      <c r="X150" s="684">
        <v>10.674334346004706</v>
      </c>
      <c r="Y150" s="706">
        <v>1042.6300000000003</v>
      </c>
      <c r="Z150" s="706">
        <f t="shared" si="3"/>
        <v>0</v>
      </c>
    </row>
    <row r="151" spans="2:26" s="218" customFormat="1">
      <c r="B151" s="411" t="s">
        <v>547</v>
      </c>
      <c r="C151" s="1203" t="s">
        <v>548</v>
      </c>
      <c r="D151" s="1204"/>
      <c r="E151" s="1204"/>
      <c r="F151" s="1205"/>
      <c r="G151" s="681">
        <f t="shared" si="2"/>
        <v>0</v>
      </c>
      <c r="H151" s="682">
        <v>0</v>
      </c>
      <c r="I151" s="683">
        <v>0</v>
      </c>
      <c r="J151" s="683">
        <f>'8'!K151+'13'!J150+'14'!K152</f>
        <v>0</v>
      </c>
      <c r="K151" s="683">
        <f>'8'!L151+'13'!K150+'14'!L152</f>
        <v>0</v>
      </c>
      <c r="L151" s="683">
        <f>'8'!M151+'13'!L150+'14'!M152</f>
        <v>0</v>
      </c>
      <c r="M151" s="683">
        <f>'8'!N151+'13'!M150+'14'!N152</f>
        <v>0</v>
      </c>
      <c r="N151" s="683">
        <f>'8'!O151+'13'!N150+'14'!O152</f>
        <v>0</v>
      </c>
      <c r="O151" s="683">
        <f>'8'!P151+'13'!O150+'14'!P152</f>
        <v>0</v>
      </c>
      <c r="P151" s="683">
        <f>'8'!Q151+'13'!P150+'14'!Q152</f>
        <v>0</v>
      </c>
      <c r="Q151" s="683">
        <f>'8'!R151+'13'!Q150+'14'!R152</f>
        <v>0</v>
      </c>
      <c r="R151" s="683">
        <f>'8'!S151+'13'!R150+'14'!S152</f>
        <v>0</v>
      </c>
      <c r="S151" s="683">
        <f>'8'!T151+'13'!S150+'14'!T152</f>
        <v>0</v>
      </c>
      <c r="T151" s="683">
        <v>0</v>
      </c>
      <c r="U151" s="683">
        <f>'8'!V151+'13'!U150+'14'!V152</f>
        <v>0</v>
      </c>
      <c r="V151" s="683">
        <f>'8'!W151+'13'!V150+'14'!W152</f>
        <v>0</v>
      </c>
      <c r="W151" s="683">
        <v>0</v>
      </c>
      <c r="X151" s="684">
        <v>0</v>
      </c>
      <c r="Y151" s="706">
        <v>0</v>
      </c>
      <c r="Z151" s="706">
        <f t="shared" si="3"/>
        <v>0</v>
      </c>
    </row>
    <row r="152" spans="2:26" s="218" customFormat="1">
      <c r="B152" s="411" t="s">
        <v>549</v>
      </c>
      <c r="C152" s="1203" t="s">
        <v>550</v>
      </c>
      <c r="D152" s="1204"/>
      <c r="E152" s="1204"/>
      <c r="F152" s="1205"/>
      <c r="G152" s="681">
        <f t="shared" si="2"/>
        <v>0</v>
      </c>
      <c r="H152" s="700">
        <v>0</v>
      </c>
      <c r="I152" s="701">
        <v>0</v>
      </c>
      <c r="J152" s="701">
        <f>'8'!K152+'13'!J151+'14'!K153</f>
        <v>0</v>
      </c>
      <c r="K152" s="701">
        <f>'8'!L152+'13'!K151+'14'!L153</f>
        <v>0</v>
      </c>
      <c r="L152" s="701">
        <f>'8'!M152+'13'!L151+'14'!M153</f>
        <v>0</v>
      </c>
      <c r="M152" s="701">
        <f>'8'!N152+'13'!M151+'14'!N153</f>
        <v>0</v>
      </c>
      <c r="N152" s="701">
        <f>'8'!O152+'13'!N151+'14'!O153</f>
        <v>0</v>
      </c>
      <c r="O152" s="701">
        <f>'8'!P152+'13'!O151+'14'!P153</f>
        <v>0</v>
      </c>
      <c r="P152" s="701">
        <f>'8'!Q152+'13'!P151+'14'!Q153</f>
        <v>0</v>
      </c>
      <c r="Q152" s="701">
        <f>'8'!R152+'13'!Q151+'14'!R153</f>
        <v>0</v>
      </c>
      <c r="R152" s="701">
        <f>'8'!S152+'13'!R151+'14'!S153</f>
        <v>0</v>
      </c>
      <c r="S152" s="701">
        <f>'8'!T152+'13'!S151+'14'!T153</f>
        <v>0</v>
      </c>
      <c r="T152" s="701">
        <v>0</v>
      </c>
      <c r="U152" s="701">
        <f>'8'!V152+'13'!U151+'14'!V153</f>
        <v>0</v>
      </c>
      <c r="V152" s="701">
        <f>'8'!W152+'13'!V151+'14'!W153</f>
        <v>0</v>
      </c>
      <c r="W152" s="701">
        <v>0</v>
      </c>
      <c r="X152" s="702">
        <v>0</v>
      </c>
      <c r="Y152" s="706">
        <v>0</v>
      </c>
      <c r="Z152" s="706">
        <f t="shared" si="3"/>
        <v>0</v>
      </c>
    </row>
    <row r="153" spans="2:26" s="218" customFormat="1">
      <c r="B153" s="411" t="s">
        <v>551</v>
      </c>
      <c r="C153" s="1203" t="s">
        <v>552</v>
      </c>
      <c r="D153" s="1204"/>
      <c r="E153" s="1204"/>
      <c r="F153" s="1205"/>
      <c r="G153" s="681">
        <f t="shared" si="2"/>
        <v>0</v>
      </c>
      <c r="H153" s="682">
        <v>0</v>
      </c>
      <c r="I153" s="683">
        <v>0</v>
      </c>
      <c r="J153" s="683">
        <f>'8'!K153+'13'!J152+'14'!K154</f>
        <v>0</v>
      </c>
      <c r="K153" s="683">
        <f>'8'!L153+'13'!K152+'14'!L154</f>
        <v>0</v>
      </c>
      <c r="L153" s="683">
        <f>'8'!M153+'13'!L152+'14'!M154</f>
        <v>0</v>
      </c>
      <c r="M153" s="683">
        <f>'8'!N153+'13'!M152+'14'!N154</f>
        <v>0</v>
      </c>
      <c r="N153" s="683">
        <f>'8'!O153+'13'!N152+'14'!O154</f>
        <v>0</v>
      </c>
      <c r="O153" s="683">
        <f>'8'!P153+'13'!O152+'14'!P154</f>
        <v>0</v>
      </c>
      <c r="P153" s="683">
        <f>'8'!Q153+'13'!P152+'14'!Q154</f>
        <v>0</v>
      </c>
      <c r="Q153" s="683">
        <f>'8'!R153+'13'!Q152+'14'!R154</f>
        <v>0</v>
      </c>
      <c r="R153" s="683">
        <f>'8'!S153+'13'!R152+'14'!S154</f>
        <v>0</v>
      </c>
      <c r="S153" s="683">
        <f>'8'!T153+'13'!S152+'14'!T154</f>
        <v>0</v>
      </c>
      <c r="T153" s="683">
        <v>0</v>
      </c>
      <c r="U153" s="683">
        <f>'8'!V153+'13'!U152+'14'!V154</f>
        <v>0</v>
      </c>
      <c r="V153" s="683">
        <f>'8'!W153+'13'!V152+'14'!W154</f>
        <v>0</v>
      </c>
      <c r="W153" s="683">
        <v>0</v>
      </c>
      <c r="X153" s="684">
        <v>0</v>
      </c>
      <c r="Y153" s="706">
        <v>0</v>
      </c>
      <c r="Z153" s="706">
        <f t="shared" si="3"/>
        <v>0</v>
      </c>
    </row>
    <row r="154" spans="2:26" s="218" customFormat="1" ht="13.5" thickBot="1">
      <c r="B154" s="438" t="s">
        <v>553</v>
      </c>
      <c r="C154" s="1206" t="s">
        <v>554</v>
      </c>
      <c r="D154" s="1207"/>
      <c r="E154" s="1207"/>
      <c r="F154" s="1208"/>
      <c r="G154" s="382">
        <f t="shared" si="2"/>
        <v>47</v>
      </c>
      <c r="H154" s="691">
        <v>41.099566548899297</v>
      </c>
      <c r="I154" s="692">
        <v>0</v>
      </c>
      <c r="J154" s="692">
        <f>'8'!K154+'13'!J153+'14'!K155</f>
        <v>0</v>
      </c>
      <c r="K154" s="692">
        <f>'8'!L154+'13'!K153+'14'!L155</f>
        <v>0</v>
      </c>
      <c r="L154" s="692">
        <f>'8'!M154+'13'!L153+'14'!M155</f>
        <v>0</v>
      </c>
      <c r="M154" s="692">
        <f>'8'!N154+'13'!M153+'14'!N155</f>
        <v>0</v>
      </c>
      <c r="N154" s="692">
        <f>'8'!O154+'13'!N153+'14'!O155</f>
        <v>0</v>
      </c>
      <c r="O154" s="692">
        <f>'8'!P154+'13'!O153+'14'!P155</f>
        <v>0</v>
      </c>
      <c r="P154" s="692">
        <f>'8'!Q154+'13'!P153+'14'!Q155</f>
        <v>0</v>
      </c>
      <c r="Q154" s="692">
        <f>'8'!R154+'13'!Q153+'14'!R155</f>
        <v>0</v>
      </c>
      <c r="R154" s="692">
        <f>'8'!S154+'13'!R153+'14'!S155</f>
        <v>0</v>
      </c>
      <c r="S154" s="692">
        <f>'8'!T154+'13'!S153+'14'!T155</f>
        <v>0</v>
      </c>
      <c r="T154" s="692">
        <v>9.4421241859687977E-2</v>
      </c>
      <c r="U154" s="692">
        <f>'8'!V154+'13'!U153+'14'!V155</f>
        <v>0</v>
      </c>
      <c r="V154" s="692">
        <f>'8'!W154+'13'!V153+'14'!W155</f>
        <v>0</v>
      </c>
      <c r="W154" s="692">
        <v>5.3248312397099067</v>
      </c>
      <c r="X154" s="693">
        <v>0.48118096953110995</v>
      </c>
      <c r="Y154" s="706">
        <v>47</v>
      </c>
      <c r="Z154" s="706">
        <f t="shared" si="3"/>
        <v>0</v>
      </c>
    </row>
    <row r="155" spans="2:26" s="218" customFormat="1">
      <c r="B155" s="442" t="s">
        <v>555</v>
      </c>
      <c r="C155" s="1209" t="s">
        <v>556</v>
      </c>
      <c r="D155" s="1210"/>
      <c r="E155" s="1210"/>
      <c r="F155" s="1211"/>
      <c r="G155" s="725">
        <f t="shared" si="2"/>
        <v>0</v>
      </c>
      <c r="H155" s="679">
        <v>0</v>
      </c>
      <c r="I155" s="499">
        <v>0</v>
      </c>
      <c r="J155" s="499">
        <f>'8'!K155+'13'!J154+'14'!K156</f>
        <v>0</v>
      </c>
      <c r="K155" s="499">
        <f>'8'!L155+'13'!K154+'14'!L156</f>
        <v>0</v>
      </c>
      <c r="L155" s="499">
        <f>'8'!M155+'13'!L154+'14'!M156</f>
        <v>0</v>
      </c>
      <c r="M155" s="499">
        <f>'8'!N155+'13'!M154+'14'!N156</f>
        <v>0</v>
      </c>
      <c r="N155" s="499">
        <f>'8'!O155+'13'!N154+'14'!O156</f>
        <v>0</v>
      </c>
      <c r="O155" s="499">
        <f>'8'!P155+'13'!O154+'14'!P156</f>
        <v>0</v>
      </c>
      <c r="P155" s="499">
        <f>'8'!Q155+'13'!P154+'14'!Q156</f>
        <v>0</v>
      </c>
      <c r="Q155" s="499">
        <f>'8'!R155+'13'!Q154+'14'!R156</f>
        <v>0</v>
      </c>
      <c r="R155" s="499">
        <f>'8'!S155+'13'!R154+'14'!S156</f>
        <v>0</v>
      </c>
      <c r="S155" s="499">
        <f>'8'!T155+'13'!S154+'14'!T156</f>
        <v>0</v>
      </c>
      <c r="T155" s="499">
        <v>0</v>
      </c>
      <c r="U155" s="499">
        <f>'8'!V155+'13'!U154+'14'!V156</f>
        <v>0</v>
      </c>
      <c r="V155" s="499">
        <f>'8'!W155+'13'!V154+'14'!W156</f>
        <v>0</v>
      </c>
      <c r="W155" s="499">
        <v>0</v>
      </c>
      <c r="X155" s="500">
        <v>0</v>
      </c>
      <c r="Y155" s="706">
        <v>0</v>
      </c>
      <c r="Z155" s="706">
        <f t="shared" si="3"/>
        <v>0</v>
      </c>
    </row>
    <row r="156" spans="2:26" s="218" customFormat="1">
      <c r="B156" s="411" t="s">
        <v>557</v>
      </c>
      <c r="C156" s="1203" t="s">
        <v>558</v>
      </c>
      <c r="D156" s="1204"/>
      <c r="E156" s="1204"/>
      <c r="F156" s="1205"/>
      <c r="G156" s="315">
        <f t="shared" si="2"/>
        <v>0</v>
      </c>
      <c r="H156" s="682">
        <v>0</v>
      </c>
      <c r="I156" s="683">
        <v>0</v>
      </c>
      <c r="J156" s="683">
        <f>'8'!K156+'13'!J155+'14'!K157</f>
        <v>0</v>
      </c>
      <c r="K156" s="683">
        <f>'8'!L156+'13'!K155+'14'!L157</f>
        <v>0</v>
      </c>
      <c r="L156" s="683">
        <f>'8'!M156+'13'!L155+'14'!M157</f>
        <v>0</v>
      </c>
      <c r="M156" s="683">
        <f>'8'!N156+'13'!M155+'14'!N157</f>
        <v>0</v>
      </c>
      <c r="N156" s="683">
        <f>'8'!O156+'13'!N155+'14'!O157</f>
        <v>0</v>
      </c>
      <c r="O156" s="683">
        <f>'8'!P156+'13'!O155+'14'!P157</f>
        <v>0</v>
      </c>
      <c r="P156" s="683">
        <f>'8'!Q156+'13'!P155+'14'!Q157</f>
        <v>0</v>
      </c>
      <c r="Q156" s="683">
        <f>'8'!R156+'13'!Q155+'14'!R157</f>
        <v>0</v>
      </c>
      <c r="R156" s="683">
        <f>'8'!S156+'13'!R155+'14'!S157</f>
        <v>0</v>
      </c>
      <c r="S156" s="683">
        <f>'8'!T156+'13'!S155+'14'!T157</f>
        <v>0</v>
      </c>
      <c r="T156" s="683">
        <v>0</v>
      </c>
      <c r="U156" s="683">
        <f>'8'!V156+'13'!U155+'14'!V157</f>
        <v>0</v>
      </c>
      <c r="V156" s="683">
        <f>'8'!W156+'13'!V155+'14'!W157</f>
        <v>0</v>
      </c>
      <c r="W156" s="683">
        <v>0</v>
      </c>
      <c r="X156" s="684">
        <v>0</v>
      </c>
      <c r="Y156" s="706">
        <v>0</v>
      </c>
      <c r="Z156" s="706">
        <f t="shared" si="3"/>
        <v>0</v>
      </c>
    </row>
    <row r="157" spans="2:26" s="218" customFormat="1">
      <c r="B157" s="411" t="s">
        <v>559</v>
      </c>
      <c r="C157" s="1203" t="s">
        <v>560</v>
      </c>
      <c r="D157" s="1204"/>
      <c r="E157" s="1204"/>
      <c r="F157" s="1205"/>
      <c r="G157" s="315">
        <f t="shared" si="2"/>
        <v>0</v>
      </c>
      <c r="H157" s="682">
        <v>0</v>
      </c>
      <c r="I157" s="683">
        <v>0</v>
      </c>
      <c r="J157" s="683">
        <f>'8'!K157+'13'!J156+'14'!K158</f>
        <v>0</v>
      </c>
      <c r="K157" s="683">
        <f>'8'!L157+'13'!K156+'14'!L158</f>
        <v>0</v>
      </c>
      <c r="L157" s="683">
        <f>'8'!M157+'13'!L156+'14'!M158</f>
        <v>0</v>
      </c>
      <c r="M157" s="683">
        <f>'8'!N157+'13'!M156+'14'!N158</f>
        <v>0</v>
      </c>
      <c r="N157" s="683">
        <f>'8'!O157+'13'!N156+'14'!O158</f>
        <v>0</v>
      </c>
      <c r="O157" s="683">
        <f>'8'!P157+'13'!O156+'14'!P158</f>
        <v>0</v>
      </c>
      <c r="P157" s="683">
        <f>'8'!Q157+'13'!P156+'14'!Q158</f>
        <v>0</v>
      </c>
      <c r="Q157" s="683">
        <f>'8'!R157+'13'!Q156+'14'!R158</f>
        <v>0</v>
      </c>
      <c r="R157" s="683">
        <f>'8'!S157+'13'!R156+'14'!S158</f>
        <v>0</v>
      </c>
      <c r="S157" s="683">
        <f>'8'!T157+'13'!S156+'14'!T158</f>
        <v>0</v>
      </c>
      <c r="T157" s="683">
        <v>0</v>
      </c>
      <c r="U157" s="683">
        <f>'8'!V157+'13'!U156+'14'!V158</f>
        <v>0</v>
      </c>
      <c r="V157" s="683">
        <f>'8'!W157+'13'!V156+'14'!W158</f>
        <v>0</v>
      </c>
      <c r="W157" s="683">
        <v>0</v>
      </c>
      <c r="X157" s="684">
        <v>0</v>
      </c>
      <c r="Y157" s="706">
        <v>0</v>
      </c>
      <c r="Z157" s="706">
        <f t="shared" si="3"/>
        <v>0</v>
      </c>
    </row>
    <row r="158" spans="2:26">
      <c r="B158" s="411" t="s">
        <v>561</v>
      </c>
      <c r="C158" s="1203" t="s">
        <v>562</v>
      </c>
      <c r="D158" s="1204"/>
      <c r="E158" s="1204"/>
      <c r="F158" s="1205"/>
      <c r="G158" s="678">
        <f>SUM(H158:X158)</f>
        <v>0</v>
      </c>
      <c r="H158" s="682">
        <v>0</v>
      </c>
      <c r="I158" s="683">
        <v>0</v>
      </c>
      <c r="J158" s="683">
        <f>'8'!K158+'13'!J157+'14'!K159</f>
        <v>0</v>
      </c>
      <c r="K158" s="683">
        <f>'8'!L158+'13'!K157+'14'!L159</f>
        <v>0</v>
      </c>
      <c r="L158" s="683">
        <f>'8'!M158+'13'!L157+'14'!M159</f>
        <v>0</v>
      </c>
      <c r="M158" s="683">
        <f>'8'!N158+'13'!M157+'14'!N159</f>
        <v>0</v>
      </c>
      <c r="N158" s="683">
        <f>'8'!O158+'13'!N157+'14'!O159</f>
        <v>0</v>
      </c>
      <c r="O158" s="683">
        <f>'8'!P158+'13'!O157+'14'!P159</f>
        <v>0</v>
      </c>
      <c r="P158" s="683">
        <f>'8'!Q158+'13'!P157+'14'!Q159</f>
        <v>0</v>
      </c>
      <c r="Q158" s="683">
        <f>'8'!R158+'13'!Q157+'14'!R159</f>
        <v>0</v>
      </c>
      <c r="R158" s="683">
        <f>'8'!S158+'13'!R157+'14'!S159</f>
        <v>0</v>
      </c>
      <c r="S158" s="683">
        <f>'8'!T158+'13'!S157+'14'!T159</f>
        <v>0</v>
      </c>
      <c r="T158" s="683">
        <v>0</v>
      </c>
      <c r="U158" s="683">
        <f>'8'!V158+'13'!U157+'14'!V159</f>
        <v>0</v>
      </c>
      <c r="V158" s="683">
        <f>'8'!W158+'13'!V157+'14'!W159</f>
        <v>0</v>
      </c>
      <c r="W158" s="683">
        <v>0</v>
      </c>
      <c r="X158" s="684">
        <v>0</v>
      </c>
      <c r="Y158" s="706">
        <v>0</v>
      </c>
      <c r="Z158" s="706">
        <f t="shared" si="3"/>
        <v>0</v>
      </c>
    </row>
    <row r="159" spans="2:26">
      <c r="B159" s="411" t="s">
        <v>563</v>
      </c>
      <c r="C159" s="1203" t="s">
        <v>564</v>
      </c>
      <c r="D159" s="1204"/>
      <c r="E159" s="1204"/>
      <c r="F159" s="1205"/>
      <c r="G159" s="678">
        <f>SUM(H159:X159)</f>
        <v>0</v>
      </c>
      <c r="H159" s="682">
        <v>0</v>
      </c>
      <c r="I159" s="683">
        <v>0</v>
      </c>
      <c r="J159" s="683">
        <f>'8'!K159+'13'!J158+'14'!K160</f>
        <v>0</v>
      </c>
      <c r="K159" s="683">
        <f>'8'!L159+'13'!K158+'14'!L160</f>
        <v>0</v>
      </c>
      <c r="L159" s="683">
        <f>'8'!M159+'13'!L158+'14'!M160</f>
        <v>0</v>
      </c>
      <c r="M159" s="683">
        <f>'8'!N159+'13'!M158+'14'!N160</f>
        <v>0</v>
      </c>
      <c r="N159" s="683">
        <f>'8'!O159+'13'!N158+'14'!O160</f>
        <v>0</v>
      </c>
      <c r="O159" s="683">
        <f>'8'!P159+'13'!O158+'14'!P160</f>
        <v>0</v>
      </c>
      <c r="P159" s="683">
        <f>'8'!Q159+'13'!P158+'14'!Q160</f>
        <v>0</v>
      </c>
      <c r="Q159" s="683">
        <f>'8'!R159+'13'!Q158+'14'!R160</f>
        <v>0</v>
      </c>
      <c r="R159" s="683">
        <f>'8'!S159+'13'!R158+'14'!S160</f>
        <v>0</v>
      </c>
      <c r="S159" s="683">
        <f>'8'!T159+'13'!S158+'14'!T160</f>
        <v>0</v>
      </c>
      <c r="T159" s="683">
        <v>0</v>
      </c>
      <c r="U159" s="683">
        <f>'8'!V159+'13'!U158+'14'!V160</f>
        <v>0</v>
      </c>
      <c r="V159" s="683">
        <f>'8'!W159+'13'!V158+'14'!W160</f>
        <v>0</v>
      </c>
      <c r="W159" s="683">
        <v>0</v>
      </c>
      <c r="X159" s="684">
        <v>0</v>
      </c>
      <c r="Y159" s="706">
        <v>0</v>
      </c>
      <c r="Z159" s="706">
        <f>G159-Y159</f>
        <v>0</v>
      </c>
    </row>
    <row r="160" spans="2:26" ht="13.5" thickBot="1">
      <c r="B160" s="438" t="s">
        <v>565</v>
      </c>
      <c r="C160" s="1206" t="s">
        <v>566</v>
      </c>
      <c r="D160" s="1207"/>
      <c r="E160" s="1207"/>
      <c r="F160" s="1208"/>
      <c r="G160" s="678">
        <f>SUM(H160:X160)</f>
        <v>0</v>
      </c>
      <c r="H160" s="682">
        <v>0</v>
      </c>
      <c r="I160" s="683">
        <v>0</v>
      </c>
      <c r="J160" s="683">
        <f>'8'!K160+'13'!J159+'14'!K161</f>
        <v>0</v>
      </c>
      <c r="K160" s="683">
        <f>'8'!L160+'13'!K159+'14'!L161</f>
        <v>0</v>
      </c>
      <c r="L160" s="683">
        <f>'8'!M160+'13'!L159+'14'!M161</f>
        <v>0</v>
      </c>
      <c r="M160" s="683">
        <f>'8'!N160+'13'!M159+'14'!N161</f>
        <v>0</v>
      </c>
      <c r="N160" s="683">
        <f>'8'!O160+'13'!N159+'14'!O161</f>
        <v>0</v>
      </c>
      <c r="O160" s="683">
        <f>'8'!P160+'13'!O159+'14'!P161</f>
        <v>0</v>
      </c>
      <c r="P160" s="683">
        <f>'8'!Q160+'13'!P159+'14'!Q161</f>
        <v>0</v>
      </c>
      <c r="Q160" s="683">
        <f>'8'!R160+'13'!Q159+'14'!R161</f>
        <v>0</v>
      </c>
      <c r="R160" s="683">
        <f>'8'!S160+'13'!R159+'14'!S161</f>
        <v>0</v>
      </c>
      <c r="S160" s="683">
        <f>'8'!T160+'13'!S159+'14'!T161</f>
        <v>0</v>
      </c>
      <c r="T160" s="683">
        <v>0</v>
      </c>
      <c r="U160" s="683">
        <f>'8'!V160+'13'!U159+'14'!V161</f>
        <v>0</v>
      </c>
      <c r="V160" s="683">
        <f>'8'!W160+'13'!V159+'14'!W161</f>
        <v>0</v>
      </c>
      <c r="W160" s="683">
        <v>0</v>
      </c>
      <c r="X160" s="684">
        <v>0</v>
      </c>
      <c r="Y160" s="706">
        <v>0</v>
      </c>
      <c r="Z160" s="706">
        <f>G160-Y160</f>
        <v>0</v>
      </c>
    </row>
    <row r="161" spans="2:26" s="218" customFormat="1" ht="13.5" thickBot="1">
      <c r="B161" s="703"/>
      <c r="C161" s="1394" t="s">
        <v>617</v>
      </c>
      <c r="D161" s="1392"/>
      <c r="E161" s="1392"/>
      <c r="F161" s="1392"/>
      <c r="G161" s="549">
        <f>SUM(H161:X161)</f>
        <v>114131</v>
      </c>
      <c r="H161" s="550">
        <v>99812</v>
      </c>
      <c r="I161" s="550">
        <v>0</v>
      </c>
      <c r="J161" s="551">
        <f>'14'!K162</f>
        <v>0</v>
      </c>
      <c r="K161" s="551">
        <f>'14'!L162</f>
        <v>0</v>
      </c>
      <c r="L161" s="551">
        <f>'14'!M162</f>
        <v>0</v>
      </c>
      <c r="M161" s="551">
        <f>'14'!N162</f>
        <v>0</v>
      </c>
      <c r="N161" s="551">
        <f>'14'!O162</f>
        <v>0</v>
      </c>
      <c r="O161" s="551">
        <f>'14'!P162</f>
        <v>0</v>
      </c>
      <c r="P161" s="551">
        <f>'14'!Q162</f>
        <v>0</v>
      </c>
      <c r="Q161" s="551">
        <f>'14'!R162</f>
        <v>0</v>
      </c>
      <c r="R161" s="551">
        <f>'14'!S162</f>
        <v>0</v>
      </c>
      <c r="S161" s="551">
        <f>'14'!T162</f>
        <v>0</v>
      </c>
      <c r="T161" s="551">
        <v>217</v>
      </c>
      <c r="U161" s="551">
        <f>'14'!V162</f>
        <v>0</v>
      </c>
      <c r="V161" s="551">
        <f>'14'!W162</f>
        <v>0</v>
      </c>
      <c r="W161" s="551">
        <v>12932</v>
      </c>
      <c r="X161" s="552">
        <v>1170</v>
      </c>
      <c r="Z161" s="706"/>
    </row>
    <row r="162" spans="2:26" s="218" customFormat="1" ht="13.5" thickBot="1">
      <c r="B162" s="1391" t="s">
        <v>618</v>
      </c>
      <c r="C162" s="1392"/>
      <c r="D162" s="1392"/>
      <c r="E162" s="1392"/>
      <c r="F162" s="1393"/>
      <c r="G162" s="549">
        <f>SUM(G30:G160)</f>
        <v>1440629.4960578573</v>
      </c>
      <c r="H162" s="550">
        <v>1259893</v>
      </c>
      <c r="I162" s="551">
        <v>0</v>
      </c>
      <c r="J162" s="551">
        <f t="shared" ref="J162:V162" si="4">SUM(J30:J157)</f>
        <v>0</v>
      </c>
      <c r="K162" s="551">
        <f t="shared" si="4"/>
        <v>0</v>
      </c>
      <c r="L162" s="551">
        <f t="shared" si="4"/>
        <v>0</v>
      </c>
      <c r="M162" s="551">
        <f t="shared" si="4"/>
        <v>0</v>
      </c>
      <c r="N162" s="551">
        <f t="shared" si="4"/>
        <v>0</v>
      </c>
      <c r="O162" s="551">
        <f t="shared" si="4"/>
        <v>0</v>
      </c>
      <c r="P162" s="551">
        <f t="shared" si="4"/>
        <v>0</v>
      </c>
      <c r="Q162" s="551">
        <f t="shared" si="4"/>
        <v>0</v>
      </c>
      <c r="R162" s="551">
        <f t="shared" si="4"/>
        <v>0</v>
      </c>
      <c r="S162" s="551">
        <f t="shared" si="4"/>
        <v>0</v>
      </c>
      <c r="T162" s="551">
        <v>2742</v>
      </c>
      <c r="U162" s="551">
        <f t="shared" si="4"/>
        <v>0</v>
      </c>
      <c r="V162" s="551">
        <f t="shared" si="4"/>
        <v>0</v>
      </c>
      <c r="W162" s="551">
        <v>163231</v>
      </c>
      <c r="X162" s="552">
        <v>14764</v>
      </c>
    </row>
    <row r="163" spans="2:26" s="218" customFormat="1"/>
    <row r="164" spans="2:26" s="2" customFormat="1">
      <c r="C164" s="65"/>
      <c r="D164" s="66"/>
      <c r="E164" s="65"/>
      <c r="F164" s="65"/>
      <c r="G164" s="66"/>
      <c r="H164" s="65"/>
    </row>
    <row r="165" spans="2:26" s="2" customFormat="1">
      <c r="B165" s="2" t="s">
        <v>55</v>
      </c>
      <c r="C165" s="65"/>
      <c r="D165" s="65" t="s">
        <v>646</v>
      </c>
      <c r="E165" s="65"/>
      <c r="F165" s="67"/>
      <c r="G165" s="65"/>
      <c r="H165" s="65" t="s">
        <v>647</v>
      </c>
    </row>
    <row r="166" spans="2:26" s="2" customFormat="1">
      <c r="C166" s="65"/>
      <c r="D166" s="65"/>
      <c r="E166" s="65"/>
    </row>
    <row r="167" spans="2:26" s="217" customFormat="1">
      <c r="B167" s="217" t="s">
        <v>608</v>
      </c>
    </row>
    <row r="169" spans="2:26">
      <c r="G169" s="726"/>
    </row>
    <row r="170" spans="2:26">
      <c r="G170" s="726"/>
    </row>
    <row r="171" spans="2:26">
      <c r="G171" s="726"/>
    </row>
  </sheetData>
  <mergeCells count="182">
    <mergeCell ref="B5:D5"/>
    <mergeCell ref="G5:H5"/>
    <mergeCell ref="B6:D6"/>
    <mergeCell ref="G6:H6"/>
    <mergeCell ref="B7:D7"/>
    <mergeCell ref="G7:H7"/>
    <mergeCell ref="B11:D11"/>
    <mergeCell ref="G11:H11"/>
    <mergeCell ref="B12:D12"/>
    <mergeCell ref="G12:H12"/>
    <mergeCell ref="B14:Q14"/>
    <mergeCell ref="C15:D15"/>
    <mergeCell ref="B8:D8"/>
    <mergeCell ref="G8:H8"/>
    <mergeCell ref="B9:D9"/>
    <mergeCell ref="G9:H9"/>
    <mergeCell ref="B10:D10"/>
    <mergeCell ref="G10:H10"/>
    <mergeCell ref="E16:G16"/>
    <mergeCell ref="B20:F20"/>
    <mergeCell ref="B21:F21"/>
    <mergeCell ref="B23:F28"/>
    <mergeCell ref="G23:G28"/>
    <mergeCell ref="H23:X23"/>
    <mergeCell ref="H24:J26"/>
    <mergeCell ref="K24:L26"/>
    <mergeCell ref="M24:N26"/>
    <mergeCell ref="O24:Q26"/>
    <mergeCell ref="R24:S26"/>
    <mergeCell ref="T24:T26"/>
    <mergeCell ref="U24:V26"/>
    <mergeCell ref="W24:X26"/>
    <mergeCell ref="H27:H28"/>
    <mergeCell ref="I27:I28"/>
    <mergeCell ref="J27:J28"/>
    <mergeCell ref="K27:K28"/>
    <mergeCell ref="L27:L28"/>
    <mergeCell ref="M27:M28"/>
    <mergeCell ref="T27:T28"/>
    <mergeCell ref="U27:U28"/>
    <mergeCell ref="V27:V28"/>
    <mergeCell ref="W27:W28"/>
    <mergeCell ref="X27:X28"/>
    <mergeCell ref="C30:F30"/>
    <mergeCell ref="N27:N28"/>
    <mergeCell ref="O27:O28"/>
    <mergeCell ref="P27:P28"/>
    <mergeCell ref="Q27:Q28"/>
    <mergeCell ref="R27:R28"/>
    <mergeCell ref="S27:S28"/>
    <mergeCell ref="C37:F37"/>
    <mergeCell ref="C38:F38"/>
    <mergeCell ref="C39:F39"/>
    <mergeCell ref="C40:F40"/>
    <mergeCell ref="C41:F41"/>
    <mergeCell ref="C42:F42"/>
    <mergeCell ref="C31:F31"/>
    <mergeCell ref="C32:F32"/>
    <mergeCell ref="C33:F33"/>
    <mergeCell ref="C34:F34"/>
    <mergeCell ref="C35:F35"/>
    <mergeCell ref="C36:F36"/>
    <mergeCell ref="C49:F49"/>
    <mergeCell ref="C50:F50"/>
    <mergeCell ref="C51:F51"/>
    <mergeCell ref="C52:F52"/>
    <mergeCell ref="C53:F53"/>
    <mergeCell ref="C54:F54"/>
    <mergeCell ref="C43:F43"/>
    <mergeCell ref="C44:F44"/>
    <mergeCell ref="C45:F45"/>
    <mergeCell ref="C46:F46"/>
    <mergeCell ref="C47:F47"/>
    <mergeCell ref="C48:F48"/>
    <mergeCell ref="C61:F61"/>
    <mergeCell ref="C62:F62"/>
    <mergeCell ref="C63:F63"/>
    <mergeCell ref="C64:F64"/>
    <mergeCell ref="C65:F65"/>
    <mergeCell ref="C66:F66"/>
    <mergeCell ref="C55:F55"/>
    <mergeCell ref="C56:F56"/>
    <mergeCell ref="C57:F57"/>
    <mergeCell ref="C58:F58"/>
    <mergeCell ref="C59:F59"/>
    <mergeCell ref="C60:F60"/>
    <mergeCell ref="C73:F73"/>
    <mergeCell ref="C74:F74"/>
    <mergeCell ref="C75:F75"/>
    <mergeCell ref="C76:F76"/>
    <mergeCell ref="C77:F77"/>
    <mergeCell ref="C78:F78"/>
    <mergeCell ref="C67:F67"/>
    <mergeCell ref="C68:F68"/>
    <mergeCell ref="C69:F69"/>
    <mergeCell ref="C70:F70"/>
    <mergeCell ref="C71:F71"/>
    <mergeCell ref="C72:F72"/>
    <mergeCell ref="C85:F85"/>
    <mergeCell ref="C86:F86"/>
    <mergeCell ref="C87:F87"/>
    <mergeCell ref="C88:F88"/>
    <mergeCell ref="C89:F89"/>
    <mergeCell ref="C90:F90"/>
    <mergeCell ref="C79:F79"/>
    <mergeCell ref="C80:F80"/>
    <mergeCell ref="C81:F81"/>
    <mergeCell ref="C82:F82"/>
    <mergeCell ref="C83:F83"/>
    <mergeCell ref="C84:F84"/>
    <mergeCell ref="C97:F97"/>
    <mergeCell ref="C98:F98"/>
    <mergeCell ref="C99:F99"/>
    <mergeCell ref="C100:F100"/>
    <mergeCell ref="C101:F101"/>
    <mergeCell ref="C102:F102"/>
    <mergeCell ref="C91:F91"/>
    <mergeCell ref="C92:F92"/>
    <mergeCell ref="C93:F93"/>
    <mergeCell ref="C94:F94"/>
    <mergeCell ref="C95:F95"/>
    <mergeCell ref="C96:F96"/>
    <mergeCell ref="C109:F109"/>
    <mergeCell ref="C110:F110"/>
    <mergeCell ref="C111:F111"/>
    <mergeCell ref="C112:F112"/>
    <mergeCell ref="C113:F113"/>
    <mergeCell ref="C114:F114"/>
    <mergeCell ref="C103:F103"/>
    <mergeCell ref="C104:F104"/>
    <mergeCell ref="C105:F105"/>
    <mergeCell ref="C106:F106"/>
    <mergeCell ref="C107:F107"/>
    <mergeCell ref="C108:F108"/>
    <mergeCell ref="C121:F121"/>
    <mergeCell ref="C122:F122"/>
    <mergeCell ref="C123:F123"/>
    <mergeCell ref="C124:F124"/>
    <mergeCell ref="C125:F125"/>
    <mergeCell ref="C126:F126"/>
    <mergeCell ref="C115:F115"/>
    <mergeCell ref="C116:F116"/>
    <mergeCell ref="C117:F117"/>
    <mergeCell ref="C118:F118"/>
    <mergeCell ref="C119:F119"/>
    <mergeCell ref="C120:F120"/>
    <mergeCell ref="C133:F133"/>
    <mergeCell ref="C134:F134"/>
    <mergeCell ref="C135:F135"/>
    <mergeCell ref="C136:F136"/>
    <mergeCell ref="C137:F137"/>
    <mergeCell ref="C138:F138"/>
    <mergeCell ref="C127:F127"/>
    <mergeCell ref="C128:F128"/>
    <mergeCell ref="C129:F129"/>
    <mergeCell ref="C130:F130"/>
    <mergeCell ref="C131:F131"/>
    <mergeCell ref="C132:F132"/>
    <mergeCell ref="C145:F145"/>
    <mergeCell ref="C146:F146"/>
    <mergeCell ref="C147:F147"/>
    <mergeCell ref="C148:F148"/>
    <mergeCell ref="C149:F149"/>
    <mergeCell ref="C150:F150"/>
    <mergeCell ref="C139:F139"/>
    <mergeCell ref="C140:F140"/>
    <mergeCell ref="C141:F141"/>
    <mergeCell ref="C142:F142"/>
    <mergeCell ref="C143:F143"/>
    <mergeCell ref="C144:F144"/>
    <mergeCell ref="C157:F157"/>
    <mergeCell ref="C158:F158"/>
    <mergeCell ref="C159:F159"/>
    <mergeCell ref="C160:F160"/>
    <mergeCell ref="C161:F161"/>
    <mergeCell ref="B162:F162"/>
    <mergeCell ref="C151:F151"/>
    <mergeCell ref="C152:F152"/>
    <mergeCell ref="C153:F153"/>
    <mergeCell ref="C154:F154"/>
    <mergeCell ref="C155:F155"/>
    <mergeCell ref="C156:F156"/>
  </mergeCells>
  <hyperlinks>
    <hyperlink ref="E12" r:id="rId1"/>
    <hyperlink ref="G10" r:id="rId2"/>
  </hyperlinks>
  <printOptions horizontalCentered="1"/>
  <pageMargins left="0.11811023622047245" right="0.11811023622047245" top="0.74803149606299213" bottom="0.74803149606299213" header="0.31496062992125984" footer="0.31496062992125984"/>
  <pageSetup paperSize="9" scale="83" fitToHeight="5" orientation="landscape"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pageSetUpPr fitToPage="1"/>
  </sheetPr>
  <dimension ref="B1:Z58"/>
  <sheetViews>
    <sheetView topLeftCell="A13" zoomScaleNormal="100" workbookViewId="0">
      <selection activeCell="G20" sqref="G20"/>
    </sheetView>
  </sheetViews>
  <sheetFormatPr defaultColWidth="9.140625" defaultRowHeight="12.75"/>
  <cols>
    <col min="1" max="1" width="2.85546875" customWidth="1"/>
    <col min="2" max="4" width="11.85546875" customWidth="1"/>
    <col min="5" max="6" width="13.42578125" customWidth="1"/>
    <col min="7" max="7" width="12" customWidth="1"/>
    <col min="8" max="8" width="13.85546875" customWidth="1"/>
    <col min="9" max="9" width="9.85546875" hidden="1" customWidth="1"/>
    <col min="10" max="10" width="10.85546875" hidden="1" customWidth="1"/>
    <col min="11" max="18" width="0" hidden="1" customWidth="1"/>
    <col min="19" max="19" width="12" customWidth="1"/>
    <col min="20" max="20" width="0" hidden="1" customWidth="1"/>
    <col min="21" max="21" width="10.42578125" hidden="1" customWidth="1"/>
    <col min="22" max="22" width="12.140625" customWidth="1"/>
    <col min="23" max="23" width="11.85546875" customWidth="1"/>
    <col min="24" max="26" width="16" customWidth="1"/>
  </cols>
  <sheetData>
    <row r="1" spans="2:21" s="727" customFormat="1"/>
    <row r="2" spans="2:21" s="727" customFormat="1">
      <c r="B2" s="1"/>
      <c r="F2" s="727" t="s">
        <v>0</v>
      </c>
    </row>
    <row r="3" spans="2:21" s="727" customFormat="1">
      <c r="F3" s="727" t="s">
        <v>623</v>
      </c>
    </row>
    <row r="4" spans="2:21" s="727" customFormat="1">
      <c r="P4" s="728"/>
      <c r="Q4" s="728"/>
      <c r="R4" s="728"/>
    </row>
    <row r="5" spans="2:21" s="2" customFormat="1" ht="12.75" customHeight="1">
      <c r="B5" s="1455" t="s">
        <v>2</v>
      </c>
      <c r="C5" s="1456"/>
      <c r="D5" s="865"/>
      <c r="E5" s="954"/>
      <c r="F5" s="953" t="s">
        <v>3</v>
      </c>
      <c r="G5" s="953"/>
      <c r="H5" s="953"/>
      <c r="I5" s="727"/>
      <c r="J5" s="727"/>
    </row>
    <row r="6" spans="2:21" s="2" customFormat="1" ht="12.75" customHeight="1">
      <c r="B6" s="1046" t="s">
        <v>4</v>
      </c>
      <c r="C6" s="959"/>
      <c r="D6" s="865" t="s">
        <v>636</v>
      </c>
      <c r="E6" s="954"/>
      <c r="F6" s="557" t="s">
        <v>5</v>
      </c>
      <c r="G6" s="958" t="s">
        <v>640</v>
      </c>
      <c r="H6" s="959"/>
    </row>
    <row r="7" spans="2:21" s="2" customFormat="1" ht="12.75" customHeight="1">
      <c r="B7" s="1046" t="s">
        <v>6</v>
      </c>
      <c r="C7" s="959"/>
      <c r="D7" s="865">
        <v>164780489</v>
      </c>
      <c r="E7" s="954"/>
      <c r="F7" s="557" t="s">
        <v>7</v>
      </c>
      <c r="G7" s="958" t="s">
        <v>641</v>
      </c>
      <c r="H7" s="959"/>
    </row>
    <row r="8" spans="2:21" s="2" customFormat="1" ht="12.75" customHeight="1">
      <c r="B8" s="1046" t="s">
        <v>8</v>
      </c>
      <c r="C8" s="959"/>
      <c r="D8" s="865" t="s">
        <v>637</v>
      </c>
      <c r="E8" s="954"/>
      <c r="F8" s="557" t="s">
        <v>9</v>
      </c>
      <c r="G8" s="958" t="s">
        <v>642</v>
      </c>
      <c r="H8" s="959"/>
    </row>
    <row r="9" spans="2:21" s="2" customFormat="1" ht="12.75" customHeight="1">
      <c r="B9" s="1046" t="s">
        <v>9</v>
      </c>
      <c r="C9" s="959"/>
      <c r="D9" s="865" t="s">
        <v>638</v>
      </c>
      <c r="E9" s="954"/>
      <c r="F9" s="557" t="s">
        <v>10</v>
      </c>
      <c r="G9" s="958" t="s">
        <v>638</v>
      </c>
      <c r="H9" s="959"/>
    </row>
    <row r="10" spans="2:21" s="2" customFormat="1" ht="12.75" customHeight="1">
      <c r="B10" s="1046" t="s">
        <v>10</v>
      </c>
      <c r="C10" s="959"/>
      <c r="D10" s="865" t="s">
        <v>638</v>
      </c>
      <c r="E10" s="954"/>
      <c r="F10" s="557" t="s">
        <v>11</v>
      </c>
      <c r="G10" s="958" t="s">
        <v>639</v>
      </c>
      <c r="H10" s="959"/>
    </row>
    <row r="11" spans="2:21" s="2" customFormat="1" ht="12.75" customHeight="1">
      <c r="B11" s="1046" t="s">
        <v>12</v>
      </c>
      <c r="C11" s="959"/>
      <c r="D11" s="865" t="s">
        <v>217</v>
      </c>
      <c r="E11" s="954"/>
      <c r="F11" s="96"/>
      <c r="G11" s="956"/>
      <c r="H11" s="957"/>
    </row>
    <row r="12" spans="2:21" s="2" customFormat="1" ht="12.75" customHeight="1">
      <c r="B12" s="1046" t="s">
        <v>11</v>
      </c>
      <c r="C12" s="959"/>
      <c r="D12" s="865" t="s">
        <v>639</v>
      </c>
      <c r="E12" s="954"/>
      <c r="F12" s="96"/>
      <c r="G12" s="956"/>
      <c r="H12" s="957"/>
    </row>
    <row r="13" spans="2:21" s="727" customFormat="1"/>
    <row r="14" spans="2:21" s="727" customFormat="1" ht="15.75">
      <c r="B14" s="1444" t="s">
        <v>661</v>
      </c>
      <c r="C14" s="1444"/>
      <c r="D14" s="1444"/>
      <c r="E14" s="1444"/>
      <c r="F14" s="1444"/>
      <c r="G14" s="1444"/>
      <c r="H14" s="1444"/>
      <c r="I14" s="1444"/>
      <c r="J14" s="1444"/>
      <c r="K14" s="1444"/>
      <c r="L14" s="1444"/>
      <c r="M14" s="1444"/>
      <c r="N14" s="1444"/>
      <c r="O14" s="1444"/>
      <c r="P14" s="1444"/>
      <c r="Q14" s="1444"/>
      <c r="R14" s="1444"/>
      <c r="S14" s="1444"/>
      <c r="T14" s="1444"/>
      <c r="U14" s="1444"/>
    </row>
    <row r="15" spans="2:21" s="2" customFormat="1" ht="15" customHeight="1">
      <c r="C15" s="949"/>
      <c r="D15" s="949"/>
    </row>
    <row r="16" spans="2:21" s="2" customFormat="1" ht="15" customHeight="1">
      <c r="E16" s="950">
        <v>42786</v>
      </c>
      <c r="F16" s="884"/>
      <c r="G16" s="884"/>
    </row>
    <row r="17" spans="2:26" s="2" customFormat="1">
      <c r="F17" s="4" t="s">
        <v>13</v>
      </c>
    </row>
    <row r="18" spans="2:26" s="2" customFormat="1" ht="12.75" customHeight="1"/>
    <row r="19" spans="2:26" s="727" customFormat="1">
      <c r="V19" s="2"/>
    </row>
    <row r="20" spans="2:26" s="727" customFormat="1">
      <c r="B20" s="1445" t="s">
        <v>14</v>
      </c>
      <c r="C20" s="1445"/>
      <c r="D20" s="1445"/>
      <c r="E20" s="1445"/>
      <c r="F20" s="1445"/>
      <c r="V20" s="2"/>
    </row>
    <row r="21" spans="2:26" s="727" customFormat="1">
      <c r="B21" s="1122" t="s">
        <v>309</v>
      </c>
      <c r="C21" s="1122"/>
      <c r="D21" s="1122"/>
      <c r="E21" s="1122"/>
      <c r="F21" s="1122"/>
    </row>
    <row r="22" spans="2:26" s="727" customFormat="1" ht="13.5" thickBot="1"/>
    <row r="23" spans="2:26" s="729" customFormat="1" ht="12.75" customHeight="1">
      <c r="B23" s="1446" t="s">
        <v>624</v>
      </c>
      <c r="C23" s="1447"/>
      <c r="D23" s="1447"/>
      <c r="E23" s="1447"/>
      <c r="F23" s="1448"/>
      <c r="G23" s="1435" t="s">
        <v>18</v>
      </c>
      <c r="H23" s="1435"/>
      <c r="I23" s="1420"/>
      <c r="J23" s="1420" t="s">
        <v>19</v>
      </c>
      <c r="K23" s="1420"/>
      <c r="L23" s="1420" t="s">
        <v>20</v>
      </c>
      <c r="M23" s="1420"/>
      <c r="N23" s="1420" t="s">
        <v>21</v>
      </c>
      <c r="O23" s="1420"/>
      <c r="P23" s="1420"/>
      <c r="Q23" s="1420" t="s">
        <v>22</v>
      </c>
      <c r="R23" s="1420"/>
      <c r="S23" s="1420" t="s">
        <v>23</v>
      </c>
      <c r="T23" s="1420" t="s">
        <v>24</v>
      </c>
      <c r="U23" s="1420"/>
      <c r="V23" s="1420" t="s">
        <v>25</v>
      </c>
      <c r="W23" s="1421"/>
      <c r="X23" s="1440" t="s">
        <v>625</v>
      </c>
      <c r="Y23" s="1442" t="s">
        <v>27</v>
      </c>
      <c r="Z23" s="1438" t="s">
        <v>67</v>
      </c>
    </row>
    <row r="24" spans="2:26" s="729" customFormat="1" ht="15" customHeight="1">
      <c r="B24" s="1449"/>
      <c r="C24" s="1450"/>
      <c r="D24" s="1450"/>
      <c r="E24" s="1450"/>
      <c r="F24" s="1451"/>
      <c r="G24" s="1437"/>
      <c r="H24" s="1437"/>
      <c r="I24" s="1422"/>
      <c r="J24" s="1422"/>
      <c r="K24" s="1422"/>
      <c r="L24" s="1422"/>
      <c r="M24" s="1422"/>
      <c r="N24" s="1422"/>
      <c r="O24" s="1422"/>
      <c r="P24" s="1422"/>
      <c r="Q24" s="1422"/>
      <c r="R24" s="1422"/>
      <c r="S24" s="1422"/>
      <c r="T24" s="1422"/>
      <c r="U24" s="1422"/>
      <c r="V24" s="1422"/>
      <c r="W24" s="1423"/>
      <c r="X24" s="1441"/>
      <c r="Y24" s="1443"/>
      <c r="Z24" s="1439"/>
    </row>
    <row r="25" spans="2:26" s="729" customFormat="1" ht="15" customHeight="1">
      <c r="B25" s="1449"/>
      <c r="C25" s="1450"/>
      <c r="D25" s="1450"/>
      <c r="E25" s="1450"/>
      <c r="F25" s="1451"/>
      <c r="G25" s="1437"/>
      <c r="H25" s="1437"/>
      <c r="I25" s="1422"/>
      <c r="J25" s="1422"/>
      <c r="K25" s="1422"/>
      <c r="L25" s="1422"/>
      <c r="M25" s="1422"/>
      <c r="N25" s="1422"/>
      <c r="O25" s="1422"/>
      <c r="P25" s="1422"/>
      <c r="Q25" s="1422"/>
      <c r="R25" s="1422"/>
      <c r="S25" s="1422"/>
      <c r="T25" s="1422"/>
      <c r="U25" s="1422"/>
      <c r="V25" s="1422"/>
      <c r="W25" s="1423"/>
      <c r="X25" s="1441"/>
      <c r="Y25" s="1443"/>
      <c r="Z25" s="1439"/>
    </row>
    <row r="26" spans="2:26" s="729" customFormat="1" ht="12.75" customHeight="1">
      <c r="B26" s="1449"/>
      <c r="C26" s="1450"/>
      <c r="D26" s="1450"/>
      <c r="E26" s="1450"/>
      <c r="F26" s="1451"/>
      <c r="G26" s="1437"/>
      <c r="H26" s="1437"/>
      <c r="I26" s="1422"/>
      <c r="J26" s="1422"/>
      <c r="K26" s="1422"/>
      <c r="L26" s="1422"/>
      <c r="M26" s="1422"/>
      <c r="N26" s="1422"/>
      <c r="O26" s="1422"/>
      <c r="P26" s="1422"/>
      <c r="Q26" s="1422"/>
      <c r="R26" s="1422"/>
      <c r="S26" s="1422"/>
      <c r="T26" s="1422"/>
      <c r="U26" s="1422"/>
      <c r="V26" s="1422"/>
      <c r="W26" s="1423"/>
      <c r="X26" s="1441"/>
      <c r="Y26" s="1443"/>
      <c r="Z26" s="1439"/>
    </row>
    <row r="27" spans="2:26" s="729" customFormat="1">
      <c r="B27" s="1449"/>
      <c r="C27" s="1450"/>
      <c r="D27" s="1450"/>
      <c r="E27" s="1450"/>
      <c r="F27" s="1451"/>
      <c r="G27" s="1277" t="s">
        <v>811</v>
      </c>
      <c r="H27" s="1253" t="s">
        <v>812</v>
      </c>
      <c r="I27" s="1253" t="s">
        <v>262</v>
      </c>
      <c r="J27" s="1253" t="s">
        <v>260</v>
      </c>
      <c r="K27" s="1253" t="s">
        <v>261</v>
      </c>
      <c r="L27" s="1253" t="s">
        <v>260</v>
      </c>
      <c r="M27" s="1253" t="s">
        <v>261</v>
      </c>
      <c r="N27" s="1253" t="s">
        <v>260</v>
      </c>
      <c r="O27" s="1253" t="s">
        <v>261</v>
      </c>
      <c r="P27" s="1253" t="s">
        <v>262</v>
      </c>
      <c r="Q27" s="1253" t="s">
        <v>260</v>
      </c>
      <c r="R27" s="1253" t="s">
        <v>261</v>
      </c>
      <c r="S27" s="1253" t="s">
        <v>813</v>
      </c>
      <c r="T27" s="1253" t="s">
        <v>260</v>
      </c>
      <c r="U27" s="1253" t="s">
        <v>261</v>
      </c>
      <c r="V27" s="1253" t="s">
        <v>814</v>
      </c>
      <c r="W27" s="1251" t="s">
        <v>815</v>
      </c>
      <c r="X27" s="1441"/>
      <c r="Y27" s="1443"/>
      <c r="Z27" s="1439"/>
    </row>
    <row r="28" spans="2:26" s="730" customFormat="1" ht="15" thickBot="1">
      <c r="B28" s="1452"/>
      <c r="C28" s="1453"/>
      <c r="D28" s="1453"/>
      <c r="E28" s="1453"/>
      <c r="F28" s="1454"/>
      <c r="G28" s="1278"/>
      <c r="H28" s="1254"/>
      <c r="I28" s="1254"/>
      <c r="J28" s="1254"/>
      <c r="K28" s="1254"/>
      <c r="L28" s="1254"/>
      <c r="M28" s="1254"/>
      <c r="N28" s="1254"/>
      <c r="O28" s="1254"/>
      <c r="P28" s="1254"/>
      <c r="Q28" s="1254"/>
      <c r="R28" s="1254"/>
      <c r="S28" s="1254"/>
      <c r="T28" s="1254"/>
      <c r="U28" s="1254"/>
      <c r="V28" s="1254"/>
      <c r="W28" s="1252"/>
      <c r="X28" s="1441"/>
      <c r="Y28" s="1443"/>
      <c r="Z28" s="1439"/>
    </row>
    <row r="29" spans="2:26" s="738" customFormat="1">
      <c r="B29" s="1426" t="s">
        <v>626</v>
      </c>
      <c r="C29" s="1427"/>
      <c r="D29" s="1427"/>
      <c r="E29" s="1427"/>
      <c r="F29" s="1427"/>
      <c r="G29" s="731">
        <v>33969</v>
      </c>
      <c r="H29" s="732">
        <v>0</v>
      </c>
      <c r="I29" s="732">
        <v>0</v>
      </c>
      <c r="J29" s="732">
        <v>0</v>
      </c>
      <c r="K29" s="732">
        <v>0</v>
      </c>
      <c r="L29" s="732">
        <v>0</v>
      </c>
      <c r="M29" s="732">
        <v>0</v>
      </c>
      <c r="N29" s="732">
        <v>0</v>
      </c>
      <c r="O29" s="732">
        <v>0</v>
      </c>
      <c r="P29" s="732">
        <v>0</v>
      </c>
      <c r="Q29" s="732">
        <v>0</v>
      </c>
      <c r="R29" s="732">
        <v>0</v>
      </c>
      <c r="S29" s="732">
        <v>23850</v>
      </c>
      <c r="T29" s="732">
        <v>0</v>
      </c>
      <c r="U29" s="732">
        <v>0</v>
      </c>
      <c r="V29" s="733">
        <v>4401</v>
      </c>
      <c r="W29" s="734" t="s">
        <v>217</v>
      </c>
      <c r="X29" s="735" t="s">
        <v>217</v>
      </c>
      <c r="Y29" s="736" t="s">
        <v>217</v>
      </c>
      <c r="Z29" s="737">
        <f>SUM(G29:Y29)</f>
        <v>62220</v>
      </c>
    </row>
    <row r="30" spans="2:26" s="738" customFormat="1">
      <c r="B30" s="1428" t="s">
        <v>627</v>
      </c>
      <c r="C30" s="1429"/>
      <c r="D30" s="1429"/>
      <c r="E30" s="1429"/>
      <c r="F30" s="1429"/>
      <c r="G30" s="739">
        <v>1154970</v>
      </c>
      <c r="H30" s="740">
        <v>0</v>
      </c>
      <c r="I30" s="740">
        <v>0</v>
      </c>
      <c r="J30" s="740">
        <v>0</v>
      </c>
      <c r="K30" s="740">
        <v>0</v>
      </c>
      <c r="L30" s="740">
        <v>0</v>
      </c>
      <c r="M30" s="740">
        <v>0</v>
      </c>
      <c r="N30" s="740">
        <v>0</v>
      </c>
      <c r="O30" s="740">
        <v>0</v>
      </c>
      <c r="P30" s="740">
        <v>0</v>
      </c>
      <c r="Q30" s="740">
        <v>0</v>
      </c>
      <c r="R30" s="740">
        <v>0</v>
      </c>
      <c r="S30" s="740">
        <v>157794</v>
      </c>
      <c r="T30" s="740">
        <v>0</v>
      </c>
      <c r="U30" s="740">
        <v>0</v>
      </c>
      <c r="V30" s="740">
        <v>172515</v>
      </c>
      <c r="W30" s="741">
        <v>34060</v>
      </c>
      <c r="X30" s="742" t="s">
        <v>217</v>
      </c>
      <c r="Y30" s="743" t="s">
        <v>217</v>
      </c>
      <c r="Z30" s="744">
        <f>SUM(G30:Y30)</f>
        <v>1519339</v>
      </c>
    </row>
    <row r="31" spans="2:26" s="750" customFormat="1">
      <c r="B31" s="1430" t="s">
        <v>628</v>
      </c>
      <c r="C31" s="1431"/>
      <c r="D31" s="1431"/>
      <c r="E31" s="1431"/>
      <c r="F31" s="1431"/>
      <c r="G31" s="745">
        <f>IF(ISERROR(G30/(G29*10)),"-",G30/(G29*10))</f>
        <v>3.4000706526538904</v>
      </c>
      <c r="H31" s="746" t="str">
        <f t="shared" ref="H31:Z31" si="0">IF(ISERROR(H30/(H29*10)),"-",H30/(H29*10))</f>
        <v>-</v>
      </c>
      <c r="I31" s="746" t="str">
        <f t="shared" si="0"/>
        <v>-</v>
      </c>
      <c r="J31" s="746" t="str">
        <f t="shared" si="0"/>
        <v>-</v>
      </c>
      <c r="K31" s="746" t="str">
        <f t="shared" si="0"/>
        <v>-</v>
      </c>
      <c r="L31" s="746" t="str">
        <f t="shared" si="0"/>
        <v>-</v>
      </c>
      <c r="M31" s="746" t="str">
        <f t="shared" si="0"/>
        <v>-</v>
      </c>
      <c r="N31" s="746" t="str">
        <f t="shared" si="0"/>
        <v>-</v>
      </c>
      <c r="O31" s="746" t="str">
        <f t="shared" si="0"/>
        <v>-</v>
      </c>
      <c r="P31" s="746" t="str">
        <f t="shared" si="0"/>
        <v>-</v>
      </c>
      <c r="Q31" s="746" t="str">
        <f t="shared" si="0"/>
        <v>-</v>
      </c>
      <c r="R31" s="746" t="str">
        <f t="shared" si="0"/>
        <v>-</v>
      </c>
      <c r="S31" s="747">
        <f>+S30/S29</f>
        <v>6.616100628930818</v>
      </c>
      <c r="T31" s="746" t="str">
        <f t="shared" si="0"/>
        <v>-</v>
      </c>
      <c r="U31" s="746" t="str">
        <f t="shared" si="0"/>
        <v>-</v>
      </c>
      <c r="V31" s="747">
        <f t="shared" si="0"/>
        <v>3.9199045671438308</v>
      </c>
      <c r="W31" s="748" t="str">
        <f t="shared" si="0"/>
        <v>-</v>
      </c>
      <c r="X31" s="742" t="str">
        <f t="shared" si="0"/>
        <v>-</v>
      </c>
      <c r="Y31" s="743" t="str">
        <f t="shared" si="0"/>
        <v>-</v>
      </c>
      <c r="Z31" s="749">
        <f t="shared" si="0"/>
        <v>2.4418820315011249</v>
      </c>
    </row>
    <row r="32" spans="2:26" s="750" customFormat="1">
      <c r="B32" s="1428" t="s">
        <v>629</v>
      </c>
      <c r="C32" s="1429"/>
      <c r="D32" s="1429"/>
      <c r="E32" s="1429"/>
      <c r="F32" s="1429"/>
      <c r="G32" s="739">
        <f>'16'!H162</f>
        <v>1259893</v>
      </c>
      <c r="H32" s="740">
        <f>'16'!I162</f>
        <v>0</v>
      </c>
      <c r="I32" s="740">
        <f>'16'!J162</f>
        <v>0</v>
      </c>
      <c r="J32" s="740">
        <f>'16'!K162</f>
        <v>0</v>
      </c>
      <c r="K32" s="740">
        <f>'16'!L162</f>
        <v>0</v>
      </c>
      <c r="L32" s="740">
        <f>'16'!M162</f>
        <v>0</v>
      </c>
      <c r="M32" s="740">
        <f>'16'!N162</f>
        <v>0</v>
      </c>
      <c r="N32" s="740">
        <f>'16'!O162</f>
        <v>0</v>
      </c>
      <c r="O32" s="740">
        <f>'16'!P162</f>
        <v>0</v>
      </c>
      <c r="P32" s="740">
        <f>'16'!Q162</f>
        <v>0</v>
      </c>
      <c r="Q32" s="740">
        <f>'16'!R162</f>
        <v>0</v>
      </c>
      <c r="R32" s="740">
        <f>'16'!S162</f>
        <v>0</v>
      </c>
      <c r="S32" s="740">
        <f>'16'!T162</f>
        <v>2742</v>
      </c>
      <c r="T32" s="740">
        <f>'16'!U162</f>
        <v>0</v>
      </c>
      <c r="U32" s="740">
        <f>'16'!V162</f>
        <v>0</v>
      </c>
      <c r="V32" s="740">
        <f>'16'!W162</f>
        <v>163231</v>
      </c>
      <c r="W32" s="741">
        <f>'16'!X162</f>
        <v>14764</v>
      </c>
      <c r="X32" s="751">
        <f>'7'!$M$159+'15'!$H$162</f>
        <v>3411.9400000000005</v>
      </c>
      <c r="Y32" s="744">
        <v>0</v>
      </c>
      <c r="Z32" s="744">
        <f>SUM(G32:Y32)</f>
        <v>1444041.94</v>
      </c>
    </row>
    <row r="33" spans="2:26" s="750" customFormat="1" ht="13.5" thickBot="1">
      <c r="B33" s="1432" t="s">
        <v>630</v>
      </c>
      <c r="C33" s="1433"/>
      <c r="D33" s="1433"/>
      <c r="E33" s="1433"/>
      <c r="F33" s="1433"/>
      <c r="G33" s="752">
        <f>IF(ISERROR(G32/(G29*10)),"-",G32/(G29*10))</f>
        <v>3.7089493361594394</v>
      </c>
      <c r="H33" s="753" t="str">
        <f t="shared" ref="H33:Z33" si="1">IF(ISERROR(H32/(H29*10)),"-",H32/(H29*10))</f>
        <v>-</v>
      </c>
      <c r="I33" s="753" t="str">
        <f t="shared" si="1"/>
        <v>-</v>
      </c>
      <c r="J33" s="753" t="str">
        <f t="shared" si="1"/>
        <v>-</v>
      </c>
      <c r="K33" s="753" t="str">
        <f t="shared" si="1"/>
        <v>-</v>
      </c>
      <c r="L33" s="753" t="str">
        <f t="shared" si="1"/>
        <v>-</v>
      </c>
      <c r="M33" s="753" t="str">
        <f t="shared" si="1"/>
        <v>-</v>
      </c>
      <c r="N33" s="753" t="str">
        <f t="shared" si="1"/>
        <v>-</v>
      </c>
      <c r="O33" s="753" t="str">
        <f t="shared" si="1"/>
        <v>-</v>
      </c>
      <c r="P33" s="753" t="str">
        <f t="shared" si="1"/>
        <v>-</v>
      </c>
      <c r="Q33" s="753" t="str">
        <f t="shared" si="1"/>
        <v>-</v>
      </c>
      <c r="R33" s="753" t="str">
        <f t="shared" si="1"/>
        <v>-</v>
      </c>
      <c r="S33" s="754">
        <f>+S32/S29</f>
        <v>0.11496855345911949</v>
      </c>
      <c r="T33" s="753" t="str">
        <f t="shared" si="1"/>
        <v>-</v>
      </c>
      <c r="U33" s="753" t="str">
        <f t="shared" si="1"/>
        <v>-</v>
      </c>
      <c r="V33" s="754">
        <f t="shared" si="1"/>
        <v>3.7089525107930017</v>
      </c>
      <c r="W33" s="755" t="str">
        <f t="shared" si="1"/>
        <v>-</v>
      </c>
      <c r="X33" s="756" t="str">
        <f t="shared" si="1"/>
        <v>-</v>
      </c>
      <c r="Y33" s="757" t="str">
        <f t="shared" si="1"/>
        <v>-</v>
      </c>
      <c r="Z33" s="758">
        <f t="shared" si="1"/>
        <v>2.3208645773063323</v>
      </c>
    </row>
    <row r="35" spans="2:26" ht="14.25">
      <c r="B35" s="727"/>
      <c r="C35" s="727"/>
      <c r="D35" s="727"/>
      <c r="E35" s="727"/>
      <c r="F35" s="759"/>
      <c r="G35" s="727"/>
      <c r="H35" s="727"/>
      <c r="I35" s="727"/>
      <c r="J35" s="727"/>
      <c r="K35" s="727"/>
      <c r="L35" s="727"/>
      <c r="M35" s="727"/>
      <c r="N35" s="727"/>
      <c r="O35" s="727"/>
      <c r="P35" s="727"/>
      <c r="Q35" s="759"/>
      <c r="R35" s="759"/>
      <c r="S35" s="759"/>
      <c r="T35" s="759"/>
      <c r="U35" s="759"/>
      <c r="V35" s="759"/>
      <c r="W35" s="759"/>
      <c r="X35" s="759"/>
      <c r="Y35" s="759"/>
      <c r="Z35" s="759"/>
    </row>
    <row r="36" spans="2:26" s="2" customFormat="1">
      <c r="C36" s="65"/>
      <c r="D36" s="66"/>
      <c r="E36" s="65"/>
      <c r="F36" s="65"/>
      <c r="G36" s="66"/>
      <c r="H36" s="65"/>
    </row>
    <row r="37" spans="2:26" s="2" customFormat="1">
      <c r="B37" s="2" t="s">
        <v>55</v>
      </c>
      <c r="C37" s="65"/>
      <c r="D37" s="65" t="s">
        <v>646</v>
      </c>
      <c r="E37" s="65"/>
      <c r="F37" s="67"/>
      <c r="G37" s="65"/>
      <c r="H37" s="65" t="s">
        <v>647</v>
      </c>
    </row>
    <row r="38" spans="2:26" s="2" customFormat="1">
      <c r="C38" s="65"/>
      <c r="D38" s="65"/>
      <c r="E38" s="65"/>
    </row>
    <row r="39" spans="2:26" ht="14.25">
      <c r="B39" s="727" t="s">
        <v>631</v>
      </c>
      <c r="C39" s="759"/>
      <c r="D39" s="759"/>
      <c r="E39" s="759"/>
      <c r="F39" s="759"/>
      <c r="G39" s="759"/>
      <c r="H39" s="759"/>
      <c r="I39" s="759"/>
      <c r="J39" s="759"/>
      <c r="K39" s="759"/>
      <c r="L39" s="759"/>
      <c r="M39" s="759"/>
      <c r="N39" s="759"/>
      <c r="O39" s="759"/>
      <c r="P39" s="759"/>
      <c r="Q39" s="759"/>
      <c r="R39" s="759"/>
      <c r="S39" s="759"/>
      <c r="T39" s="759"/>
      <c r="U39" s="759"/>
      <c r="V39" s="759"/>
      <c r="W39" s="759"/>
      <c r="X39" s="759"/>
      <c r="Y39" s="759"/>
      <c r="Z39" s="759"/>
    </row>
    <row r="40" spans="2:26" ht="14.25">
      <c r="B40" s="727" t="s">
        <v>632</v>
      </c>
      <c r="C40" s="759"/>
      <c r="D40" s="759"/>
      <c r="E40" s="759"/>
      <c r="F40" s="759"/>
      <c r="G40" s="759"/>
      <c r="H40" s="759"/>
      <c r="I40" s="759"/>
      <c r="J40" s="759"/>
      <c r="K40" s="759"/>
      <c r="L40" s="759"/>
      <c r="M40" s="759"/>
      <c r="N40" s="759"/>
      <c r="O40" s="759"/>
      <c r="P40" s="759"/>
      <c r="Q40" s="759"/>
      <c r="R40" s="759"/>
      <c r="S40" s="759"/>
      <c r="T40" s="759"/>
      <c r="U40" s="759"/>
      <c r="V40" s="759"/>
      <c r="W40" s="759"/>
      <c r="X40" s="759"/>
      <c r="Y40" s="759"/>
      <c r="Z40" s="759"/>
    </row>
    <row r="43" spans="2:26" ht="14.25" hidden="1">
      <c r="B43" s="759"/>
      <c r="C43" s="759"/>
      <c r="D43" s="759"/>
      <c r="E43" s="759"/>
      <c r="F43" s="759"/>
      <c r="G43" s="759"/>
      <c r="H43" s="759"/>
      <c r="I43" s="759"/>
      <c r="J43" s="759"/>
      <c r="K43" s="759"/>
      <c r="L43" s="759"/>
      <c r="M43" s="759"/>
      <c r="N43" s="759"/>
      <c r="O43" s="759"/>
      <c r="P43" s="759"/>
      <c r="Q43" s="759"/>
      <c r="R43" s="759"/>
      <c r="S43" s="759"/>
      <c r="T43" s="759"/>
      <c r="U43" s="759"/>
      <c r="V43" s="759"/>
      <c r="W43" s="759"/>
      <c r="X43" s="759"/>
      <c r="Y43" s="759"/>
      <c r="Z43" s="759"/>
    </row>
    <row r="44" spans="2:26" ht="14.25" hidden="1" customHeight="1">
      <c r="C44" s="759"/>
      <c r="D44" s="759"/>
      <c r="E44" s="759"/>
      <c r="F44" s="759"/>
      <c r="G44" s="1434" t="s">
        <v>18</v>
      </c>
      <c r="H44" s="1435"/>
      <c r="I44" s="1420"/>
      <c r="J44" s="1420" t="s">
        <v>19</v>
      </c>
      <c r="K44" s="1420"/>
      <c r="L44" s="1420" t="s">
        <v>20</v>
      </c>
      <c r="M44" s="1420"/>
      <c r="N44" s="1420" t="s">
        <v>21</v>
      </c>
      <c r="O44" s="1420"/>
      <c r="P44" s="1420"/>
      <c r="Q44" s="1420" t="s">
        <v>22</v>
      </c>
      <c r="R44" s="1420"/>
      <c r="S44" s="1420" t="s">
        <v>23</v>
      </c>
      <c r="T44" s="1420" t="s">
        <v>24</v>
      </c>
      <c r="U44" s="1420"/>
      <c r="V44" s="1420" t="s">
        <v>25</v>
      </c>
      <c r="W44" s="1421"/>
      <c r="X44" s="759"/>
      <c r="Y44" s="759"/>
      <c r="Z44" s="759"/>
    </row>
    <row r="45" spans="2:26" ht="14.25" hidden="1">
      <c r="B45" s="759"/>
      <c r="C45" s="759"/>
      <c r="D45" s="759"/>
      <c r="E45" s="759"/>
      <c r="F45" s="759"/>
      <c r="G45" s="1436"/>
      <c r="H45" s="1437"/>
      <c r="I45" s="1422"/>
      <c r="J45" s="1422"/>
      <c r="K45" s="1422"/>
      <c r="L45" s="1422"/>
      <c r="M45" s="1422"/>
      <c r="N45" s="1422"/>
      <c r="O45" s="1422"/>
      <c r="P45" s="1422"/>
      <c r="Q45" s="1422"/>
      <c r="R45" s="1422"/>
      <c r="S45" s="1422"/>
      <c r="T45" s="1422"/>
      <c r="U45" s="1422"/>
      <c r="V45" s="1422"/>
      <c r="W45" s="1423"/>
      <c r="X45" s="759"/>
      <c r="Y45" s="759"/>
      <c r="Z45" s="759"/>
    </row>
    <row r="46" spans="2:26" ht="14.25" hidden="1">
      <c r="B46" s="759"/>
      <c r="C46" s="759"/>
      <c r="D46" s="759"/>
      <c r="E46" s="759"/>
      <c r="F46" s="759"/>
      <c r="G46" s="1436"/>
      <c r="H46" s="1437"/>
      <c r="I46" s="1422"/>
      <c r="J46" s="1422"/>
      <c r="K46" s="1422"/>
      <c r="L46" s="1422"/>
      <c r="M46" s="1422"/>
      <c r="N46" s="1422"/>
      <c r="O46" s="1422"/>
      <c r="P46" s="1422"/>
      <c r="Q46" s="1422"/>
      <c r="R46" s="1422"/>
      <c r="S46" s="1422"/>
      <c r="T46" s="1422"/>
      <c r="U46" s="1422"/>
      <c r="V46" s="1422"/>
      <c r="W46" s="1423"/>
      <c r="X46" s="759"/>
      <c r="Y46" s="759"/>
      <c r="Z46" s="759"/>
    </row>
    <row r="47" spans="2:26" ht="14.25" hidden="1">
      <c r="B47" s="759"/>
      <c r="C47" s="759"/>
      <c r="D47" s="759"/>
      <c r="E47" s="759"/>
      <c r="F47" s="759"/>
      <c r="G47" s="1436"/>
      <c r="H47" s="1437"/>
      <c r="I47" s="1422"/>
      <c r="J47" s="1422"/>
      <c r="K47" s="1422"/>
      <c r="L47" s="1422"/>
      <c r="M47" s="1422"/>
      <c r="N47" s="1422"/>
      <c r="O47" s="1422"/>
      <c r="P47" s="1422"/>
      <c r="Q47" s="1422"/>
      <c r="R47" s="1422"/>
      <c r="S47" s="1422"/>
      <c r="T47" s="1422"/>
      <c r="U47" s="1422"/>
      <c r="V47" s="1422"/>
      <c r="W47" s="1423"/>
      <c r="X47" s="759"/>
      <c r="Y47" s="759"/>
      <c r="Z47" s="759"/>
    </row>
    <row r="48" spans="2:26" ht="14.25" hidden="1">
      <c r="B48" s="759"/>
      <c r="C48" s="759"/>
      <c r="D48" s="759"/>
      <c r="E48" s="759"/>
      <c r="F48" s="759"/>
      <c r="G48" s="1424" t="s">
        <v>260</v>
      </c>
      <c r="H48" s="1106" t="s">
        <v>261</v>
      </c>
      <c r="I48" s="1106" t="s">
        <v>262</v>
      </c>
      <c r="J48" s="1106" t="s">
        <v>260</v>
      </c>
      <c r="K48" s="1106" t="s">
        <v>261</v>
      </c>
      <c r="L48" s="1106" t="s">
        <v>260</v>
      </c>
      <c r="M48" s="1106" t="s">
        <v>261</v>
      </c>
      <c r="N48" s="1106" t="s">
        <v>260</v>
      </c>
      <c r="O48" s="1106" t="s">
        <v>261</v>
      </c>
      <c r="P48" s="1106" t="s">
        <v>262</v>
      </c>
      <c r="Q48" s="1106" t="s">
        <v>260</v>
      </c>
      <c r="R48" s="1106" t="s">
        <v>261</v>
      </c>
      <c r="S48" s="1106" t="s">
        <v>260</v>
      </c>
      <c r="T48" s="1106" t="s">
        <v>260</v>
      </c>
      <c r="U48" s="1106" t="s">
        <v>261</v>
      </c>
      <c r="V48" s="1106" t="s">
        <v>260</v>
      </c>
      <c r="W48" s="1119" t="s">
        <v>261</v>
      </c>
      <c r="X48" s="759"/>
      <c r="Y48" s="759"/>
      <c r="Z48" s="759"/>
    </row>
    <row r="49" spans="6:25" ht="15" hidden="1" thickBot="1">
      <c r="F49" s="759"/>
      <c r="G49" s="1425"/>
      <c r="H49" s="1418"/>
      <c r="I49" s="1418"/>
      <c r="J49" s="1418"/>
      <c r="K49" s="1418"/>
      <c r="L49" s="1418"/>
      <c r="M49" s="1418"/>
      <c r="N49" s="1418"/>
      <c r="O49" s="1418"/>
      <c r="P49" s="1418"/>
      <c r="Q49" s="1418"/>
      <c r="R49" s="1418"/>
      <c r="S49" s="1418"/>
      <c r="T49" s="1418"/>
      <c r="U49" s="1418"/>
      <c r="V49" s="1418"/>
      <c r="W49" s="1419"/>
      <c r="X49" s="759"/>
      <c r="Y49" s="759"/>
    </row>
    <row r="50" spans="6:25" ht="14.25" hidden="1">
      <c r="F50" s="730" t="s">
        <v>633</v>
      </c>
      <c r="G50" s="760">
        <v>1099883.7009056481</v>
      </c>
      <c r="H50" s="761">
        <v>0</v>
      </c>
      <c r="I50" s="761">
        <v>0</v>
      </c>
      <c r="J50" s="761">
        <v>0</v>
      </c>
      <c r="K50" s="761">
        <v>0</v>
      </c>
      <c r="L50" s="761">
        <v>0</v>
      </c>
      <c r="M50" s="761">
        <v>0</v>
      </c>
      <c r="N50" s="761">
        <v>0</v>
      </c>
      <c r="O50" s="761">
        <v>0</v>
      </c>
      <c r="P50" s="761">
        <v>0</v>
      </c>
      <c r="Q50" s="761">
        <v>0</v>
      </c>
      <c r="R50" s="761">
        <v>0</v>
      </c>
      <c r="S50" s="761">
        <v>2525</v>
      </c>
      <c r="T50" s="761"/>
      <c r="U50" s="761"/>
      <c r="V50" s="761">
        <v>142500.16684876673</v>
      </c>
      <c r="W50" s="762">
        <v>12867.676003155544</v>
      </c>
      <c r="X50" s="759"/>
      <c r="Y50" s="759"/>
    </row>
    <row r="51" spans="6:25" ht="14.25" hidden="1">
      <c r="F51" s="730" t="s">
        <v>634</v>
      </c>
      <c r="G51" s="739">
        <v>98564.741067874609</v>
      </c>
      <c r="H51" s="740">
        <v>0</v>
      </c>
      <c r="I51" s="740">
        <v>0</v>
      </c>
      <c r="J51" s="740">
        <v>0</v>
      </c>
      <c r="K51" s="740">
        <v>0</v>
      </c>
      <c r="L51" s="740">
        <v>0</v>
      </c>
      <c r="M51" s="740">
        <v>0</v>
      </c>
      <c r="N51" s="740">
        <v>0</v>
      </c>
      <c r="O51" s="740">
        <v>0</v>
      </c>
      <c r="P51" s="740">
        <v>0</v>
      </c>
      <c r="Q51" s="740">
        <v>0</v>
      </c>
      <c r="R51" s="740">
        <v>0</v>
      </c>
      <c r="S51" s="740">
        <v>226.27480613764712</v>
      </c>
      <c r="T51" s="740"/>
      <c r="U51" s="740"/>
      <c r="V51" s="740">
        <v>12769.979258727546</v>
      </c>
      <c r="W51" s="741">
        <v>1153.1211457647826</v>
      </c>
      <c r="X51" s="759"/>
      <c r="Y51" s="759"/>
    </row>
    <row r="52" spans="6:25" s="765" customFormat="1" ht="15.75" hidden="1" thickBot="1">
      <c r="F52" s="763" t="s">
        <v>215</v>
      </c>
      <c r="G52" s="764">
        <f t="shared" ref="G52:W52" si="2">SUM(G50:G51)</f>
        <v>1198448.4419735228</v>
      </c>
      <c r="H52" s="753">
        <f t="shared" si="2"/>
        <v>0</v>
      </c>
      <c r="I52" s="753">
        <f t="shared" si="2"/>
        <v>0</v>
      </c>
      <c r="J52" s="753">
        <f t="shared" si="2"/>
        <v>0</v>
      </c>
      <c r="K52" s="753">
        <f t="shared" si="2"/>
        <v>0</v>
      </c>
      <c r="L52" s="753">
        <f t="shared" si="2"/>
        <v>0</v>
      </c>
      <c r="M52" s="753">
        <f t="shared" si="2"/>
        <v>0</v>
      </c>
      <c r="N52" s="753">
        <f t="shared" si="2"/>
        <v>0</v>
      </c>
      <c r="O52" s="753">
        <f t="shared" si="2"/>
        <v>0</v>
      </c>
      <c r="P52" s="753">
        <f t="shared" si="2"/>
        <v>0</v>
      </c>
      <c r="Q52" s="753">
        <f t="shared" si="2"/>
        <v>0</v>
      </c>
      <c r="R52" s="753">
        <f t="shared" si="2"/>
        <v>0</v>
      </c>
      <c r="S52" s="753">
        <f t="shared" si="2"/>
        <v>2751.2748061376469</v>
      </c>
      <c r="T52" s="753">
        <f t="shared" si="2"/>
        <v>0</v>
      </c>
      <c r="U52" s="753">
        <f t="shared" si="2"/>
        <v>0</v>
      </c>
      <c r="V52" s="753">
        <f t="shared" si="2"/>
        <v>155270.14610749428</v>
      </c>
      <c r="W52" s="755">
        <f t="shared" si="2"/>
        <v>14020.797148920326</v>
      </c>
      <c r="X52" s="759"/>
    </row>
    <row r="53" spans="6:25" ht="14.25" hidden="1">
      <c r="F53" s="759"/>
      <c r="G53" s="759"/>
      <c r="H53" s="759"/>
      <c r="I53" s="759"/>
      <c r="J53" s="759"/>
      <c r="K53" s="759"/>
      <c r="L53" s="759"/>
      <c r="M53" s="759"/>
      <c r="N53" s="759"/>
      <c r="O53" s="759"/>
      <c r="P53" s="759"/>
      <c r="Q53" s="759"/>
      <c r="R53" s="759"/>
      <c r="S53" s="759"/>
      <c r="T53" s="759"/>
      <c r="U53" s="759"/>
      <c r="V53" s="759"/>
      <c r="W53" s="759"/>
      <c r="X53" s="759"/>
      <c r="Y53" s="759"/>
    </row>
    <row r="54" spans="6:25" ht="14.25" hidden="1">
      <c r="F54" s="759"/>
      <c r="G54" s="759"/>
      <c r="H54" s="759"/>
      <c r="I54" s="759"/>
      <c r="J54" s="759"/>
      <c r="K54" s="759"/>
      <c r="L54" s="759"/>
      <c r="M54" s="759"/>
      <c r="N54" s="759"/>
      <c r="O54" s="759"/>
      <c r="P54" s="759"/>
      <c r="Q54" s="759"/>
      <c r="R54" s="759"/>
      <c r="S54" s="759"/>
      <c r="T54" s="759"/>
      <c r="U54" s="759"/>
      <c r="V54" s="759"/>
      <c r="W54" s="759"/>
      <c r="X54" s="759"/>
      <c r="Y54" s="759"/>
    </row>
    <row r="55" spans="6:25" ht="14.25" hidden="1">
      <c r="F55" s="730" t="s">
        <v>635</v>
      </c>
      <c r="G55" s="766">
        <f t="shared" ref="G55:W55" si="3">G30</f>
        <v>1154970</v>
      </c>
      <c r="H55" s="767">
        <f t="shared" si="3"/>
        <v>0</v>
      </c>
      <c r="I55" s="767">
        <f t="shared" si="3"/>
        <v>0</v>
      </c>
      <c r="J55" s="767">
        <f t="shared" si="3"/>
        <v>0</v>
      </c>
      <c r="K55" s="767">
        <f t="shared" si="3"/>
        <v>0</v>
      </c>
      <c r="L55" s="767">
        <f t="shared" si="3"/>
        <v>0</v>
      </c>
      <c r="M55" s="767">
        <f t="shared" si="3"/>
        <v>0</v>
      </c>
      <c r="N55" s="767">
        <f t="shared" si="3"/>
        <v>0</v>
      </c>
      <c r="O55" s="767">
        <f t="shared" si="3"/>
        <v>0</v>
      </c>
      <c r="P55" s="767">
        <f t="shared" si="3"/>
        <v>0</v>
      </c>
      <c r="Q55" s="767">
        <f t="shared" si="3"/>
        <v>0</v>
      </c>
      <c r="R55" s="767">
        <f t="shared" si="3"/>
        <v>0</v>
      </c>
      <c r="S55" s="767">
        <f t="shared" si="3"/>
        <v>157794</v>
      </c>
      <c r="T55" s="767">
        <f t="shared" si="3"/>
        <v>0</v>
      </c>
      <c r="U55" s="767">
        <f t="shared" si="3"/>
        <v>0</v>
      </c>
      <c r="V55" s="767">
        <f t="shared" si="3"/>
        <v>172515</v>
      </c>
      <c r="W55" s="768">
        <f t="shared" si="3"/>
        <v>34060</v>
      </c>
      <c r="X55" s="769">
        <f>SUM(G55:W55)</f>
        <v>1519339</v>
      </c>
      <c r="Y55" s="759" t="s">
        <v>635</v>
      </c>
    </row>
    <row r="56" spans="6:25" ht="14.25" hidden="1">
      <c r="F56" s="730" t="s">
        <v>31</v>
      </c>
      <c r="G56" s="739">
        <f>G52</f>
        <v>1198448.4419735228</v>
      </c>
      <c r="H56" s="740">
        <f t="shared" ref="H56:W56" si="4">H52</f>
        <v>0</v>
      </c>
      <c r="I56" s="740">
        <f t="shared" si="4"/>
        <v>0</v>
      </c>
      <c r="J56" s="740">
        <f t="shared" si="4"/>
        <v>0</v>
      </c>
      <c r="K56" s="740">
        <f t="shared" si="4"/>
        <v>0</v>
      </c>
      <c r="L56" s="740">
        <f t="shared" si="4"/>
        <v>0</v>
      </c>
      <c r="M56" s="740">
        <f t="shared" si="4"/>
        <v>0</v>
      </c>
      <c r="N56" s="740">
        <f t="shared" si="4"/>
        <v>0</v>
      </c>
      <c r="O56" s="740">
        <f t="shared" si="4"/>
        <v>0</v>
      </c>
      <c r="P56" s="740">
        <f t="shared" si="4"/>
        <v>0</v>
      </c>
      <c r="Q56" s="740">
        <f t="shared" si="4"/>
        <v>0</v>
      </c>
      <c r="R56" s="740">
        <f t="shared" si="4"/>
        <v>0</v>
      </c>
      <c r="S56" s="740">
        <f t="shared" si="4"/>
        <v>2751.2748061376469</v>
      </c>
      <c r="T56" s="740">
        <f t="shared" si="4"/>
        <v>0</v>
      </c>
      <c r="U56" s="740">
        <f t="shared" si="4"/>
        <v>0</v>
      </c>
      <c r="V56" s="740">
        <f t="shared" si="4"/>
        <v>155270.14610749428</v>
      </c>
      <c r="W56" s="741">
        <f t="shared" si="4"/>
        <v>14020.797148920326</v>
      </c>
      <c r="X56" s="769">
        <f>SUM(G56:W56)</f>
        <v>1370490.6600360752</v>
      </c>
      <c r="Y56" s="759" t="s">
        <v>31</v>
      </c>
    </row>
    <row r="57" spans="6:25" ht="15.75" hidden="1" thickBot="1">
      <c r="F57" s="763" t="s">
        <v>38</v>
      </c>
      <c r="G57" s="764">
        <f>G55-G56</f>
        <v>-43478.441973522771</v>
      </c>
      <c r="H57" s="753">
        <f t="shared" ref="H57:W57" si="5">H55-H56</f>
        <v>0</v>
      </c>
      <c r="I57" s="753">
        <f t="shared" si="5"/>
        <v>0</v>
      </c>
      <c r="J57" s="753">
        <f t="shared" si="5"/>
        <v>0</v>
      </c>
      <c r="K57" s="753">
        <f t="shared" si="5"/>
        <v>0</v>
      </c>
      <c r="L57" s="753">
        <f t="shared" si="5"/>
        <v>0</v>
      </c>
      <c r="M57" s="753">
        <f t="shared" si="5"/>
        <v>0</v>
      </c>
      <c r="N57" s="753">
        <f t="shared" si="5"/>
        <v>0</v>
      </c>
      <c r="O57" s="753">
        <f t="shared" si="5"/>
        <v>0</v>
      </c>
      <c r="P57" s="753">
        <f t="shared" si="5"/>
        <v>0</v>
      </c>
      <c r="Q57" s="753">
        <f t="shared" si="5"/>
        <v>0</v>
      </c>
      <c r="R57" s="753">
        <f t="shared" si="5"/>
        <v>0</v>
      </c>
      <c r="S57" s="753">
        <f t="shared" si="5"/>
        <v>155042.72519386237</v>
      </c>
      <c r="T57" s="753">
        <f t="shared" si="5"/>
        <v>0</v>
      </c>
      <c r="U57" s="753">
        <f t="shared" si="5"/>
        <v>0</v>
      </c>
      <c r="V57" s="753">
        <f t="shared" si="5"/>
        <v>17244.853892505722</v>
      </c>
      <c r="W57" s="755">
        <f t="shared" si="5"/>
        <v>20039.202851079674</v>
      </c>
      <c r="X57" s="769">
        <f>SUM(G57:W57)</f>
        <v>148848.33996392498</v>
      </c>
      <c r="Y57" s="759" t="s">
        <v>38</v>
      </c>
    </row>
    <row r="58" spans="6:25" ht="14.25">
      <c r="F58" s="759"/>
      <c r="G58" s="759"/>
      <c r="H58" s="759"/>
      <c r="I58" s="759"/>
      <c r="J58" s="759"/>
      <c r="K58" s="759"/>
      <c r="L58" s="759"/>
      <c r="M58" s="759"/>
      <c r="N58" s="759"/>
      <c r="O58" s="759"/>
      <c r="P58" s="759"/>
      <c r="Q58" s="759"/>
      <c r="R58" s="759"/>
      <c r="S58" s="759"/>
      <c r="T58" s="759"/>
      <c r="U58" s="759"/>
      <c r="V58" s="759"/>
      <c r="W58" s="759"/>
      <c r="X58" s="759"/>
      <c r="Y58" s="759"/>
    </row>
  </sheetData>
  <mergeCells count="88">
    <mergeCell ref="B5:C5"/>
    <mergeCell ref="D5:E5"/>
    <mergeCell ref="F5:H5"/>
    <mergeCell ref="B6:C6"/>
    <mergeCell ref="D6:E6"/>
    <mergeCell ref="G6:H6"/>
    <mergeCell ref="B7:C7"/>
    <mergeCell ref="D7:E7"/>
    <mergeCell ref="G7:H7"/>
    <mergeCell ref="B8:C8"/>
    <mergeCell ref="D8:E8"/>
    <mergeCell ref="G8:H8"/>
    <mergeCell ref="B9:C9"/>
    <mergeCell ref="D9:E9"/>
    <mergeCell ref="G9:H9"/>
    <mergeCell ref="B10:C10"/>
    <mergeCell ref="D10:E10"/>
    <mergeCell ref="G10:H10"/>
    <mergeCell ref="B11:C11"/>
    <mergeCell ref="D11:E11"/>
    <mergeCell ref="G11:H11"/>
    <mergeCell ref="B12:C12"/>
    <mergeCell ref="D12:E12"/>
    <mergeCell ref="G12:H12"/>
    <mergeCell ref="V27:V28"/>
    <mergeCell ref="W27:W28"/>
    <mergeCell ref="B14:U14"/>
    <mergeCell ref="C15:D15"/>
    <mergeCell ref="E16:G16"/>
    <mergeCell ref="B20:F20"/>
    <mergeCell ref="B21:F21"/>
    <mergeCell ref="B23:F28"/>
    <mergeCell ref="G23:I26"/>
    <mergeCell ref="J23:K26"/>
    <mergeCell ref="L23:M26"/>
    <mergeCell ref="N23:P26"/>
    <mergeCell ref="T27:T28"/>
    <mergeCell ref="U27:U28"/>
    <mergeCell ref="Z23:Z28"/>
    <mergeCell ref="G27:G28"/>
    <mergeCell ref="H27:H28"/>
    <mergeCell ref="I27:I28"/>
    <mergeCell ref="J27:J28"/>
    <mergeCell ref="K27:K28"/>
    <mergeCell ref="L27:L28"/>
    <mergeCell ref="M27:M28"/>
    <mergeCell ref="N27:N28"/>
    <mergeCell ref="O27:O28"/>
    <mergeCell ref="Q23:R26"/>
    <mergeCell ref="S23:S26"/>
    <mergeCell ref="T23:U26"/>
    <mergeCell ref="V23:W26"/>
    <mergeCell ref="X23:X28"/>
    <mergeCell ref="Y23:Y28"/>
    <mergeCell ref="G44:I47"/>
    <mergeCell ref="P27:P28"/>
    <mergeCell ref="Q27:Q28"/>
    <mergeCell ref="R27:R28"/>
    <mergeCell ref="S27:S28"/>
    <mergeCell ref="B29:F29"/>
    <mergeCell ref="B30:F30"/>
    <mergeCell ref="B31:F31"/>
    <mergeCell ref="B32:F32"/>
    <mergeCell ref="B33:F33"/>
    <mergeCell ref="V44:W47"/>
    <mergeCell ref="G48:G49"/>
    <mergeCell ref="H48:H49"/>
    <mergeCell ref="I48:I49"/>
    <mergeCell ref="J48:J49"/>
    <mergeCell ref="K48:K49"/>
    <mergeCell ref="L48:L49"/>
    <mergeCell ref="M48:M49"/>
    <mergeCell ref="N48:N49"/>
    <mergeCell ref="O48:O49"/>
    <mergeCell ref="J44:K47"/>
    <mergeCell ref="L44:M47"/>
    <mergeCell ref="N44:P47"/>
    <mergeCell ref="Q44:R47"/>
    <mergeCell ref="S44:S47"/>
    <mergeCell ref="T44:U47"/>
    <mergeCell ref="V48:V49"/>
    <mergeCell ref="W48:W49"/>
    <mergeCell ref="P48:P49"/>
    <mergeCell ref="Q48:Q49"/>
    <mergeCell ref="R48:R49"/>
    <mergeCell ref="S48:S49"/>
    <mergeCell ref="T48:T49"/>
    <mergeCell ref="U48:U49"/>
  </mergeCells>
  <hyperlinks>
    <hyperlink ref="D12" r:id="rId1"/>
    <hyperlink ref="G10" r:id="rId2"/>
  </hyperlinks>
  <pageMargins left="0.70866141732283472" right="0.70866141732283472" top="0.74803149606299213" bottom="0.74803149606299213" header="0.31496062992125984" footer="0.31496062992125984"/>
  <pageSetup paperSize="9" scale="75" orientation="landscape" horizont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pageSetUpPr fitToPage="1"/>
  </sheetPr>
  <dimension ref="B1:AJ124"/>
  <sheetViews>
    <sheetView topLeftCell="L15" zoomScale="88" zoomScaleNormal="88" zoomScaleSheetLayoutView="40" workbookViewId="0">
      <selection activeCell="L113" sqref="L113"/>
    </sheetView>
  </sheetViews>
  <sheetFormatPr defaultColWidth="9.140625" defaultRowHeight="12.75"/>
  <cols>
    <col min="1" max="1" width="2.140625" style="2" customWidth="1"/>
    <col min="2" max="2" width="7.85546875" style="2" customWidth="1"/>
    <col min="3" max="5" width="9.140625" style="2"/>
    <col min="6" max="6" width="12.7109375" style="2" customWidth="1"/>
    <col min="7" max="7" width="12.5703125" style="2" customWidth="1"/>
    <col min="8" max="11" width="12.5703125" style="2" hidden="1" customWidth="1"/>
    <col min="12" max="12" width="12.5703125" style="2" customWidth="1"/>
    <col min="13" max="13" width="12.5703125" style="2" hidden="1" customWidth="1"/>
    <col min="14" max="16" width="12.5703125" style="2" customWidth="1"/>
    <col min="17" max="17" width="22.140625" style="2" customWidth="1"/>
    <col min="18" max="18" width="12.5703125" style="2" customWidth="1"/>
    <col min="19" max="23" width="9.140625" style="2"/>
    <col min="24" max="24" width="12.28515625" style="2" customWidth="1"/>
    <col min="25" max="25" width="12.7109375" style="2" customWidth="1"/>
    <col min="26" max="29" width="12.7109375" style="2" hidden="1" customWidth="1"/>
    <col min="30" max="30" width="12.7109375" style="2" customWidth="1"/>
    <col min="31" max="31" width="12.7109375" style="2" hidden="1" customWidth="1"/>
    <col min="32" max="34" width="12.7109375" style="2" customWidth="1"/>
    <col min="35" max="36" width="12.5703125" style="2" customWidth="1"/>
    <col min="37" max="16384" width="9.140625" style="2"/>
  </cols>
  <sheetData>
    <row r="1" spans="2:18" ht="12.75" customHeight="1"/>
    <row r="2" spans="2:18" ht="12.75" customHeight="1">
      <c r="B2" s="1"/>
      <c r="H2" s="2" t="s">
        <v>0</v>
      </c>
    </row>
    <row r="3" spans="2:18" ht="12.75" customHeight="1">
      <c r="H3" s="2" t="s">
        <v>61</v>
      </c>
    </row>
    <row r="4" spans="2:18" ht="12.75" customHeight="1"/>
    <row r="5" spans="2:18" ht="12.75" customHeight="1">
      <c r="B5" s="953" t="s">
        <v>2</v>
      </c>
      <c r="C5" s="953"/>
      <c r="D5" s="1046"/>
      <c r="E5" s="865"/>
      <c r="F5" s="866"/>
      <c r="G5" s="69"/>
      <c r="H5" s="69"/>
      <c r="I5" s="69"/>
      <c r="J5" s="69"/>
      <c r="K5" s="69"/>
      <c r="L5" s="70"/>
      <c r="N5" s="953" t="s">
        <v>3</v>
      </c>
      <c r="O5" s="953"/>
      <c r="P5" s="953"/>
      <c r="Q5" s="958"/>
      <c r="R5" s="959"/>
    </row>
    <row r="6" spans="2:18" ht="12.75" customHeight="1">
      <c r="B6" s="953" t="s">
        <v>4</v>
      </c>
      <c r="C6" s="953"/>
      <c r="D6" s="953"/>
      <c r="E6" s="865" t="s">
        <v>636</v>
      </c>
      <c r="F6" s="866"/>
      <c r="G6" s="69"/>
      <c r="H6" s="69"/>
      <c r="I6" s="69"/>
      <c r="J6" s="69"/>
      <c r="K6" s="69"/>
      <c r="L6" s="70"/>
      <c r="N6" s="953" t="s">
        <v>5</v>
      </c>
      <c r="O6" s="953"/>
      <c r="P6" s="953"/>
      <c r="Q6" s="958" t="s">
        <v>640</v>
      </c>
      <c r="R6" s="959"/>
    </row>
    <row r="7" spans="2:18" ht="12.75" customHeight="1">
      <c r="B7" s="953" t="s">
        <v>6</v>
      </c>
      <c r="C7" s="953"/>
      <c r="D7" s="953"/>
      <c r="E7" s="865">
        <v>164780489</v>
      </c>
      <c r="F7" s="866"/>
      <c r="G7" s="69"/>
      <c r="H7" s="69"/>
      <c r="I7" s="69"/>
      <c r="J7" s="69"/>
      <c r="K7" s="69"/>
      <c r="L7" s="70"/>
      <c r="N7" s="953" t="s">
        <v>7</v>
      </c>
      <c r="O7" s="953"/>
      <c r="P7" s="953"/>
      <c r="Q7" s="958" t="s">
        <v>641</v>
      </c>
      <c r="R7" s="959"/>
    </row>
    <row r="8" spans="2:18" ht="12.75" customHeight="1">
      <c r="B8" s="953" t="s">
        <v>8</v>
      </c>
      <c r="C8" s="953"/>
      <c r="D8" s="953"/>
      <c r="E8" s="865" t="s">
        <v>637</v>
      </c>
      <c r="F8" s="866"/>
      <c r="G8" s="69"/>
      <c r="H8" s="69"/>
      <c r="I8" s="69"/>
      <c r="J8" s="69"/>
      <c r="K8" s="69"/>
      <c r="L8" s="70"/>
      <c r="N8" s="953" t="s">
        <v>9</v>
      </c>
      <c r="O8" s="953"/>
      <c r="P8" s="953"/>
      <c r="Q8" s="958" t="s">
        <v>642</v>
      </c>
      <c r="R8" s="959"/>
    </row>
    <row r="9" spans="2:18" ht="12.75" customHeight="1">
      <c r="B9" s="953" t="s">
        <v>9</v>
      </c>
      <c r="C9" s="953"/>
      <c r="D9" s="953"/>
      <c r="E9" s="865" t="s">
        <v>638</v>
      </c>
      <c r="F9" s="866"/>
      <c r="G9" s="69"/>
      <c r="H9" s="69"/>
      <c r="I9" s="69"/>
      <c r="J9" s="69"/>
      <c r="K9" s="69"/>
      <c r="L9" s="70"/>
      <c r="N9" s="953" t="s">
        <v>10</v>
      </c>
      <c r="O9" s="953"/>
      <c r="P9" s="953"/>
      <c r="Q9" s="958" t="s">
        <v>638</v>
      </c>
      <c r="R9" s="959"/>
    </row>
    <row r="10" spans="2:18" ht="12.75" customHeight="1">
      <c r="B10" s="953" t="s">
        <v>10</v>
      </c>
      <c r="C10" s="953"/>
      <c r="D10" s="953"/>
      <c r="E10" s="865" t="s">
        <v>638</v>
      </c>
      <c r="F10" s="866"/>
      <c r="G10" s="69"/>
      <c r="H10" s="69"/>
      <c r="I10" s="69"/>
      <c r="J10" s="69"/>
      <c r="K10" s="69"/>
      <c r="L10" s="70"/>
      <c r="N10" s="953" t="s">
        <v>11</v>
      </c>
      <c r="O10" s="953"/>
      <c r="P10" s="953"/>
      <c r="Q10" s="958" t="s">
        <v>639</v>
      </c>
      <c r="R10" s="959"/>
    </row>
    <row r="11" spans="2:18" ht="12.75" customHeight="1">
      <c r="B11" s="953" t="s">
        <v>12</v>
      </c>
      <c r="C11" s="953"/>
      <c r="D11" s="953"/>
      <c r="E11" s="865" t="s">
        <v>217</v>
      </c>
      <c r="F11" s="866"/>
      <c r="G11" s="69"/>
      <c r="H11" s="69"/>
      <c r="I11" s="69"/>
      <c r="J11" s="69"/>
      <c r="K11" s="69"/>
      <c r="L11" s="70"/>
      <c r="N11" s="955"/>
      <c r="O11" s="955"/>
      <c r="P11" s="955"/>
      <c r="Q11" s="956"/>
      <c r="R11" s="957"/>
    </row>
    <row r="12" spans="2:18" ht="12.75" customHeight="1">
      <c r="B12" s="953" t="s">
        <v>11</v>
      </c>
      <c r="C12" s="953"/>
      <c r="D12" s="953"/>
      <c r="E12" s="865" t="s">
        <v>639</v>
      </c>
      <c r="F12" s="866"/>
      <c r="G12" s="69"/>
      <c r="H12" s="69"/>
      <c r="I12" s="69"/>
      <c r="J12" s="69"/>
      <c r="K12" s="69"/>
      <c r="L12" s="70"/>
      <c r="N12" s="955"/>
      <c r="O12" s="955"/>
      <c r="P12" s="955"/>
      <c r="Q12" s="956"/>
      <c r="R12" s="957"/>
    </row>
    <row r="13" spans="2:18" ht="12.75" customHeight="1"/>
    <row r="14" spans="2:18" ht="20.25" customHeight="1">
      <c r="B14" s="1045" t="s">
        <v>648</v>
      </c>
      <c r="C14" s="1045"/>
      <c r="D14" s="1045"/>
      <c r="E14" s="1045"/>
      <c r="F14" s="1045"/>
      <c r="G14" s="1045"/>
      <c r="H14" s="1045"/>
      <c r="I14" s="1045"/>
      <c r="J14" s="1045"/>
      <c r="K14" s="1045"/>
      <c r="L14" s="1045"/>
      <c r="M14" s="1045"/>
      <c r="N14" s="1045"/>
      <c r="O14" s="1045"/>
      <c r="P14" s="1045"/>
      <c r="Q14" s="1045"/>
    </row>
    <row r="15" spans="2:18" ht="15" customHeight="1">
      <c r="C15" s="949"/>
      <c r="D15" s="949"/>
    </row>
    <row r="16" spans="2:18" ht="15" customHeight="1">
      <c r="E16" s="950">
        <v>42415</v>
      </c>
      <c r="F16" s="884"/>
      <c r="G16" s="884"/>
    </row>
    <row r="17" spans="2:36">
      <c r="F17" s="4" t="s">
        <v>13</v>
      </c>
    </row>
    <row r="18" spans="2:36" ht="12.75" customHeight="1"/>
    <row r="19" spans="2:36" ht="12.75" customHeight="1"/>
    <row r="20" spans="2:36" ht="12.75" customHeight="1">
      <c r="B20" s="951" t="s">
        <v>14</v>
      </c>
      <c r="C20" s="951"/>
      <c r="D20" s="951"/>
      <c r="E20" s="951"/>
      <c r="F20" s="951"/>
    </row>
    <row r="21" spans="2:36" ht="12.75" customHeight="1">
      <c r="B21" s="952"/>
      <c r="C21" s="952"/>
      <c r="D21" s="952"/>
      <c r="E21" s="952"/>
      <c r="F21" s="952"/>
    </row>
    <row r="22" spans="2:36" ht="12.75" customHeight="1">
      <c r="B22" s="5"/>
      <c r="C22" s="5"/>
      <c r="D22" s="5"/>
      <c r="E22" s="5"/>
      <c r="F22" s="5"/>
    </row>
    <row r="23" spans="2:36" ht="12.75" customHeight="1">
      <c r="B23" s="2" t="s">
        <v>62</v>
      </c>
      <c r="C23" s="5"/>
      <c r="D23" s="5"/>
      <c r="E23" s="884" t="s">
        <v>644</v>
      </c>
      <c r="F23" s="884"/>
      <c r="G23" s="884"/>
      <c r="T23" s="2" t="s">
        <v>54</v>
      </c>
      <c r="W23" s="884" t="s">
        <v>645</v>
      </c>
      <c r="X23" s="884"/>
      <c r="Y23" s="884"/>
    </row>
    <row r="24" spans="2:36" ht="12.75" customHeight="1" thickBot="1"/>
    <row r="25" spans="2:36" s="7" customFormat="1" ht="12.75" customHeight="1">
      <c r="B25" s="1042"/>
      <c r="C25" s="1030"/>
      <c r="D25" s="1030"/>
      <c r="E25" s="1030"/>
      <c r="F25" s="1030"/>
      <c r="G25" s="1018" t="s">
        <v>18</v>
      </c>
      <c r="H25" s="1018" t="s">
        <v>63</v>
      </c>
      <c r="I25" s="1018" t="s">
        <v>64</v>
      </c>
      <c r="J25" s="1018" t="s">
        <v>21</v>
      </c>
      <c r="K25" s="1018" t="s">
        <v>22</v>
      </c>
      <c r="L25" s="1018" t="s">
        <v>23</v>
      </c>
      <c r="M25" s="1018" t="s">
        <v>24</v>
      </c>
      <c r="N25" s="1018" t="s">
        <v>65</v>
      </c>
      <c r="O25" s="1021" t="s">
        <v>66</v>
      </c>
      <c r="P25" s="1033" t="s">
        <v>67</v>
      </c>
      <c r="Q25" s="1036" t="s">
        <v>28</v>
      </c>
      <c r="R25" s="1039" t="s">
        <v>68</v>
      </c>
      <c r="T25" s="1042"/>
      <c r="U25" s="1030"/>
      <c r="V25" s="1030"/>
      <c r="W25" s="1030"/>
      <c r="X25" s="1030"/>
      <c r="Y25" s="1018" t="s">
        <v>18</v>
      </c>
      <c r="Z25" s="1018" t="s">
        <v>63</v>
      </c>
      <c r="AA25" s="1018" t="s">
        <v>64</v>
      </c>
      <c r="AB25" s="1018" t="s">
        <v>21</v>
      </c>
      <c r="AC25" s="1018" t="s">
        <v>22</v>
      </c>
      <c r="AD25" s="1018" t="s">
        <v>23</v>
      </c>
      <c r="AE25" s="1018" t="s">
        <v>24</v>
      </c>
      <c r="AF25" s="1018" t="s">
        <v>25</v>
      </c>
      <c r="AG25" s="1021" t="s">
        <v>69</v>
      </c>
      <c r="AH25" s="1024" t="s">
        <v>67</v>
      </c>
      <c r="AI25" s="1027" t="s">
        <v>28</v>
      </c>
      <c r="AJ25" s="1010" t="s">
        <v>68</v>
      </c>
    </row>
    <row r="26" spans="2:36" s="7" customFormat="1" ht="12.75" customHeight="1">
      <c r="B26" s="1043"/>
      <c r="C26" s="1031"/>
      <c r="D26" s="1031"/>
      <c r="E26" s="1031"/>
      <c r="F26" s="1031"/>
      <c r="G26" s="1019"/>
      <c r="H26" s="1019"/>
      <c r="I26" s="1019"/>
      <c r="J26" s="1019"/>
      <c r="K26" s="1019"/>
      <c r="L26" s="1019"/>
      <c r="M26" s="1019"/>
      <c r="N26" s="1019"/>
      <c r="O26" s="1022"/>
      <c r="P26" s="1034"/>
      <c r="Q26" s="1037"/>
      <c r="R26" s="1040"/>
      <c r="T26" s="1043"/>
      <c r="U26" s="1031"/>
      <c r="V26" s="1031"/>
      <c r="W26" s="1031"/>
      <c r="X26" s="1031"/>
      <c r="Y26" s="1019"/>
      <c r="Z26" s="1019"/>
      <c r="AA26" s="1019"/>
      <c r="AB26" s="1019"/>
      <c r="AC26" s="1019"/>
      <c r="AD26" s="1019"/>
      <c r="AE26" s="1019"/>
      <c r="AF26" s="1019"/>
      <c r="AG26" s="1022"/>
      <c r="AH26" s="1025"/>
      <c r="AI26" s="1028"/>
      <c r="AJ26" s="1011"/>
    </row>
    <row r="27" spans="2:36" s="7" customFormat="1" ht="12.75" customHeight="1">
      <c r="B27" s="1043"/>
      <c r="C27" s="1031"/>
      <c r="D27" s="1031"/>
      <c r="E27" s="1031"/>
      <c r="F27" s="1031"/>
      <c r="G27" s="1019"/>
      <c r="H27" s="1019"/>
      <c r="I27" s="1019"/>
      <c r="J27" s="1019"/>
      <c r="K27" s="1019"/>
      <c r="L27" s="1019"/>
      <c r="M27" s="1019"/>
      <c r="N27" s="1019"/>
      <c r="O27" s="1022"/>
      <c r="P27" s="1034"/>
      <c r="Q27" s="1037"/>
      <c r="R27" s="1040"/>
      <c r="T27" s="1043"/>
      <c r="U27" s="1031"/>
      <c r="V27" s="1031"/>
      <c r="W27" s="1031"/>
      <c r="X27" s="1031"/>
      <c r="Y27" s="1019"/>
      <c r="Z27" s="1019"/>
      <c r="AA27" s="1019"/>
      <c r="AB27" s="1019"/>
      <c r="AC27" s="1019"/>
      <c r="AD27" s="1019"/>
      <c r="AE27" s="1019"/>
      <c r="AF27" s="1019"/>
      <c r="AG27" s="1022"/>
      <c r="AH27" s="1025"/>
      <c r="AI27" s="1028"/>
      <c r="AJ27" s="1011"/>
    </row>
    <row r="28" spans="2:36" s="7" customFormat="1" ht="12.75" customHeight="1">
      <c r="B28" s="1043"/>
      <c r="C28" s="1031"/>
      <c r="D28" s="1031"/>
      <c r="E28" s="1031"/>
      <c r="F28" s="1031"/>
      <c r="G28" s="1019"/>
      <c r="H28" s="1019"/>
      <c r="I28" s="1019"/>
      <c r="J28" s="1019"/>
      <c r="K28" s="1019"/>
      <c r="L28" s="1019"/>
      <c r="M28" s="1019"/>
      <c r="N28" s="1019"/>
      <c r="O28" s="1022"/>
      <c r="P28" s="1034"/>
      <c r="Q28" s="1037"/>
      <c r="R28" s="1040"/>
      <c r="T28" s="1043"/>
      <c r="U28" s="1031"/>
      <c r="V28" s="1031"/>
      <c r="W28" s="1031"/>
      <c r="X28" s="1031"/>
      <c r="Y28" s="1019"/>
      <c r="Z28" s="1019"/>
      <c r="AA28" s="1019"/>
      <c r="AB28" s="1019"/>
      <c r="AC28" s="1019"/>
      <c r="AD28" s="1019"/>
      <c r="AE28" s="1019"/>
      <c r="AF28" s="1019"/>
      <c r="AG28" s="1022"/>
      <c r="AH28" s="1025"/>
      <c r="AI28" s="1028"/>
      <c r="AJ28" s="1011"/>
    </row>
    <row r="29" spans="2:36" s="7" customFormat="1" ht="12.75" customHeight="1">
      <c r="B29" s="1043"/>
      <c r="C29" s="1031"/>
      <c r="D29" s="1031"/>
      <c r="E29" s="1031"/>
      <c r="F29" s="1031"/>
      <c r="G29" s="1019"/>
      <c r="H29" s="1019"/>
      <c r="I29" s="1019"/>
      <c r="J29" s="1019"/>
      <c r="K29" s="1019"/>
      <c r="L29" s="1019"/>
      <c r="M29" s="1019"/>
      <c r="N29" s="1019"/>
      <c r="O29" s="1022"/>
      <c r="P29" s="1034"/>
      <c r="Q29" s="1037"/>
      <c r="R29" s="1040"/>
      <c r="T29" s="1043"/>
      <c r="U29" s="1031"/>
      <c r="V29" s="1031"/>
      <c r="W29" s="1031"/>
      <c r="X29" s="1031"/>
      <c r="Y29" s="1019"/>
      <c r="Z29" s="1019"/>
      <c r="AA29" s="1019"/>
      <c r="AB29" s="1019"/>
      <c r="AC29" s="1019"/>
      <c r="AD29" s="1019"/>
      <c r="AE29" s="1019"/>
      <c r="AF29" s="1019"/>
      <c r="AG29" s="1022"/>
      <c r="AH29" s="1025"/>
      <c r="AI29" s="1028"/>
      <c r="AJ29" s="1011"/>
    </row>
    <row r="30" spans="2:36" s="7" customFormat="1" ht="12.75" customHeight="1">
      <c r="B30" s="1043"/>
      <c r="C30" s="1031"/>
      <c r="D30" s="1031"/>
      <c r="E30" s="1031"/>
      <c r="F30" s="1031"/>
      <c r="G30" s="1019"/>
      <c r="H30" s="1019"/>
      <c r="I30" s="1019"/>
      <c r="J30" s="1019"/>
      <c r="K30" s="1019"/>
      <c r="L30" s="1019"/>
      <c r="M30" s="1019"/>
      <c r="N30" s="1019"/>
      <c r="O30" s="1022"/>
      <c r="P30" s="1034"/>
      <c r="Q30" s="1037"/>
      <c r="R30" s="1040"/>
      <c r="T30" s="1043"/>
      <c r="U30" s="1031"/>
      <c r="V30" s="1031"/>
      <c r="W30" s="1031"/>
      <c r="X30" s="1031"/>
      <c r="Y30" s="1019"/>
      <c r="Z30" s="1019"/>
      <c r="AA30" s="1019"/>
      <c r="AB30" s="1019"/>
      <c r="AC30" s="1019"/>
      <c r="AD30" s="1019"/>
      <c r="AE30" s="1019"/>
      <c r="AF30" s="1019"/>
      <c r="AG30" s="1022"/>
      <c r="AH30" s="1025"/>
      <c r="AI30" s="1028"/>
      <c r="AJ30" s="1011"/>
    </row>
    <row r="31" spans="2:36" s="7" customFormat="1" ht="13.5" thickBot="1">
      <c r="B31" s="1044"/>
      <c r="C31" s="1032"/>
      <c r="D31" s="1032"/>
      <c r="E31" s="1032"/>
      <c r="F31" s="1032"/>
      <c r="G31" s="1020"/>
      <c r="H31" s="1020"/>
      <c r="I31" s="1020"/>
      <c r="J31" s="1020"/>
      <c r="K31" s="1020"/>
      <c r="L31" s="1020"/>
      <c r="M31" s="1020"/>
      <c r="N31" s="1020"/>
      <c r="O31" s="1023"/>
      <c r="P31" s="1035"/>
      <c r="Q31" s="1038"/>
      <c r="R31" s="1041"/>
      <c r="T31" s="1044"/>
      <c r="U31" s="1032"/>
      <c r="V31" s="1032"/>
      <c r="W31" s="1032"/>
      <c r="X31" s="1032"/>
      <c r="Y31" s="1020"/>
      <c r="Z31" s="1020"/>
      <c r="AA31" s="1020"/>
      <c r="AB31" s="1020"/>
      <c r="AC31" s="1020"/>
      <c r="AD31" s="1020"/>
      <c r="AE31" s="1020"/>
      <c r="AF31" s="1020"/>
      <c r="AG31" s="1023"/>
      <c r="AH31" s="1026"/>
      <c r="AI31" s="1029"/>
      <c r="AJ31" s="1012"/>
    </row>
    <row r="32" spans="2:36" s="7" customFormat="1" ht="13.5" thickBot="1">
      <c r="B32" s="71"/>
      <c r="C32" s="1013" t="s">
        <v>28</v>
      </c>
      <c r="D32" s="1014"/>
      <c r="E32" s="1014"/>
      <c r="F32" s="1015"/>
      <c r="G32" s="72" t="s">
        <v>70</v>
      </c>
      <c r="H32" s="72" t="s">
        <v>71</v>
      </c>
      <c r="I32" s="72" t="s">
        <v>72</v>
      </c>
      <c r="J32" s="72" t="s">
        <v>73</v>
      </c>
      <c r="K32" s="72" t="s">
        <v>74</v>
      </c>
      <c r="L32" s="72" t="s">
        <v>75</v>
      </c>
      <c r="M32" s="72" t="s">
        <v>76</v>
      </c>
      <c r="N32" s="72" t="s">
        <v>77</v>
      </c>
      <c r="O32" s="73" t="s">
        <v>78</v>
      </c>
      <c r="P32" s="74" t="s">
        <v>79</v>
      </c>
      <c r="Q32" s="75"/>
      <c r="R32" s="76"/>
      <c r="T32" s="71"/>
      <c r="U32" s="1013" t="s">
        <v>28</v>
      </c>
      <c r="V32" s="1014"/>
      <c r="W32" s="1014"/>
      <c r="X32" s="1015"/>
      <c r="Y32" s="72" t="s">
        <v>70</v>
      </c>
      <c r="Z32" s="72" t="s">
        <v>71</v>
      </c>
      <c r="AA32" s="72" t="s">
        <v>72</v>
      </c>
      <c r="AB32" s="72" t="s">
        <v>73</v>
      </c>
      <c r="AC32" s="72" t="s">
        <v>74</v>
      </c>
      <c r="AD32" s="72" t="s">
        <v>75</v>
      </c>
      <c r="AE32" s="72" t="s">
        <v>76</v>
      </c>
      <c r="AF32" s="72" t="s">
        <v>77</v>
      </c>
      <c r="AG32" s="73" t="s">
        <v>78</v>
      </c>
      <c r="AH32" s="74" t="s">
        <v>79</v>
      </c>
      <c r="AI32" s="77"/>
      <c r="AJ32" s="78"/>
    </row>
    <row r="33" spans="2:36" s="7" customFormat="1">
      <c r="B33" s="79" t="s">
        <v>80</v>
      </c>
      <c r="C33" s="1016" t="s">
        <v>81</v>
      </c>
      <c r="D33" s="1016"/>
      <c r="E33" s="1016"/>
      <c r="F33" s="1016"/>
      <c r="G33" s="80">
        <v>604751</v>
      </c>
      <c r="H33" s="80"/>
      <c r="I33" s="80"/>
      <c r="J33" s="80"/>
      <c r="K33" s="80"/>
      <c r="L33" s="80">
        <v>10</v>
      </c>
      <c r="M33" s="80"/>
      <c r="N33" s="80">
        <v>82836</v>
      </c>
      <c r="O33" s="80">
        <v>0</v>
      </c>
      <c r="P33" s="81">
        <f>SUM(G33:O33)</f>
        <v>687597</v>
      </c>
      <c r="Q33" s="82" t="s">
        <v>30</v>
      </c>
      <c r="R33" s="83">
        <v>853325.81999999983</v>
      </c>
      <c r="T33" s="84" t="s">
        <v>80</v>
      </c>
      <c r="U33" s="1017" t="s">
        <v>81</v>
      </c>
      <c r="V33" s="1017"/>
      <c r="W33" s="1017"/>
      <c r="X33" s="1017"/>
      <c r="Y33" s="85">
        <v>705177</v>
      </c>
      <c r="Z33" s="85"/>
      <c r="AA33" s="85"/>
      <c r="AB33" s="85"/>
      <c r="AC33" s="85"/>
      <c r="AD33" s="85"/>
      <c r="AE33" s="85"/>
      <c r="AF33" s="85">
        <v>71894</v>
      </c>
      <c r="AG33" s="86"/>
      <c r="AH33" s="87">
        <f>SUM(Y33:AG33)</f>
        <v>777071</v>
      </c>
      <c r="AI33" s="82" t="s">
        <v>30</v>
      </c>
      <c r="AJ33" s="88">
        <v>923185</v>
      </c>
    </row>
    <row r="34" spans="2:36" s="7" customFormat="1">
      <c r="B34" s="89" t="s">
        <v>82</v>
      </c>
      <c r="C34" s="980" t="s">
        <v>83</v>
      </c>
      <c r="D34" s="981"/>
      <c r="E34" s="981"/>
      <c r="F34" s="982"/>
      <c r="G34" s="90">
        <v>0</v>
      </c>
      <c r="H34" s="90"/>
      <c r="I34" s="90"/>
      <c r="J34" s="90"/>
      <c r="K34" s="90"/>
      <c r="L34" s="90">
        <v>0</v>
      </c>
      <c r="M34" s="90"/>
      <c r="N34" s="90">
        <v>0</v>
      </c>
      <c r="O34" s="91">
        <v>0</v>
      </c>
      <c r="P34" s="92">
        <f t="shared" ref="P34:P100" si="0">SUM(G34:O34)</f>
        <v>0</v>
      </c>
      <c r="Q34" s="93"/>
      <c r="R34" s="94">
        <v>0</v>
      </c>
      <c r="T34" s="95" t="s">
        <v>82</v>
      </c>
      <c r="U34" s="980" t="s">
        <v>83</v>
      </c>
      <c r="V34" s="981"/>
      <c r="W34" s="981"/>
      <c r="X34" s="982"/>
      <c r="Y34" s="96"/>
      <c r="Z34" s="96"/>
      <c r="AA34" s="96"/>
      <c r="AB34" s="96"/>
      <c r="AC34" s="96"/>
      <c r="AD34" s="96"/>
      <c r="AE34" s="96"/>
      <c r="AF34" s="96"/>
      <c r="AG34" s="97"/>
      <c r="AH34" s="98"/>
      <c r="AI34" s="93"/>
      <c r="AJ34" s="99"/>
    </row>
    <row r="35" spans="2:36" s="7" customFormat="1">
      <c r="B35" s="100" t="s">
        <v>84</v>
      </c>
      <c r="C35" s="1004" t="s">
        <v>85</v>
      </c>
      <c r="D35" s="1005"/>
      <c r="E35" s="1005"/>
      <c r="F35" s="1006"/>
      <c r="G35" s="90">
        <v>0</v>
      </c>
      <c r="H35" s="90"/>
      <c r="I35" s="90"/>
      <c r="J35" s="90"/>
      <c r="K35" s="90"/>
      <c r="L35" s="90">
        <v>0</v>
      </c>
      <c r="M35" s="90"/>
      <c r="N35" s="90">
        <v>0</v>
      </c>
      <c r="O35" s="91">
        <v>0</v>
      </c>
      <c r="P35" s="92">
        <f t="shared" si="0"/>
        <v>0</v>
      </c>
      <c r="Q35" s="93"/>
      <c r="R35" s="94"/>
      <c r="T35" s="101" t="s">
        <v>84</v>
      </c>
      <c r="U35" s="1007" t="s">
        <v>85</v>
      </c>
      <c r="V35" s="1008"/>
      <c r="W35" s="1008"/>
      <c r="X35" s="1009"/>
      <c r="Y35" s="96"/>
      <c r="Z35" s="96"/>
      <c r="AA35" s="96"/>
      <c r="AB35" s="96"/>
      <c r="AC35" s="96"/>
      <c r="AD35" s="96"/>
      <c r="AE35" s="96"/>
      <c r="AF35" s="96"/>
      <c r="AG35" s="97"/>
      <c r="AH35" s="98"/>
      <c r="AI35" s="93"/>
      <c r="AJ35" s="99"/>
    </row>
    <row r="36" spans="2:36" s="7" customFormat="1">
      <c r="B36" s="100" t="s">
        <v>86</v>
      </c>
      <c r="C36" s="1004" t="s">
        <v>87</v>
      </c>
      <c r="D36" s="1005"/>
      <c r="E36" s="1005"/>
      <c r="F36" s="1006"/>
      <c r="G36" s="90">
        <v>0</v>
      </c>
      <c r="H36" s="90"/>
      <c r="I36" s="90"/>
      <c r="J36" s="90"/>
      <c r="K36" s="90"/>
      <c r="L36" s="90">
        <v>0</v>
      </c>
      <c r="M36" s="90"/>
      <c r="N36" s="90">
        <v>0</v>
      </c>
      <c r="O36" s="91">
        <v>0</v>
      </c>
      <c r="P36" s="92">
        <f t="shared" si="0"/>
        <v>0</v>
      </c>
      <c r="Q36" s="93"/>
      <c r="R36" s="94"/>
      <c r="T36" s="101" t="s">
        <v>86</v>
      </c>
      <c r="U36" s="1007" t="s">
        <v>87</v>
      </c>
      <c r="V36" s="1008"/>
      <c r="W36" s="1008"/>
      <c r="X36" s="1009"/>
      <c r="Y36" s="96"/>
      <c r="Z36" s="96"/>
      <c r="AA36" s="96"/>
      <c r="AB36" s="96"/>
      <c r="AC36" s="96"/>
      <c r="AD36" s="96"/>
      <c r="AE36" s="96"/>
      <c r="AF36" s="96"/>
      <c r="AG36" s="97"/>
      <c r="AH36" s="98"/>
      <c r="AI36" s="93"/>
      <c r="AJ36" s="99"/>
    </row>
    <row r="37" spans="2:36" s="7" customFormat="1">
      <c r="B37" s="100" t="s">
        <v>88</v>
      </c>
      <c r="C37" s="1004" t="s">
        <v>89</v>
      </c>
      <c r="D37" s="1005"/>
      <c r="E37" s="1005"/>
      <c r="F37" s="1006"/>
      <c r="G37" s="90">
        <v>0</v>
      </c>
      <c r="H37" s="90"/>
      <c r="I37" s="90"/>
      <c r="J37" s="90"/>
      <c r="K37" s="90"/>
      <c r="L37" s="90">
        <v>0</v>
      </c>
      <c r="M37" s="90"/>
      <c r="N37" s="90">
        <v>0</v>
      </c>
      <c r="O37" s="91">
        <v>0</v>
      </c>
      <c r="P37" s="92">
        <f t="shared" si="0"/>
        <v>0</v>
      </c>
      <c r="Q37" s="93"/>
      <c r="R37" s="94"/>
      <c r="T37" s="101" t="s">
        <v>88</v>
      </c>
      <c r="U37" s="1007" t="s">
        <v>89</v>
      </c>
      <c r="V37" s="1008"/>
      <c r="W37" s="1008"/>
      <c r="X37" s="1009"/>
      <c r="Y37" s="96"/>
      <c r="Z37" s="96"/>
      <c r="AA37" s="96"/>
      <c r="AB37" s="96"/>
      <c r="AC37" s="96"/>
      <c r="AD37" s="96"/>
      <c r="AE37" s="96"/>
      <c r="AF37" s="96"/>
      <c r="AG37" s="97"/>
      <c r="AH37" s="98"/>
      <c r="AI37" s="93"/>
      <c r="AJ37" s="99"/>
    </row>
    <row r="38" spans="2:36" s="7" customFormat="1">
      <c r="B38" s="100" t="s">
        <v>90</v>
      </c>
      <c r="C38" s="1004" t="s">
        <v>91</v>
      </c>
      <c r="D38" s="1005"/>
      <c r="E38" s="1005"/>
      <c r="F38" s="1006"/>
      <c r="G38" s="90">
        <v>0</v>
      </c>
      <c r="H38" s="90"/>
      <c r="I38" s="90"/>
      <c r="J38" s="90"/>
      <c r="K38" s="90"/>
      <c r="L38" s="90">
        <v>0</v>
      </c>
      <c r="M38" s="90"/>
      <c r="N38" s="90">
        <v>0</v>
      </c>
      <c r="O38" s="91">
        <v>0</v>
      </c>
      <c r="P38" s="92">
        <f t="shared" si="0"/>
        <v>0</v>
      </c>
      <c r="Q38" s="93"/>
      <c r="R38" s="94"/>
      <c r="T38" s="101" t="s">
        <v>90</v>
      </c>
      <c r="U38" s="1007" t="s">
        <v>91</v>
      </c>
      <c r="V38" s="1008"/>
      <c r="W38" s="1008"/>
      <c r="X38" s="1009"/>
      <c r="Y38" s="96"/>
      <c r="Z38" s="96"/>
      <c r="AA38" s="96"/>
      <c r="AB38" s="96"/>
      <c r="AC38" s="96"/>
      <c r="AD38" s="96"/>
      <c r="AE38" s="96"/>
      <c r="AF38" s="96"/>
      <c r="AG38" s="97"/>
      <c r="AH38" s="98"/>
      <c r="AI38" s="93"/>
      <c r="AJ38" s="99"/>
    </row>
    <row r="39" spans="2:36" s="7" customFormat="1">
      <c r="B39" s="100" t="s">
        <v>92</v>
      </c>
      <c r="C39" s="1004" t="s">
        <v>93</v>
      </c>
      <c r="D39" s="1005"/>
      <c r="E39" s="1005"/>
      <c r="F39" s="1006"/>
      <c r="G39" s="90">
        <v>0</v>
      </c>
      <c r="H39" s="90"/>
      <c r="I39" s="90"/>
      <c r="J39" s="90"/>
      <c r="K39" s="90"/>
      <c r="L39" s="90">
        <v>0</v>
      </c>
      <c r="M39" s="90"/>
      <c r="N39" s="90">
        <v>0</v>
      </c>
      <c r="O39" s="91">
        <v>0</v>
      </c>
      <c r="P39" s="92">
        <f t="shared" si="0"/>
        <v>0</v>
      </c>
      <c r="Q39" s="93"/>
      <c r="R39" s="94"/>
      <c r="T39" s="101" t="s">
        <v>92</v>
      </c>
      <c r="U39" s="1004" t="s">
        <v>93</v>
      </c>
      <c r="V39" s="1005"/>
      <c r="W39" s="1005"/>
      <c r="X39" s="1006"/>
      <c r="Y39" s="96"/>
      <c r="Z39" s="96"/>
      <c r="AA39" s="96"/>
      <c r="AB39" s="96"/>
      <c r="AC39" s="96"/>
      <c r="AD39" s="96"/>
      <c r="AE39" s="96"/>
      <c r="AF39" s="96"/>
      <c r="AG39" s="97"/>
      <c r="AH39" s="98"/>
      <c r="AI39" s="93"/>
      <c r="AJ39" s="99"/>
    </row>
    <row r="40" spans="2:36" s="7" customFormat="1">
      <c r="B40" s="89" t="s">
        <v>94</v>
      </c>
      <c r="C40" s="980" t="s">
        <v>95</v>
      </c>
      <c r="D40" s="981"/>
      <c r="E40" s="981"/>
      <c r="F40" s="982"/>
      <c r="G40" s="779">
        <v>604751</v>
      </c>
      <c r="H40" s="779"/>
      <c r="I40" s="779"/>
      <c r="J40" s="779"/>
      <c r="K40" s="779"/>
      <c r="L40" s="779">
        <v>10</v>
      </c>
      <c r="M40" s="779"/>
      <c r="N40" s="779">
        <v>82836</v>
      </c>
      <c r="O40" s="91">
        <v>0</v>
      </c>
      <c r="P40" s="92">
        <f t="shared" si="0"/>
        <v>687597</v>
      </c>
      <c r="Q40" s="93"/>
      <c r="R40" s="102"/>
      <c r="T40" s="95" t="s">
        <v>94</v>
      </c>
      <c r="U40" s="980" t="s">
        <v>95</v>
      </c>
      <c r="V40" s="981"/>
      <c r="W40" s="981"/>
      <c r="X40" s="982"/>
      <c r="Y40" s="96">
        <v>705177</v>
      </c>
      <c r="Z40" s="96"/>
      <c r="AA40" s="96"/>
      <c r="AB40" s="96"/>
      <c r="AC40" s="96"/>
      <c r="AD40" s="96"/>
      <c r="AE40" s="96"/>
      <c r="AF40" s="96">
        <v>71894</v>
      </c>
      <c r="AG40" s="97"/>
      <c r="AH40" s="87">
        <f t="shared" ref="AH40:AH46" si="1">SUM(Y40:AG40)</f>
        <v>777071</v>
      </c>
      <c r="AI40" s="93"/>
      <c r="AJ40" s="99">
        <v>923185</v>
      </c>
    </row>
    <row r="41" spans="2:36" s="7" customFormat="1">
      <c r="B41" s="100" t="s">
        <v>96</v>
      </c>
      <c r="C41" s="980" t="s">
        <v>97</v>
      </c>
      <c r="D41" s="981"/>
      <c r="E41" s="981"/>
      <c r="F41" s="982"/>
      <c r="G41" s="779">
        <v>0</v>
      </c>
      <c r="H41" s="779"/>
      <c r="I41" s="779"/>
      <c r="J41" s="779"/>
      <c r="K41" s="779"/>
      <c r="L41" s="779">
        <v>0</v>
      </c>
      <c r="M41" s="779"/>
      <c r="N41" s="779">
        <v>0</v>
      </c>
      <c r="O41" s="91">
        <v>0</v>
      </c>
      <c r="P41" s="92">
        <f t="shared" si="0"/>
        <v>0</v>
      </c>
      <c r="Q41" s="93"/>
      <c r="R41" s="94"/>
      <c r="T41" s="101" t="s">
        <v>96</v>
      </c>
      <c r="U41" s="984" t="s">
        <v>97</v>
      </c>
      <c r="V41" s="956"/>
      <c r="W41" s="956"/>
      <c r="X41" s="957"/>
      <c r="Y41" s="96"/>
      <c r="Z41" s="96"/>
      <c r="AA41" s="96"/>
      <c r="AB41" s="96"/>
      <c r="AC41" s="96"/>
      <c r="AD41" s="96"/>
      <c r="AE41" s="96"/>
      <c r="AF41" s="96"/>
      <c r="AG41" s="97"/>
      <c r="AH41" s="87">
        <f t="shared" si="1"/>
        <v>0</v>
      </c>
      <c r="AI41" s="93"/>
      <c r="AJ41" s="99"/>
    </row>
    <row r="42" spans="2:36" s="7" customFormat="1">
      <c r="B42" s="100" t="s">
        <v>98</v>
      </c>
      <c r="C42" s="980" t="s">
        <v>99</v>
      </c>
      <c r="D42" s="981"/>
      <c r="E42" s="981"/>
      <c r="F42" s="982"/>
      <c r="G42" s="779">
        <v>198018</v>
      </c>
      <c r="H42" s="779"/>
      <c r="I42" s="779"/>
      <c r="J42" s="779"/>
      <c r="K42" s="779"/>
      <c r="L42" s="779">
        <v>0</v>
      </c>
      <c r="M42" s="779"/>
      <c r="N42" s="779">
        <v>30086</v>
      </c>
      <c r="O42" s="91">
        <v>0</v>
      </c>
      <c r="P42" s="92">
        <f t="shared" si="0"/>
        <v>228104</v>
      </c>
      <c r="Q42" s="93"/>
      <c r="R42" s="94"/>
      <c r="T42" s="101" t="s">
        <v>98</v>
      </c>
      <c r="U42" s="984" t="s">
        <v>99</v>
      </c>
      <c r="V42" s="956"/>
      <c r="W42" s="956"/>
      <c r="X42" s="957"/>
      <c r="Y42" s="96">
        <v>212315</v>
      </c>
      <c r="Z42" s="96"/>
      <c r="AA42" s="96"/>
      <c r="AB42" s="96"/>
      <c r="AC42" s="96"/>
      <c r="AD42" s="96"/>
      <c r="AE42" s="96"/>
      <c r="AF42" s="96">
        <v>29119</v>
      </c>
      <c r="AG42" s="97"/>
      <c r="AH42" s="87">
        <f t="shared" si="1"/>
        <v>241434</v>
      </c>
      <c r="AI42" s="93"/>
      <c r="AJ42" s="103"/>
    </row>
    <row r="43" spans="2:36" s="7" customFormat="1">
      <c r="B43" s="100" t="s">
        <v>100</v>
      </c>
      <c r="C43" s="980" t="s">
        <v>101</v>
      </c>
      <c r="D43" s="981"/>
      <c r="E43" s="981"/>
      <c r="F43" s="982"/>
      <c r="G43" s="779">
        <v>198018</v>
      </c>
      <c r="H43" s="779"/>
      <c r="I43" s="779"/>
      <c r="J43" s="779"/>
      <c r="K43" s="779"/>
      <c r="L43" s="779">
        <v>0</v>
      </c>
      <c r="M43" s="779"/>
      <c r="N43" s="779">
        <v>30086</v>
      </c>
      <c r="O43" s="91">
        <v>0</v>
      </c>
      <c r="P43" s="92">
        <f t="shared" si="0"/>
        <v>228104</v>
      </c>
      <c r="Q43" s="93"/>
      <c r="R43" s="94"/>
      <c r="T43" s="101" t="s">
        <v>100</v>
      </c>
      <c r="U43" s="984" t="s">
        <v>101</v>
      </c>
      <c r="V43" s="956"/>
      <c r="W43" s="956"/>
      <c r="X43" s="957"/>
      <c r="Y43" s="96">
        <v>212315</v>
      </c>
      <c r="Z43" s="96"/>
      <c r="AA43" s="96"/>
      <c r="AB43" s="96"/>
      <c r="AC43" s="96"/>
      <c r="AD43" s="96"/>
      <c r="AE43" s="96"/>
      <c r="AF43" s="96">
        <v>29119</v>
      </c>
      <c r="AG43" s="97"/>
      <c r="AH43" s="87">
        <f t="shared" si="1"/>
        <v>241434</v>
      </c>
      <c r="AI43" s="93"/>
      <c r="AJ43" s="99"/>
    </row>
    <row r="44" spans="2:36" s="7" customFormat="1">
      <c r="B44" s="104" t="s">
        <v>102</v>
      </c>
      <c r="C44" s="980" t="s">
        <v>103</v>
      </c>
      <c r="D44" s="981"/>
      <c r="E44" s="981"/>
      <c r="F44" s="982"/>
      <c r="G44" s="779">
        <v>0</v>
      </c>
      <c r="H44" s="779"/>
      <c r="I44" s="779"/>
      <c r="J44" s="779"/>
      <c r="K44" s="779"/>
      <c r="L44" s="779">
        <v>0</v>
      </c>
      <c r="M44" s="779"/>
      <c r="N44" s="779">
        <v>0</v>
      </c>
      <c r="O44" s="91">
        <v>0</v>
      </c>
      <c r="P44" s="92">
        <f t="shared" si="0"/>
        <v>0</v>
      </c>
      <c r="Q44" s="93"/>
      <c r="R44" s="94"/>
      <c r="T44" s="101" t="s">
        <v>102</v>
      </c>
      <c r="U44" s="984" t="s">
        <v>103</v>
      </c>
      <c r="V44" s="956"/>
      <c r="W44" s="956"/>
      <c r="X44" s="957"/>
      <c r="Y44" s="96">
        <v>1</v>
      </c>
      <c r="Z44" s="96"/>
      <c r="AA44" s="96"/>
      <c r="AB44" s="96"/>
      <c r="AC44" s="96"/>
      <c r="AD44" s="96"/>
      <c r="AE44" s="96"/>
      <c r="AF44" s="96"/>
      <c r="AG44" s="97"/>
      <c r="AH44" s="98"/>
      <c r="AI44" s="93"/>
      <c r="AJ44" s="99"/>
    </row>
    <row r="45" spans="2:36" s="7" customFormat="1">
      <c r="B45" s="100" t="s">
        <v>104</v>
      </c>
      <c r="C45" s="980" t="s">
        <v>105</v>
      </c>
      <c r="D45" s="981"/>
      <c r="E45" s="981"/>
      <c r="F45" s="982"/>
      <c r="G45" s="779">
        <v>340759</v>
      </c>
      <c r="H45" s="779"/>
      <c r="I45" s="779"/>
      <c r="J45" s="779"/>
      <c r="K45" s="779"/>
      <c r="L45" s="779">
        <v>0</v>
      </c>
      <c r="M45" s="779"/>
      <c r="N45" s="779">
        <v>44148</v>
      </c>
      <c r="O45" s="91">
        <v>0</v>
      </c>
      <c r="P45" s="92">
        <f t="shared" si="0"/>
        <v>384907</v>
      </c>
      <c r="Q45" s="93"/>
      <c r="R45" s="94"/>
      <c r="T45" s="101" t="s">
        <v>104</v>
      </c>
      <c r="U45" s="984" t="s">
        <v>105</v>
      </c>
      <c r="V45" s="956"/>
      <c r="W45" s="956"/>
      <c r="X45" s="957"/>
      <c r="Y45" s="96">
        <v>440781</v>
      </c>
      <c r="Z45" s="96"/>
      <c r="AA45" s="96"/>
      <c r="AB45" s="96"/>
      <c r="AC45" s="96"/>
      <c r="AD45" s="96"/>
      <c r="AE45" s="96"/>
      <c r="AF45" s="96">
        <v>36905</v>
      </c>
      <c r="AG45" s="97"/>
      <c r="AH45" s="87">
        <f t="shared" si="1"/>
        <v>477686</v>
      </c>
      <c r="AI45" s="93"/>
      <c r="AJ45" s="99"/>
    </row>
    <row r="46" spans="2:36" s="7" customFormat="1">
      <c r="B46" s="100" t="s">
        <v>106</v>
      </c>
      <c r="C46" s="980" t="s">
        <v>107</v>
      </c>
      <c r="D46" s="981"/>
      <c r="E46" s="981"/>
      <c r="F46" s="982"/>
      <c r="G46" s="779">
        <v>34926</v>
      </c>
      <c r="H46" s="779"/>
      <c r="I46" s="779"/>
      <c r="J46" s="779"/>
      <c r="K46" s="779"/>
      <c r="L46" s="779">
        <v>8</v>
      </c>
      <c r="M46" s="779"/>
      <c r="N46" s="779">
        <v>4569</v>
      </c>
      <c r="O46" s="91">
        <v>0</v>
      </c>
      <c r="P46" s="92">
        <f t="shared" si="0"/>
        <v>39503</v>
      </c>
      <c r="Q46" s="93"/>
      <c r="R46" s="94"/>
      <c r="T46" s="101" t="s">
        <v>106</v>
      </c>
      <c r="U46" s="984" t="s">
        <v>107</v>
      </c>
      <c r="V46" s="956"/>
      <c r="W46" s="956"/>
      <c r="X46" s="957"/>
      <c r="Y46" s="96">
        <v>17655</v>
      </c>
      <c r="Z46" s="96"/>
      <c r="AA46" s="96"/>
      <c r="AB46" s="96"/>
      <c r="AC46" s="96"/>
      <c r="AD46" s="96"/>
      <c r="AE46" s="96"/>
      <c r="AF46" s="96">
        <v>2016</v>
      </c>
      <c r="AG46" s="97"/>
      <c r="AH46" s="87">
        <f t="shared" si="1"/>
        <v>19671</v>
      </c>
      <c r="AI46" s="93"/>
      <c r="AJ46" s="99"/>
    </row>
    <row r="47" spans="2:36" s="7" customFormat="1">
      <c r="B47" s="100" t="s">
        <v>108</v>
      </c>
      <c r="C47" s="980" t="s">
        <v>109</v>
      </c>
      <c r="D47" s="981"/>
      <c r="E47" s="981"/>
      <c r="F47" s="982"/>
      <c r="G47" s="779">
        <v>31048</v>
      </c>
      <c r="H47" s="779"/>
      <c r="I47" s="779"/>
      <c r="J47" s="779"/>
      <c r="K47" s="779"/>
      <c r="L47" s="779">
        <v>1</v>
      </c>
      <c r="M47" s="779"/>
      <c r="N47" s="779">
        <v>4032</v>
      </c>
      <c r="O47" s="91">
        <v>0</v>
      </c>
      <c r="P47" s="92">
        <f t="shared" si="0"/>
        <v>35081</v>
      </c>
      <c r="Q47" s="93"/>
      <c r="R47" s="94"/>
      <c r="T47" s="101" t="s">
        <v>108</v>
      </c>
      <c r="U47" s="984" t="s">
        <v>109</v>
      </c>
      <c r="V47" s="956"/>
      <c r="W47" s="956"/>
      <c r="X47" s="957"/>
      <c r="Y47" s="794">
        <v>34425.609868784559</v>
      </c>
      <c r="Z47" s="794">
        <v>0</v>
      </c>
      <c r="AA47" s="794">
        <v>0</v>
      </c>
      <c r="AB47" s="794">
        <v>0</v>
      </c>
      <c r="AC47" s="794">
        <v>0</v>
      </c>
      <c r="AD47" s="794">
        <v>0</v>
      </c>
      <c r="AE47" s="794">
        <v>0</v>
      </c>
      <c r="AF47" s="794">
        <v>3854.1263379471347</v>
      </c>
      <c r="AG47" s="795">
        <v>0</v>
      </c>
      <c r="AH47" s="796">
        <v>38279.736206731701</v>
      </c>
      <c r="AI47" s="93"/>
      <c r="AJ47" s="99"/>
    </row>
    <row r="48" spans="2:36" s="7" customFormat="1">
      <c r="B48" s="100" t="s">
        <v>110</v>
      </c>
      <c r="C48" s="980" t="s">
        <v>111</v>
      </c>
      <c r="D48" s="981"/>
      <c r="E48" s="981"/>
      <c r="F48" s="982"/>
      <c r="G48" s="90">
        <v>0</v>
      </c>
      <c r="H48" s="90"/>
      <c r="I48" s="90"/>
      <c r="J48" s="90"/>
      <c r="K48" s="90"/>
      <c r="L48" s="90">
        <v>0</v>
      </c>
      <c r="M48" s="90"/>
      <c r="N48" s="90">
        <v>0</v>
      </c>
      <c r="O48" s="91">
        <v>0</v>
      </c>
      <c r="P48" s="92">
        <f t="shared" si="0"/>
        <v>0</v>
      </c>
      <c r="Q48" s="93"/>
      <c r="R48" s="94"/>
      <c r="T48" s="101" t="s">
        <v>110</v>
      </c>
      <c r="U48" s="984" t="s">
        <v>111</v>
      </c>
      <c r="V48" s="956"/>
      <c r="W48" s="956"/>
      <c r="X48" s="957"/>
      <c r="Y48" s="96"/>
      <c r="Z48" s="96"/>
      <c r="AA48" s="96"/>
      <c r="AB48" s="96"/>
      <c r="AC48" s="96"/>
      <c r="AD48" s="96"/>
      <c r="AE48" s="96"/>
      <c r="AF48" s="96"/>
      <c r="AG48" s="97"/>
      <c r="AH48" s="98"/>
      <c r="AI48" s="93"/>
      <c r="AJ48" s="99"/>
    </row>
    <row r="49" spans="2:36" s="7" customFormat="1">
      <c r="B49" s="100" t="s">
        <v>112</v>
      </c>
      <c r="C49" s="980" t="s">
        <v>113</v>
      </c>
      <c r="D49" s="981"/>
      <c r="E49" s="981"/>
      <c r="F49" s="982"/>
      <c r="G49" s="90">
        <v>0</v>
      </c>
      <c r="H49" s="90"/>
      <c r="I49" s="90"/>
      <c r="J49" s="90"/>
      <c r="K49" s="90"/>
      <c r="L49" s="90">
        <v>0</v>
      </c>
      <c r="M49" s="90"/>
      <c r="N49" s="90">
        <v>0</v>
      </c>
      <c r="O49" s="91">
        <v>0</v>
      </c>
      <c r="P49" s="92">
        <f t="shared" si="0"/>
        <v>0</v>
      </c>
      <c r="Q49" s="93"/>
      <c r="R49" s="94"/>
      <c r="T49" s="101" t="s">
        <v>112</v>
      </c>
      <c r="U49" s="984" t="s">
        <v>113</v>
      </c>
      <c r="V49" s="956"/>
      <c r="W49" s="956"/>
      <c r="X49" s="957"/>
      <c r="Y49" s="96"/>
      <c r="Z49" s="96"/>
      <c r="AA49" s="96"/>
      <c r="AB49" s="96"/>
      <c r="AC49" s="96"/>
      <c r="AD49" s="96"/>
      <c r="AE49" s="96"/>
      <c r="AF49" s="96"/>
      <c r="AG49" s="97"/>
      <c r="AH49" s="98"/>
      <c r="AI49" s="93"/>
      <c r="AJ49" s="99"/>
    </row>
    <row r="50" spans="2:36" s="7" customFormat="1">
      <c r="B50" s="105" t="s">
        <v>114</v>
      </c>
      <c r="C50" s="980" t="s">
        <v>115</v>
      </c>
      <c r="D50" s="981"/>
      <c r="E50" s="981"/>
      <c r="F50" s="982"/>
      <c r="G50" s="90">
        <v>0</v>
      </c>
      <c r="H50" s="90"/>
      <c r="I50" s="90"/>
      <c r="J50" s="90"/>
      <c r="K50" s="90"/>
      <c r="L50" s="90">
        <v>0</v>
      </c>
      <c r="M50" s="90"/>
      <c r="N50" s="90">
        <v>0</v>
      </c>
      <c r="O50" s="91">
        <v>0</v>
      </c>
      <c r="P50" s="92">
        <f t="shared" si="0"/>
        <v>0</v>
      </c>
      <c r="Q50" s="93"/>
      <c r="R50" s="94"/>
      <c r="T50" s="106" t="s">
        <v>114</v>
      </c>
      <c r="U50" s="984" t="s">
        <v>115</v>
      </c>
      <c r="V50" s="956"/>
      <c r="W50" s="956"/>
      <c r="X50" s="957"/>
      <c r="Y50" s="96"/>
      <c r="Z50" s="96"/>
      <c r="AA50" s="96"/>
      <c r="AB50" s="96"/>
      <c r="AC50" s="96"/>
      <c r="AD50" s="96"/>
      <c r="AE50" s="96"/>
      <c r="AF50" s="96"/>
      <c r="AG50" s="97"/>
      <c r="AH50" s="98"/>
      <c r="AI50" s="93"/>
      <c r="AJ50" s="99"/>
    </row>
    <row r="51" spans="2:36" s="7" customFormat="1">
      <c r="B51" s="105" t="s">
        <v>116</v>
      </c>
      <c r="C51" s="980" t="s">
        <v>97</v>
      </c>
      <c r="D51" s="981"/>
      <c r="E51" s="981"/>
      <c r="F51" s="982"/>
      <c r="G51" s="90">
        <v>0</v>
      </c>
      <c r="H51" s="90"/>
      <c r="I51" s="90"/>
      <c r="J51" s="90"/>
      <c r="K51" s="90"/>
      <c r="L51" s="90">
        <v>0</v>
      </c>
      <c r="M51" s="90"/>
      <c r="N51" s="90">
        <v>0</v>
      </c>
      <c r="O51" s="91">
        <v>0</v>
      </c>
      <c r="P51" s="92">
        <f t="shared" si="0"/>
        <v>0</v>
      </c>
      <c r="Q51" s="93"/>
      <c r="R51" s="94"/>
      <c r="T51" s="106" t="s">
        <v>116</v>
      </c>
      <c r="U51" s="984" t="s">
        <v>97</v>
      </c>
      <c r="V51" s="956"/>
      <c r="W51" s="956"/>
      <c r="X51" s="957"/>
      <c r="Y51" s="96"/>
      <c r="Z51" s="96"/>
      <c r="AA51" s="96"/>
      <c r="AB51" s="96"/>
      <c r="AC51" s="96"/>
      <c r="AD51" s="96"/>
      <c r="AE51" s="96"/>
      <c r="AF51" s="96"/>
      <c r="AG51" s="97"/>
      <c r="AH51" s="98"/>
      <c r="AI51" s="93"/>
      <c r="AJ51" s="99"/>
    </row>
    <row r="52" spans="2:36" s="7" customFormat="1">
      <c r="B52" s="105" t="s">
        <v>117</v>
      </c>
      <c r="C52" s="980" t="s">
        <v>118</v>
      </c>
      <c r="D52" s="981"/>
      <c r="E52" s="981"/>
      <c r="F52" s="982"/>
      <c r="G52" s="90">
        <v>0</v>
      </c>
      <c r="H52" s="90"/>
      <c r="I52" s="90"/>
      <c r="J52" s="90"/>
      <c r="K52" s="90"/>
      <c r="L52" s="90">
        <v>0</v>
      </c>
      <c r="M52" s="90"/>
      <c r="N52" s="90">
        <v>0</v>
      </c>
      <c r="O52" s="91">
        <v>0</v>
      </c>
      <c r="P52" s="92">
        <f t="shared" si="0"/>
        <v>0</v>
      </c>
      <c r="Q52" s="93"/>
      <c r="R52" s="94"/>
      <c r="T52" s="106" t="s">
        <v>117</v>
      </c>
      <c r="U52" s="984" t="s">
        <v>118</v>
      </c>
      <c r="V52" s="956"/>
      <c r="W52" s="956"/>
      <c r="X52" s="957"/>
      <c r="Y52" s="96"/>
      <c r="Z52" s="96"/>
      <c r="AA52" s="96"/>
      <c r="AB52" s="96"/>
      <c r="AC52" s="96"/>
      <c r="AD52" s="96"/>
      <c r="AE52" s="96"/>
      <c r="AF52" s="96"/>
      <c r="AG52" s="97"/>
      <c r="AH52" s="98"/>
      <c r="AI52" s="93"/>
      <c r="AJ52" s="99"/>
    </row>
    <row r="53" spans="2:36" s="7" customFormat="1">
      <c r="B53" s="89" t="s">
        <v>119</v>
      </c>
      <c r="C53" s="980" t="s">
        <v>120</v>
      </c>
      <c r="D53" s="981"/>
      <c r="E53" s="981"/>
      <c r="F53" s="982"/>
      <c r="G53" s="90">
        <v>0</v>
      </c>
      <c r="H53" s="90"/>
      <c r="I53" s="90"/>
      <c r="J53" s="90"/>
      <c r="K53" s="90"/>
      <c r="L53" s="90">
        <v>0</v>
      </c>
      <c r="M53" s="90"/>
      <c r="N53" s="90">
        <v>0</v>
      </c>
      <c r="O53" s="91">
        <v>0</v>
      </c>
      <c r="P53" s="92">
        <f t="shared" si="0"/>
        <v>0</v>
      </c>
      <c r="Q53" s="93"/>
      <c r="R53" s="92">
        <f t="shared" ref="R53:R60" si="2">P53</f>
        <v>0</v>
      </c>
      <c r="T53" s="95" t="s">
        <v>119</v>
      </c>
      <c r="U53" s="984" t="s">
        <v>120</v>
      </c>
      <c r="V53" s="956"/>
      <c r="W53" s="956"/>
      <c r="X53" s="957"/>
      <c r="Y53" s="96"/>
      <c r="Z53" s="96"/>
      <c r="AA53" s="96"/>
      <c r="AB53" s="96"/>
      <c r="AC53" s="96"/>
      <c r="AD53" s="96"/>
      <c r="AE53" s="96"/>
      <c r="AF53" s="96"/>
      <c r="AG53" s="97"/>
      <c r="AH53" s="98"/>
      <c r="AI53" s="93"/>
      <c r="AJ53" s="99"/>
    </row>
    <row r="54" spans="2:36" s="7" customFormat="1">
      <c r="B54" s="89" t="s">
        <v>121</v>
      </c>
      <c r="C54" s="1001" t="s">
        <v>122</v>
      </c>
      <c r="D54" s="1002"/>
      <c r="E54" s="1002"/>
      <c r="F54" s="1003"/>
      <c r="G54" s="90">
        <v>0</v>
      </c>
      <c r="H54" s="90"/>
      <c r="I54" s="90"/>
      <c r="J54" s="90"/>
      <c r="K54" s="90"/>
      <c r="L54" s="90">
        <v>0</v>
      </c>
      <c r="M54" s="90"/>
      <c r="N54" s="90">
        <v>0</v>
      </c>
      <c r="O54" s="91">
        <v>0</v>
      </c>
      <c r="P54" s="92">
        <f t="shared" si="0"/>
        <v>0</v>
      </c>
      <c r="Q54" s="93"/>
      <c r="R54" s="92">
        <f t="shared" si="2"/>
        <v>0</v>
      </c>
      <c r="T54" s="107" t="s">
        <v>121</v>
      </c>
      <c r="U54" s="984" t="s">
        <v>123</v>
      </c>
      <c r="V54" s="956"/>
      <c r="W54" s="956"/>
      <c r="X54" s="957"/>
      <c r="Y54" s="96"/>
      <c r="Z54" s="96"/>
      <c r="AA54" s="96"/>
      <c r="AB54" s="96"/>
      <c r="AC54" s="96"/>
      <c r="AD54" s="96"/>
      <c r="AE54" s="96"/>
      <c r="AF54" s="96"/>
      <c r="AG54" s="97"/>
      <c r="AH54" s="98"/>
      <c r="AI54" s="93"/>
      <c r="AJ54" s="99"/>
    </row>
    <row r="55" spans="2:36" s="7" customFormat="1">
      <c r="B55" s="89" t="s">
        <v>124</v>
      </c>
      <c r="C55" s="1001" t="s">
        <v>125</v>
      </c>
      <c r="D55" s="1002"/>
      <c r="E55" s="1002"/>
      <c r="F55" s="1003"/>
      <c r="G55" s="90">
        <v>0</v>
      </c>
      <c r="H55" s="90"/>
      <c r="I55" s="90"/>
      <c r="J55" s="90"/>
      <c r="K55" s="90"/>
      <c r="L55" s="90">
        <v>0</v>
      </c>
      <c r="M55" s="90"/>
      <c r="N55" s="90">
        <v>0</v>
      </c>
      <c r="O55" s="91">
        <v>0</v>
      </c>
      <c r="P55" s="92">
        <f t="shared" si="0"/>
        <v>0</v>
      </c>
      <c r="Q55" s="93"/>
      <c r="R55" s="92">
        <f t="shared" si="2"/>
        <v>0</v>
      </c>
      <c r="S55" s="108"/>
      <c r="T55" s="107" t="s">
        <v>124</v>
      </c>
      <c r="U55" s="984" t="s">
        <v>126</v>
      </c>
      <c r="V55" s="956"/>
      <c r="W55" s="956"/>
      <c r="X55" s="957"/>
      <c r="Y55" s="96"/>
      <c r="Z55" s="96"/>
      <c r="AA55" s="96"/>
      <c r="AB55" s="96"/>
      <c r="AC55" s="96"/>
      <c r="AD55" s="96"/>
      <c r="AE55" s="96"/>
      <c r="AF55" s="96"/>
      <c r="AG55" s="97"/>
      <c r="AH55" s="98"/>
      <c r="AI55" s="93"/>
      <c r="AJ55" s="99"/>
    </row>
    <row r="56" spans="2:36" s="7" customFormat="1">
      <c r="B56" s="89" t="s">
        <v>127</v>
      </c>
      <c r="C56" s="980" t="s">
        <v>128</v>
      </c>
      <c r="D56" s="981"/>
      <c r="E56" s="981"/>
      <c r="F56" s="982"/>
      <c r="G56" s="90">
        <v>0</v>
      </c>
      <c r="H56" s="90"/>
      <c r="I56" s="90"/>
      <c r="J56" s="90"/>
      <c r="K56" s="90"/>
      <c r="L56" s="90">
        <v>0</v>
      </c>
      <c r="M56" s="90"/>
      <c r="N56" s="90">
        <v>0</v>
      </c>
      <c r="O56" s="91">
        <v>0</v>
      </c>
      <c r="P56" s="92">
        <f t="shared" si="0"/>
        <v>0</v>
      </c>
      <c r="Q56" s="93"/>
      <c r="R56" s="92">
        <f t="shared" si="2"/>
        <v>0</v>
      </c>
      <c r="S56" s="108"/>
      <c r="T56" s="107" t="s">
        <v>127</v>
      </c>
      <c r="U56" s="984" t="s">
        <v>128</v>
      </c>
      <c r="V56" s="956"/>
      <c r="W56" s="956"/>
      <c r="X56" s="957"/>
      <c r="Y56" s="96"/>
      <c r="Z56" s="96"/>
      <c r="AA56" s="96"/>
      <c r="AB56" s="96"/>
      <c r="AC56" s="96"/>
      <c r="AD56" s="96"/>
      <c r="AE56" s="96"/>
      <c r="AF56" s="96"/>
      <c r="AG56" s="97"/>
      <c r="AH56" s="98"/>
      <c r="AI56" s="93"/>
      <c r="AJ56" s="99"/>
    </row>
    <row r="57" spans="2:36" s="7" customFormat="1">
      <c r="B57" s="89" t="s">
        <v>129</v>
      </c>
      <c r="C57" s="980" t="s">
        <v>130</v>
      </c>
      <c r="D57" s="981"/>
      <c r="E57" s="981"/>
      <c r="F57" s="982"/>
      <c r="G57" s="90">
        <v>0</v>
      </c>
      <c r="H57" s="90"/>
      <c r="I57" s="90"/>
      <c r="J57" s="90"/>
      <c r="K57" s="90"/>
      <c r="L57" s="90">
        <v>0</v>
      </c>
      <c r="M57" s="90"/>
      <c r="N57" s="90">
        <v>0</v>
      </c>
      <c r="O57" s="91">
        <v>0</v>
      </c>
      <c r="P57" s="92">
        <f t="shared" si="0"/>
        <v>0</v>
      </c>
      <c r="Q57" s="93"/>
      <c r="R57" s="92">
        <f t="shared" si="2"/>
        <v>0</v>
      </c>
      <c r="S57" s="109"/>
      <c r="T57" s="107" t="s">
        <v>129</v>
      </c>
      <c r="U57" s="984" t="s">
        <v>130</v>
      </c>
      <c r="V57" s="956"/>
      <c r="W57" s="956"/>
      <c r="X57" s="957"/>
      <c r="Y57" s="96"/>
      <c r="Z57" s="96"/>
      <c r="AA57" s="96"/>
      <c r="AB57" s="96"/>
      <c r="AC57" s="96"/>
      <c r="AD57" s="96"/>
      <c r="AE57" s="96"/>
      <c r="AF57" s="96"/>
      <c r="AG57" s="97"/>
      <c r="AH57" s="98"/>
      <c r="AI57" s="93"/>
      <c r="AJ57" s="99"/>
    </row>
    <row r="58" spans="2:36" s="7" customFormat="1">
      <c r="B58" s="89" t="s">
        <v>131</v>
      </c>
      <c r="C58" s="980" t="s">
        <v>132</v>
      </c>
      <c r="D58" s="981"/>
      <c r="E58" s="981"/>
      <c r="F58" s="982"/>
      <c r="G58" s="90">
        <v>0</v>
      </c>
      <c r="H58" s="90"/>
      <c r="I58" s="90"/>
      <c r="J58" s="90"/>
      <c r="K58" s="90"/>
      <c r="L58" s="90">
        <v>0</v>
      </c>
      <c r="M58" s="90"/>
      <c r="N58" s="90">
        <v>0</v>
      </c>
      <c r="O58" s="91">
        <v>0</v>
      </c>
      <c r="P58" s="92">
        <f t="shared" si="0"/>
        <v>0</v>
      </c>
      <c r="Q58" s="93"/>
      <c r="R58" s="92">
        <f t="shared" si="2"/>
        <v>0</v>
      </c>
      <c r="S58" s="110"/>
      <c r="T58" s="107" t="s">
        <v>131</v>
      </c>
      <c r="U58" s="984" t="s">
        <v>132</v>
      </c>
      <c r="V58" s="956"/>
      <c r="W58" s="956"/>
      <c r="X58" s="957"/>
      <c r="Y58" s="96"/>
      <c r="Z58" s="96"/>
      <c r="AA58" s="96"/>
      <c r="AB58" s="96"/>
      <c r="AC58" s="96"/>
      <c r="AD58" s="96"/>
      <c r="AE58" s="96"/>
      <c r="AF58" s="96"/>
      <c r="AG58" s="97"/>
      <c r="AH58" s="98"/>
      <c r="AI58" s="93"/>
      <c r="AJ58" s="99"/>
    </row>
    <row r="59" spans="2:36" s="7" customFormat="1">
      <c r="B59" s="89" t="s">
        <v>133</v>
      </c>
      <c r="C59" s="980" t="s">
        <v>134</v>
      </c>
      <c r="D59" s="981"/>
      <c r="E59" s="981"/>
      <c r="F59" s="982"/>
      <c r="G59" s="90">
        <v>0</v>
      </c>
      <c r="H59" s="90"/>
      <c r="I59" s="90"/>
      <c r="J59" s="90"/>
      <c r="K59" s="90"/>
      <c r="L59" s="90">
        <v>0</v>
      </c>
      <c r="M59" s="90"/>
      <c r="N59" s="90">
        <v>0</v>
      </c>
      <c r="O59" s="91">
        <v>0</v>
      </c>
      <c r="P59" s="92">
        <f t="shared" si="0"/>
        <v>0</v>
      </c>
      <c r="Q59" s="93"/>
      <c r="R59" s="92">
        <f t="shared" si="2"/>
        <v>0</v>
      </c>
      <c r="S59" s="110"/>
      <c r="T59" s="107" t="s">
        <v>133</v>
      </c>
      <c r="U59" s="984" t="s">
        <v>134</v>
      </c>
      <c r="V59" s="956"/>
      <c r="W59" s="956"/>
      <c r="X59" s="957"/>
      <c r="Y59" s="96"/>
      <c r="Z59" s="96"/>
      <c r="AA59" s="96"/>
      <c r="AB59" s="96"/>
      <c r="AC59" s="96"/>
      <c r="AD59" s="96"/>
      <c r="AE59" s="96"/>
      <c r="AF59" s="96"/>
      <c r="AG59" s="97"/>
      <c r="AH59" s="98"/>
      <c r="AI59" s="93"/>
      <c r="AJ59" s="99"/>
    </row>
    <row r="60" spans="2:36" s="7" customFormat="1">
      <c r="B60" s="89" t="s">
        <v>135</v>
      </c>
      <c r="C60" s="980" t="s">
        <v>136</v>
      </c>
      <c r="D60" s="981"/>
      <c r="E60" s="981"/>
      <c r="F60" s="982"/>
      <c r="G60" s="90">
        <v>0</v>
      </c>
      <c r="H60" s="90"/>
      <c r="I60" s="90"/>
      <c r="J60" s="90"/>
      <c r="K60" s="90"/>
      <c r="L60" s="90">
        <v>0</v>
      </c>
      <c r="M60" s="90"/>
      <c r="N60" s="90">
        <v>0</v>
      </c>
      <c r="O60" s="91">
        <v>0</v>
      </c>
      <c r="P60" s="92">
        <f t="shared" si="0"/>
        <v>0</v>
      </c>
      <c r="Q60" s="93"/>
      <c r="R60" s="92">
        <f t="shared" si="2"/>
        <v>0</v>
      </c>
      <c r="S60" s="110"/>
      <c r="T60" s="107" t="s">
        <v>135</v>
      </c>
      <c r="U60" s="984" t="s">
        <v>136</v>
      </c>
      <c r="V60" s="956"/>
      <c r="W60" s="956"/>
      <c r="X60" s="957"/>
      <c r="Y60" s="96"/>
      <c r="Z60" s="96"/>
      <c r="AA60" s="96"/>
      <c r="AB60" s="96"/>
      <c r="AC60" s="96"/>
      <c r="AD60" s="96"/>
      <c r="AE60" s="96"/>
      <c r="AF60" s="96"/>
      <c r="AG60" s="97"/>
      <c r="AH60" s="98"/>
      <c r="AI60" s="93"/>
      <c r="AJ60" s="99"/>
    </row>
    <row r="61" spans="2:36" s="7" customFormat="1">
      <c r="B61" s="111" t="s">
        <v>137</v>
      </c>
      <c r="C61" s="985" t="s">
        <v>138</v>
      </c>
      <c r="D61" s="985"/>
      <c r="E61" s="985"/>
      <c r="F61" s="985"/>
      <c r="G61" s="90">
        <v>687333</v>
      </c>
      <c r="H61" s="90"/>
      <c r="I61" s="90"/>
      <c r="J61" s="90"/>
      <c r="K61" s="90"/>
      <c r="L61" s="90">
        <v>76650</v>
      </c>
      <c r="M61" s="90"/>
      <c r="N61" s="90">
        <v>117308</v>
      </c>
      <c r="O61" s="91">
        <v>0</v>
      </c>
      <c r="P61" s="92">
        <f t="shared" si="0"/>
        <v>881291</v>
      </c>
      <c r="Q61" s="112" t="s">
        <v>32</v>
      </c>
      <c r="R61" s="113">
        <v>881290.07000000007</v>
      </c>
      <c r="S61" s="110"/>
      <c r="T61" s="114" t="s">
        <v>137</v>
      </c>
      <c r="U61" s="986" t="s">
        <v>138</v>
      </c>
      <c r="V61" s="986"/>
      <c r="W61" s="986"/>
      <c r="X61" s="986"/>
      <c r="Y61" s="96">
        <v>707996</v>
      </c>
      <c r="Z61" s="96"/>
      <c r="AA61" s="96"/>
      <c r="AB61" s="96"/>
      <c r="AC61" s="96"/>
      <c r="AD61" s="96"/>
      <c r="AE61" s="96"/>
      <c r="AF61" s="96">
        <v>102012</v>
      </c>
      <c r="AG61" s="97"/>
      <c r="AH61" s="98">
        <f t="shared" ref="AH61:AH81" si="3">SUM(Y61:AG61)</f>
        <v>810008</v>
      </c>
      <c r="AI61" s="112" t="s">
        <v>32</v>
      </c>
      <c r="AJ61" s="115">
        <v>810008</v>
      </c>
    </row>
    <row r="62" spans="2:36" s="7" customFormat="1">
      <c r="B62" s="89" t="s">
        <v>82</v>
      </c>
      <c r="C62" s="973" t="s">
        <v>139</v>
      </c>
      <c r="D62" s="973"/>
      <c r="E62" s="973"/>
      <c r="F62" s="973"/>
      <c r="G62" s="90">
        <v>78769.481581389278</v>
      </c>
      <c r="H62" s="90"/>
      <c r="I62" s="90"/>
      <c r="J62" s="90"/>
      <c r="K62" s="90"/>
      <c r="L62" s="90">
        <v>878.65727559155653</v>
      </c>
      <c r="M62" s="90"/>
      <c r="N62" s="90">
        <v>10522.371143019156</v>
      </c>
      <c r="O62" s="91">
        <v>0</v>
      </c>
      <c r="P62" s="92">
        <f t="shared" si="0"/>
        <v>90170.51</v>
      </c>
      <c r="Q62" s="93"/>
      <c r="R62" s="92">
        <f>P62</f>
        <v>90170.51</v>
      </c>
      <c r="S62" s="110"/>
      <c r="T62" s="107" t="s">
        <v>82</v>
      </c>
      <c r="U62" s="955" t="s">
        <v>139</v>
      </c>
      <c r="V62" s="955"/>
      <c r="W62" s="955"/>
      <c r="X62" s="955"/>
      <c r="Y62" s="96">
        <v>98891</v>
      </c>
      <c r="Z62" s="96"/>
      <c r="AA62" s="96"/>
      <c r="AB62" s="96"/>
      <c r="AC62" s="96"/>
      <c r="AD62" s="96"/>
      <c r="AE62" s="96"/>
      <c r="AF62" s="96">
        <v>11126</v>
      </c>
      <c r="AG62" s="97"/>
      <c r="AH62" s="98">
        <f t="shared" si="3"/>
        <v>110017</v>
      </c>
      <c r="AI62" s="93"/>
      <c r="AJ62" s="99">
        <v>110017</v>
      </c>
    </row>
    <row r="63" spans="2:36" s="7" customFormat="1">
      <c r="B63" s="89" t="s">
        <v>140</v>
      </c>
      <c r="C63" s="980" t="s">
        <v>141</v>
      </c>
      <c r="D63" s="981"/>
      <c r="E63" s="981"/>
      <c r="F63" s="982"/>
      <c r="G63" s="90">
        <v>72338.167376856916</v>
      </c>
      <c r="H63" s="90"/>
      <c r="I63" s="90"/>
      <c r="J63" s="90"/>
      <c r="K63" s="90"/>
      <c r="L63" s="90">
        <v>0</v>
      </c>
      <c r="M63" s="90"/>
      <c r="N63" s="90">
        <v>9372.0826231430801</v>
      </c>
      <c r="O63" s="91">
        <v>0</v>
      </c>
      <c r="P63" s="92">
        <f t="shared" si="0"/>
        <v>81710.25</v>
      </c>
      <c r="Q63" s="93"/>
      <c r="R63" s="92">
        <f t="shared" ref="R63:R79" si="4">P63</f>
        <v>81710.25</v>
      </c>
      <c r="S63" s="109"/>
      <c r="T63" s="107" t="s">
        <v>140</v>
      </c>
      <c r="U63" s="984" t="s">
        <v>141</v>
      </c>
      <c r="V63" s="956"/>
      <c r="W63" s="956"/>
      <c r="X63" s="957"/>
      <c r="Y63" s="96">
        <v>96917</v>
      </c>
      <c r="Z63" s="96"/>
      <c r="AA63" s="96"/>
      <c r="AB63" s="96"/>
      <c r="AC63" s="96"/>
      <c r="AD63" s="96"/>
      <c r="AE63" s="96"/>
      <c r="AF63" s="96">
        <v>10805</v>
      </c>
      <c r="AG63" s="97"/>
      <c r="AH63" s="98">
        <f t="shared" si="3"/>
        <v>107722</v>
      </c>
      <c r="AI63" s="93"/>
      <c r="AJ63" s="99">
        <v>107722</v>
      </c>
    </row>
    <row r="64" spans="2:36" s="7" customFormat="1">
      <c r="B64" s="89" t="s">
        <v>142</v>
      </c>
      <c r="C64" s="980" t="s">
        <v>143</v>
      </c>
      <c r="D64" s="981"/>
      <c r="E64" s="981"/>
      <c r="F64" s="982"/>
      <c r="G64" s="90">
        <v>72338.167376856916</v>
      </c>
      <c r="H64" s="90"/>
      <c r="I64" s="90"/>
      <c r="J64" s="90"/>
      <c r="K64" s="90"/>
      <c r="L64" s="90">
        <v>0</v>
      </c>
      <c r="M64" s="90"/>
      <c r="N64" s="90">
        <v>9372.0826231430801</v>
      </c>
      <c r="O64" s="91">
        <v>0</v>
      </c>
      <c r="P64" s="92">
        <f t="shared" si="0"/>
        <v>81710.25</v>
      </c>
      <c r="Q64" s="93"/>
      <c r="R64" s="92">
        <f t="shared" si="4"/>
        <v>81710.25</v>
      </c>
      <c r="S64" s="109"/>
      <c r="T64" s="107" t="s">
        <v>142</v>
      </c>
      <c r="U64" s="984" t="s">
        <v>143</v>
      </c>
      <c r="V64" s="956"/>
      <c r="W64" s="956"/>
      <c r="X64" s="957"/>
      <c r="Y64" s="90">
        <v>96917</v>
      </c>
      <c r="Z64" s="96"/>
      <c r="AA64" s="96"/>
      <c r="AB64" s="96"/>
      <c r="AC64" s="96"/>
      <c r="AD64" s="96"/>
      <c r="AE64" s="96"/>
      <c r="AF64" s="96">
        <v>10805</v>
      </c>
      <c r="AG64" s="97"/>
      <c r="AH64" s="98">
        <f t="shared" si="3"/>
        <v>107722</v>
      </c>
      <c r="AI64" s="93"/>
      <c r="AJ64" s="99">
        <v>107722</v>
      </c>
    </row>
    <row r="65" spans="2:36" s="7" customFormat="1">
      <c r="B65" s="89" t="s">
        <v>144</v>
      </c>
      <c r="C65" s="980" t="s">
        <v>145</v>
      </c>
      <c r="D65" s="981"/>
      <c r="E65" s="981"/>
      <c r="F65" s="982"/>
      <c r="G65" s="90">
        <v>0</v>
      </c>
      <c r="H65" s="90"/>
      <c r="I65" s="90"/>
      <c r="J65" s="90"/>
      <c r="K65" s="90"/>
      <c r="L65" s="90">
        <v>0</v>
      </c>
      <c r="M65" s="90"/>
      <c r="N65" s="90">
        <v>0</v>
      </c>
      <c r="O65" s="91">
        <v>0</v>
      </c>
      <c r="P65" s="92">
        <f t="shared" si="0"/>
        <v>0</v>
      </c>
      <c r="Q65" s="93"/>
      <c r="R65" s="92">
        <f t="shared" si="4"/>
        <v>0</v>
      </c>
      <c r="S65" s="109"/>
      <c r="T65" s="107" t="s">
        <v>144</v>
      </c>
      <c r="U65" s="984" t="s">
        <v>145</v>
      </c>
      <c r="V65" s="956"/>
      <c r="W65" s="956"/>
      <c r="X65" s="957"/>
      <c r="Y65" s="96"/>
      <c r="Z65" s="96"/>
      <c r="AA65" s="96"/>
      <c r="AB65" s="96"/>
      <c r="AC65" s="96"/>
      <c r="AD65" s="96"/>
      <c r="AE65" s="96"/>
      <c r="AF65" s="96"/>
      <c r="AG65" s="97"/>
      <c r="AH65" s="98">
        <f t="shared" si="3"/>
        <v>0</v>
      </c>
      <c r="AI65" s="93"/>
      <c r="AJ65" s="99"/>
    </row>
    <row r="66" spans="2:36" s="7" customFormat="1">
      <c r="B66" s="89" t="s">
        <v>146</v>
      </c>
      <c r="C66" s="980" t="s">
        <v>147</v>
      </c>
      <c r="D66" s="981"/>
      <c r="E66" s="981"/>
      <c r="F66" s="982"/>
      <c r="G66" s="90">
        <v>0</v>
      </c>
      <c r="H66" s="90"/>
      <c r="I66" s="90"/>
      <c r="J66" s="90"/>
      <c r="K66" s="90"/>
      <c r="L66" s="90">
        <v>0</v>
      </c>
      <c r="M66" s="90"/>
      <c r="N66" s="90">
        <v>0</v>
      </c>
      <c r="O66" s="91">
        <v>0</v>
      </c>
      <c r="P66" s="92">
        <f t="shared" si="0"/>
        <v>0</v>
      </c>
      <c r="Q66" s="93"/>
      <c r="R66" s="92">
        <f t="shared" si="4"/>
        <v>0</v>
      </c>
      <c r="S66" s="109"/>
      <c r="T66" s="107" t="s">
        <v>146</v>
      </c>
      <c r="U66" s="984" t="s">
        <v>147</v>
      </c>
      <c r="V66" s="956"/>
      <c r="W66" s="956"/>
      <c r="X66" s="957"/>
      <c r="Y66" s="96"/>
      <c r="Z66" s="96"/>
      <c r="AA66" s="96"/>
      <c r="AB66" s="96"/>
      <c r="AC66" s="96"/>
      <c r="AD66" s="96"/>
      <c r="AE66" s="96"/>
      <c r="AF66" s="96"/>
      <c r="AG66" s="97"/>
      <c r="AH66" s="98">
        <f t="shared" si="3"/>
        <v>0</v>
      </c>
      <c r="AI66" s="93"/>
      <c r="AJ66" s="99"/>
    </row>
    <row r="67" spans="2:36" s="7" customFormat="1">
      <c r="B67" s="89" t="s">
        <v>148</v>
      </c>
      <c r="C67" s="980" t="s">
        <v>149</v>
      </c>
      <c r="D67" s="981"/>
      <c r="E67" s="981"/>
      <c r="F67" s="982"/>
      <c r="G67" s="90">
        <v>0</v>
      </c>
      <c r="H67" s="90"/>
      <c r="I67" s="90"/>
      <c r="J67" s="90"/>
      <c r="K67" s="90"/>
      <c r="L67" s="90">
        <v>0</v>
      </c>
      <c r="M67" s="90"/>
      <c r="N67" s="90">
        <v>0</v>
      </c>
      <c r="O67" s="91">
        <v>0</v>
      </c>
      <c r="P67" s="92">
        <f t="shared" si="0"/>
        <v>0</v>
      </c>
      <c r="Q67" s="93"/>
      <c r="R67" s="92">
        <f t="shared" si="4"/>
        <v>0</v>
      </c>
      <c r="S67" s="109"/>
      <c r="T67" s="107" t="s">
        <v>148</v>
      </c>
      <c r="U67" s="984" t="s">
        <v>149</v>
      </c>
      <c r="V67" s="956"/>
      <c r="W67" s="956"/>
      <c r="X67" s="957"/>
      <c r="Y67" s="96"/>
      <c r="Z67" s="96"/>
      <c r="AA67" s="96"/>
      <c r="AB67" s="96"/>
      <c r="AC67" s="96"/>
      <c r="AD67" s="96"/>
      <c r="AE67" s="96"/>
      <c r="AF67" s="96"/>
      <c r="AG67" s="97"/>
      <c r="AH67" s="98">
        <f t="shared" si="3"/>
        <v>0</v>
      </c>
      <c r="AI67" s="93"/>
      <c r="AJ67" s="99"/>
    </row>
    <row r="68" spans="2:36" s="7" customFormat="1">
      <c r="B68" s="89" t="s">
        <v>150</v>
      </c>
      <c r="C68" s="980" t="s">
        <v>151</v>
      </c>
      <c r="D68" s="981"/>
      <c r="E68" s="981"/>
      <c r="F68" s="982"/>
      <c r="G68" s="90">
        <v>0</v>
      </c>
      <c r="H68" s="90"/>
      <c r="I68" s="90"/>
      <c r="J68" s="90"/>
      <c r="K68" s="90"/>
      <c r="L68" s="90">
        <v>0</v>
      </c>
      <c r="M68" s="90"/>
      <c r="N68" s="90">
        <v>0</v>
      </c>
      <c r="O68" s="91">
        <v>0</v>
      </c>
      <c r="P68" s="92">
        <f t="shared" si="0"/>
        <v>0</v>
      </c>
      <c r="Q68" s="93"/>
      <c r="R68" s="92">
        <f t="shared" si="4"/>
        <v>0</v>
      </c>
      <c r="S68" s="109"/>
      <c r="T68" s="107" t="s">
        <v>150</v>
      </c>
      <c r="U68" s="984" t="s">
        <v>151</v>
      </c>
      <c r="V68" s="956"/>
      <c r="W68" s="956"/>
      <c r="X68" s="957"/>
      <c r="Y68" s="96"/>
      <c r="Z68" s="96"/>
      <c r="AA68" s="96"/>
      <c r="AB68" s="96"/>
      <c r="AC68" s="96"/>
      <c r="AD68" s="96"/>
      <c r="AE68" s="96"/>
      <c r="AF68" s="96"/>
      <c r="AG68" s="97"/>
      <c r="AH68" s="98">
        <f t="shared" si="3"/>
        <v>0</v>
      </c>
      <c r="AI68" s="93"/>
      <c r="AJ68" s="99"/>
    </row>
    <row r="69" spans="2:36" s="7" customFormat="1">
      <c r="B69" s="89" t="s">
        <v>152</v>
      </c>
      <c r="C69" s="980" t="s">
        <v>153</v>
      </c>
      <c r="D69" s="981"/>
      <c r="E69" s="981"/>
      <c r="F69" s="982"/>
      <c r="G69" s="90">
        <v>4916.360554754403</v>
      </c>
      <c r="H69" s="90"/>
      <c r="I69" s="90"/>
      <c r="J69" s="90"/>
      <c r="K69" s="90"/>
      <c r="L69" s="90">
        <v>671.68168643074387</v>
      </c>
      <c r="M69" s="90"/>
      <c r="N69" s="90">
        <v>879.32775881485293</v>
      </c>
      <c r="O69" s="91">
        <v>0</v>
      </c>
      <c r="P69" s="92">
        <f t="shared" si="0"/>
        <v>6467.37</v>
      </c>
      <c r="Q69" s="93"/>
      <c r="R69" s="92">
        <f t="shared" si="4"/>
        <v>6467.37</v>
      </c>
      <c r="S69" s="116"/>
      <c r="T69" s="107" t="s">
        <v>152</v>
      </c>
      <c r="U69" s="984" t="s">
        <v>153</v>
      </c>
      <c r="V69" s="956"/>
      <c r="W69" s="956"/>
      <c r="X69" s="957"/>
      <c r="Y69" s="794">
        <v>765.99222053072117</v>
      </c>
      <c r="Z69" s="794">
        <v>0</v>
      </c>
      <c r="AA69" s="794">
        <v>0</v>
      </c>
      <c r="AB69" s="794">
        <v>0</v>
      </c>
      <c r="AC69" s="794">
        <v>0</v>
      </c>
      <c r="AD69" s="794">
        <v>0</v>
      </c>
      <c r="AE69" s="794">
        <v>0</v>
      </c>
      <c r="AF69" s="794">
        <v>124.23600004388494</v>
      </c>
      <c r="AG69" s="795">
        <v>0</v>
      </c>
      <c r="AH69" s="797">
        <v>890.2282205746061</v>
      </c>
      <c r="AI69" s="778"/>
      <c r="AJ69" s="99">
        <v>890.2282205746061</v>
      </c>
    </row>
    <row r="70" spans="2:36" s="7" customFormat="1">
      <c r="B70" s="89" t="s">
        <v>154</v>
      </c>
      <c r="C70" s="980" t="s">
        <v>155</v>
      </c>
      <c r="D70" s="981"/>
      <c r="E70" s="981"/>
      <c r="F70" s="982"/>
      <c r="G70" s="90">
        <v>1514.9536497779627</v>
      </c>
      <c r="H70" s="90"/>
      <c r="I70" s="90"/>
      <c r="J70" s="90"/>
      <c r="K70" s="90"/>
      <c r="L70" s="90">
        <v>206.97558916081272</v>
      </c>
      <c r="M70" s="90"/>
      <c r="N70" s="90">
        <v>270.96076106122467</v>
      </c>
      <c r="O70" s="91">
        <v>0</v>
      </c>
      <c r="P70" s="92">
        <f t="shared" si="0"/>
        <v>1992.89</v>
      </c>
      <c r="Q70" s="93"/>
      <c r="R70" s="92">
        <f t="shared" si="4"/>
        <v>1992.89</v>
      </c>
      <c r="S70" s="109"/>
      <c r="T70" s="107" t="s">
        <v>154</v>
      </c>
      <c r="U70" s="984" t="s">
        <v>155</v>
      </c>
      <c r="V70" s="956"/>
      <c r="W70" s="956"/>
      <c r="X70" s="957"/>
      <c r="Y70" s="794">
        <v>1208.403079157687</v>
      </c>
      <c r="Z70" s="794">
        <v>0</v>
      </c>
      <c r="AA70" s="794">
        <v>0</v>
      </c>
      <c r="AB70" s="794">
        <v>0</v>
      </c>
      <c r="AC70" s="794">
        <v>0</v>
      </c>
      <c r="AD70" s="794">
        <v>0</v>
      </c>
      <c r="AE70" s="794">
        <v>0</v>
      </c>
      <c r="AF70" s="794">
        <v>195.99045652349943</v>
      </c>
      <c r="AG70" s="795">
        <v>0</v>
      </c>
      <c r="AH70" s="797">
        <v>1404.3935356811864</v>
      </c>
      <c r="AI70" s="93"/>
      <c r="AJ70" s="99">
        <v>1404.3935356811864</v>
      </c>
    </row>
    <row r="71" spans="2:36" s="7" customFormat="1">
      <c r="B71" s="89" t="s">
        <v>94</v>
      </c>
      <c r="C71" s="980" t="s">
        <v>156</v>
      </c>
      <c r="D71" s="981"/>
      <c r="E71" s="981"/>
      <c r="F71" s="982"/>
      <c r="G71" s="90">
        <v>553730.63714951044</v>
      </c>
      <c r="H71" s="90"/>
      <c r="I71" s="90"/>
      <c r="J71" s="90"/>
      <c r="K71" s="90"/>
      <c r="L71" s="90">
        <v>75651.637841995762</v>
      </c>
      <c r="M71" s="90"/>
      <c r="N71" s="90">
        <v>99038.855008493832</v>
      </c>
      <c r="O71" s="91">
        <v>0</v>
      </c>
      <c r="P71" s="92">
        <f t="shared" si="0"/>
        <v>728421.13000000012</v>
      </c>
      <c r="Q71" s="93"/>
      <c r="R71" s="92">
        <f t="shared" si="4"/>
        <v>728421.13000000012</v>
      </c>
      <c r="S71" s="109"/>
      <c r="T71" s="107" t="s">
        <v>94</v>
      </c>
      <c r="U71" s="984" t="s">
        <v>156</v>
      </c>
      <c r="V71" s="956"/>
      <c r="W71" s="956"/>
      <c r="X71" s="957"/>
      <c r="Y71" s="96">
        <v>421850</v>
      </c>
      <c r="Z71" s="96"/>
      <c r="AA71" s="96"/>
      <c r="AB71" s="96"/>
      <c r="AC71" s="96"/>
      <c r="AD71" s="96"/>
      <c r="AE71" s="96"/>
      <c r="AF71" s="96">
        <v>68420</v>
      </c>
      <c r="AG71" s="97"/>
      <c r="AH71" s="98">
        <f t="shared" si="3"/>
        <v>490270</v>
      </c>
      <c r="AI71" s="93"/>
      <c r="AJ71" s="99">
        <v>490270</v>
      </c>
    </row>
    <row r="72" spans="2:36" s="7" customFormat="1">
      <c r="B72" s="89" t="s">
        <v>157</v>
      </c>
      <c r="C72" s="980" t="s">
        <v>158</v>
      </c>
      <c r="D72" s="981"/>
      <c r="E72" s="981"/>
      <c r="F72" s="982"/>
      <c r="G72" s="117">
        <v>553730.63714951044</v>
      </c>
      <c r="H72" s="117"/>
      <c r="I72" s="117"/>
      <c r="J72" s="117"/>
      <c r="K72" s="117"/>
      <c r="L72" s="117">
        <v>75651.637841995762</v>
      </c>
      <c r="M72" s="117"/>
      <c r="N72" s="117">
        <v>99038.855008493832</v>
      </c>
      <c r="O72" s="118">
        <v>0</v>
      </c>
      <c r="P72" s="119">
        <f t="shared" si="0"/>
        <v>728421.13000000012</v>
      </c>
      <c r="Q72" s="93"/>
      <c r="R72" s="92">
        <f t="shared" si="4"/>
        <v>728421.13000000012</v>
      </c>
      <c r="S72" s="109"/>
      <c r="T72" s="107" t="s">
        <v>157</v>
      </c>
      <c r="U72" s="120" t="s">
        <v>158</v>
      </c>
      <c r="V72" s="121"/>
      <c r="W72" s="121"/>
      <c r="X72" s="122"/>
      <c r="Y72" s="123">
        <v>421798</v>
      </c>
      <c r="Z72" s="123"/>
      <c r="AA72" s="123"/>
      <c r="AB72" s="123"/>
      <c r="AC72" s="123"/>
      <c r="AD72" s="123"/>
      <c r="AE72" s="123"/>
      <c r="AF72" s="123">
        <v>68411</v>
      </c>
      <c r="AG72" s="124"/>
      <c r="AH72" s="98">
        <f t="shared" si="3"/>
        <v>490209</v>
      </c>
      <c r="AI72" s="93"/>
      <c r="AJ72" s="99">
        <v>490209</v>
      </c>
    </row>
    <row r="73" spans="2:36" s="7" customFormat="1">
      <c r="B73" s="89" t="s">
        <v>159</v>
      </c>
      <c r="C73" s="1001" t="s">
        <v>160</v>
      </c>
      <c r="D73" s="1002"/>
      <c r="E73" s="1002"/>
      <c r="F73" s="1003"/>
      <c r="G73" s="90">
        <v>0</v>
      </c>
      <c r="H73" s="90"/>
      <c r="I73" s="90"/>
      <c r="J73" s="90"/>
      <c r="K73" s="90"/>
      <c r="L73" s="90">
        <v>0</v>
      </c>
      <c r="M73" s="90"/>
      <c r="N73" s="90">
        <v>0</v>
      </c>
      <c r="O73" s="91">
        <v>0</v>
      </c>
      <c r="P73" s="92">
        <f t="shared" si="0"/>
        <v>0</v>
      </c>
      <c r="Q73" s="93"/>
      <c r="R73" s="92">
        <f t="shared" si="4"/>
        <v>0</v>
      </c>
      <c r="S73" s="109"/>
      <c r="T73" s="107" t="s">
        <v>159</v>
      </c>
      <c r="U73" s="984" t="s">
        <v>161</v>
      </c>
      <c r="V73" s="956"/>
      <c r="W73" s="956"/>
      <c r="X73" s="957"/>
      <c r="Y73" s="96"/>
      <c r="Z73" s="96"/>
      <c r="AA73" s="96"/>
      <c r="AB73" s="96"/>
      <c r="AC73" s="96"/>
      <c r="AD73" s="96"/>
      <c r="AE73" s="96"/>
      <c r="AF73" s="96"/>
      <c r="AG73" s="97"/>
      <c r="AH73" s="98">
        <f t="shared" si="3"/>
        <v>0</v>
      </c>
      <c r="AI73" s="93"/>
      <c r="AJ73" s="99"/>
    </row>
    <row r="74" spans="2:36" s="7" customFormat="1">
      <c r="B74" s="89" t="s">
        <v>162</v>
      </c>
      <c r="C74" s="980" t="s">
        <v>163</v>
      </c>
      <c r="D74" s="981"/>
      <c r="E74" s="981"/>
      <c r="F74" s="982"/>
      <c r="G74" s="90">
        <v>0</v>
      </c>
      <c r="H74" s="90"/>
      <c r="I74" s="90"/>
      <c r="J74" s="90"/>
      <c r="K74" s="90"/>
      <c r="L74" s="90">
        <v>0</v>
      </c>
      <c r="M74" s="90"/>
      <c r="N74" s="90">
        <v>0</v>
      </c>
      <c r="O74" s="91">
        <v>0</v>
      </c>
      <c r="P74" s="92">
        <f t="shared" si="0"/>
        <v>0</v>
      </c>
      <c r="Q74" s="93"/>
      <c r="R74" s="92">
        <f t="shared" si="4"/>
        <v>0</v>
      </c>
      <c r="S74" s="109"/>
      <c r="T74" s="107" t="s">
        <v>162</v>
      </c>
      <c r="U74" s="984" t="s">
        <v>163</v>
      </c>
      <c r="V74" s="956"/>
      <c r="W74" s="956"/>
      <c r="X74" s="957"/>
      <c r="Y74" s="96">
        <v>52</v>
      </c>
      <c r="Z74" s="96"/>
      <c r="AA74" s="96"/>
      <c r="AB74" s="96"/>
      <c r="AC74" s="96"/>
      <c r="AD74" s="96"/>
      <c r="AE74" s="96"/>
      <c r="AF74" s="96">
        <v>9</v>
      </c>
      <c r="AG74" s="97"/>
      <c r="AH74" s="98">
        <f t="shared" si="3"/>
        <v>61</v>
      </c>
      <c r="AI74" s="93"/>
      <c r="AJ74" s="99">
        <v>61</v>
      </c>
    </row>
    <row r="75" spans="2:36" s="7" customFormat="1">
      <c r="B75" s="89" t="s">
        <v>119</v>
      </c>
      <c r="C75" s="980" t="s">
        <v>164</v>
      </c>
      <c r="D75" s="981"/>
      <c r="E75" s="981"/>
      <c r="F75" s="982"/>
      <c r="G75" s="90">
        <v>0</v>
      </c>
      <c r="H75" s="90"/>
      <c r="I75" s="90"/>
      <c r="J75" s="90"/>
      <c r="K75" s="90"/>
      <c r="L75" s="90">
        <v>0</v>
      </c>
      <c r="M75" s="90"/>
      <c r="N75" s="90">
        <v>0</v>
      </c>
      <c r="O75" s="91">
        <v>0</v>
      </c>
      <c r="P75" s="92">
        <f t="shared" si="0"/>
        <v>0</v>
      </c>
      <c r="Q75" s="93"/>
      <c r="R75" s="92">
        <f t="shared" si="4"/>
        <v>0</v>
      </c>
      <c r="S75" s="109"/>
      <c r="T75" s="107" t="s">
        <v>119</v>
      </c>
      <c r="U75" s="984" t="s">
        <v>164</v>
      </c>
      <c r="V75" s="956"/>
      <c r="W75" s="956"/>
      <c r="X75" s="957"/>
      <c r="Y75" s="96"/>
      <c r="Z75" s="96"/>
      <c r="AA75" s="96"/>
      <c r="AB75" s="96"/>
      <c r="AC75" s="96"/>
      <c r="AD75" s="96"/>
      <c r="AE75" s="96"/>
      <c r="AF75" s="96"/>
      <c r="AG75" s="97"/>
      <c r="AH75" s="98">
        <f t="shared" si="3"/>
        <v>0</v>
      </c>
      <c r="AI75" s="93"/>
      <c r="AJ75" s="99"/>
    </row>
    <row r="76" spans="2:36" s="7" customFormat="1">
      <c r="B76" s="89" t="s">
        <v>121</v>
      </c>
      <c r="C76" s="980" t="s">
        <v>165</v>
      </c>
      <c r="D76" s="981"/>
      <c r="E76" s="981"/>
      <c r="F76" s="982"/>
      <c r="G76" s="90">
        <v>0</v>
      </c>
      <c r="H76" s="90"/>
      <c r="I76" s="90"/>
      <c r="J76" s="90"/>
      <c r="K76" s="90"/>
      <c r="L76" s="90">
        <v>0</v>
      </c>
      <c r="M76" s="90"/>
      <c r="N76" s="90">
        <v>0</v>
      </c>
      <c r="O76" s="91">
        <v>0</v>
      </c>
      <c r="P76" s="92">
        <f t="shared" si="0"/>
        <v>0</v>
      </c>
      <c r="Q76" s="93"/>
      <c r="R76" s="92">
        <f t="shared" si="4"/>
        <v>0</v>
      </c>
      <c r="S76" s="109"/>
      <c r="T76" s="107" t="s">
        <v>121</v>
      </c>
      <c r="U76" s="984" t="s">
        <v>165</v>
      </c>
      <c r="V76" s="956"/>
      <c r="W76" s="956"/>
      <c r="X76" s="957"/>
      <c r="Y76" s="96"/>
      <c r="Z76" s="96"/>
      <c r="AA76" s="96"/>
      <c r="AB76" s="96"/>
      <c r="AC76" s="96"/>
      <c r="AD76" s="96"/>
      <c r="AE76" s="96"/>
      <c r="AF76" s="96"/>
      <c r="AG76" s="97"/>
      <c r="AH76" s="98">
        <f t="shared" si="3"/>
        <v>0</v>
      </c>
      <c r="AI76" s="93"/>
      <c r="AJ76" s="99"/>
    </row>
    <row r="77" spans="2:36" s="7" customFormat="1">
      <c r="B77" s="89" t="s">
        <v>124</v>
      </c>
      <c r="C77" s="980" t="s">
        <v>166</v>
      </c>
      <c r="D77" s="981"/>
      <c r="E77" s="981"/>
      <c r="F77" s="982"/>
      <c r="G77" s="90">
        <v>0</v>
      </c>
      <c r="H77" s="90"/>
      <c r="I77" s="90"/>
      <c r="J77" s="90"/>
      <c r="K77" s="90"/>
      <c r="L77" s="90">
        <v>0</v>
      </c>
      <c r="M77" s="90"/>
      <c r="N77" s="90">
        <v>0</v>
      </c>
      <c r="O77" s="91">
        <v>0</v>
      </c>
      <c r="P77" s="92">
        <f t="shared" si="0"/>
        <v>0</v>
      </c>
      <c r="Q77" s="93"/>
      <c r="R77" s="92">
        <f t="shared" si="4"/>
        <v>0</v>
      </c>
      <c r="S77" s="109"/>
      <c r="T77" s="107" t="s">
        <v>124</v>
      </c>
      <c r="U77" s="984" t="s">
        <v>166</v>
      </c>
      <c r="V77" s="956"/>
      <c r="W77" s="956"/>
      <c r="X77" s="957"/>
      <c r="Y77" s="96"/>
      <c r="Z77" s="96"/>
      <c r="AA77" s="96"/>
      <c r="AB77" s="96"/>
      <c r="AC77" s="96"/>
      <c r="AD77" s="96"/>
      <c r="AE77" s="96"/>
      <c r="AF77" s="96"/>
      <c r="AG77" s="97"/>
      <c r="AH77" s="98">
        <f t="shared" si="3"/>
        <v>0</v>
      </c>
      <c r="AI77" s="93"/>
      <c r="AJ77" s="99"/>
    </row>
    <row r="78" spans="2:36" s="126" customFormat="1">
      <c r="B78" s="89" t="s">
        <v>127</v>
      </c>
      <c r="C78" s="980" t="s">
        <v>167</v>
      </c>
      <c r="D78" s="981"/>
      <c r="E78" s="981"/>
      <c r="F78" s="982"/>
      <c r="G78" s="90">
        <v>0</v>
      </c>
      <c r="H78" s="90"/>
      <c r="I78" s="90"/>
      <c r="J78" s="90"/>
      <c r="K78" s="90"/>
      <c r="L78" s="90">
        <v>0</v>
      </c>
      <c r="M78" s="90"/>
      <c r="N78" s="90">
        <v>0</v>
      </c>
      <c r="O78" s="91">
        <v>0</v>
      </c>
      <c r="P78" s="92">
        <f t="shared" si="0"/>
        <v>0</v>
      </c>
      <c r="Q78" s="93"/>
      <c r="R78" s="92">
        <f t="shared" si="4"/>
        <v>0</v>
      </c>
      <c r="S78" s="109"/>
      <c r="T78" s="107" t="s">
        <v>127</v>
      </c>
      <c r="U78" s="984" t="s">
        <v>167</v>
      </c>
      <c r="V78" s="956"/>
      <c r="W78" s="956"/>
      <c r="X78" s="957"/>
      <c r="Y78" s="96"/>
      <c r="Z78" s="96"/>
      <c r="AA78" s="96"/>
      <c r="AB78" s="96"/>
      <c r="AC78" s="96"/>
      <c r="AD78" s="96"/>
      <c r="AE78" s="96"/>
      <c r="AF78" s="96"/>
      <c r="AG78" s="97"/>
      <c r="AH78" s="98">
        <f t="shared" si="3"/>
        <v>0</v>
      </c>
      <c r="AI78" s="93"/>
      <c r="AJ78" s="125"/>
    </row>
    <row r="79" spans="2:36" s="126" customFormat="1" ht="13.5" thickBot="1">
      <c r="B79" s="127" t="s">
        <v>131</v>
      </c>
      <c r="C79" s="974" t="s">
        <v>168</v>
      </c>
      <c r="D79" s="975"/>
      <c r="E79" s="975"/>
      <c r="F79" s="976"/>
      <c r="G79" s="128">
        <v>54827.19779354264</v>
      </c>
      <c r="H79" s="128"/>
      <c r="I79" s="128"/>
      <c r="J79" s="128"/>
      <c r="K79" s="128"/>
      <c r="L79" s="128">
        <v>125.9588004947387</v>
      </c>
      <c r="M79" s="128"/>
      <c r="N79" s="128">
        <v>7745.2734059626218</v>
      </c>
      <c r="O79" s="129">
        <v>0</v>
      </c>
      <c r="P79" s="130">
        <f t="shared" si="0"/>
        <v>62698.43</v>
      </c>
      <c r="Q79" s="131"/>
      <c r="R79" s="92">
        <f t="shared" si="4"/>
        <v>62698.43</v>
      </c>
      <c r="S79" s="109"/>
      <c r="T79" s="132" t="s">
        <v>131</v>
      </c>
      <c r="U79" s="977" t="s">
        <v>168</v>
      </c>
      <c r="V79" s="978"/>
      <c r="W79" s="978"/>
      <c r="X79" s="979"/>
      <c r="Y79" s="133">
        <v>187254</v>
      </c>
      <c r="Z79" s="133"/>
      <c r="AA79" s="133"/>
      <c r="AB79" s="133"/>
      <c r="AC79" s="133"/>
      <c r="AD79" s="133"/>
      <c r="AE79" s="133"/>
      <c r="AF79" s="133">
        <v>22467</v>
      </c>
      <c r="AG79" s="134"/>
      <c r="AH79" s="98">
        <f t="shared" si="3"/>
        <v>209721</v>
      </c>
      <c r="AI79" s="131"/>
      <c r="AJ79" s="135">
        <v>209722</v>
      </c>
    </row>
    <row r="80" spans="2:36" s="126" customFormat="1" ht="13.5" thickBot="1">
      <c r="B80" s="136"/>
      <c r="C80" s="995" t="s">
        <v>169</v>
      </c>
      <c r="D80" s="996"/>
      <c r="E80" s="996"/>
      <c r="F80" s="997"/>
      <c r="G80" s="137">
        <v>1292084</v>
      </c>
      <c r="H80" s="137"/>
      <c r="I80" s="137"/>
      <c r="J80" s="137"/>
      <c r="K80" s="137"/>
      <c r="L80" s="137">
        <v>76659.17323168891</v>
      </c>
      <c r="M80" s="137"/>
      <c r="N80" s="137">
        <v>200144</v>
      </c>
      <c r="O80" s="138">
        <v>0</v>
      </c>
      <c r="P80" s="139">
        <f t="shared" si="0"/>
        <v>1568887.1732316888</v>
      </c>
      <c r="Q80" s="140"/>
      <c r="R80" s="141">
        <f>R33+R61</f>
        <v>1734615.89</v>
      </c>
      <c r="S80" s="142"/>
      <c r="T80" s="143"/>
      <c r="U80" s="998" t="s">
        <v>169</v>
      </c>
      <c r="V80" s="999"/>
      <c r="W80" s="999"/>
      <c r="X80" s="1000"/>
      <c r="Y80" s="144">
        <v>1413173</v>
      </c>
      <c r="Z80" s="144"/>
      <c r="AA80" s="144"/>
      <c r="AB80" s="144"/>
      <c r="AC80" s="144"/>
      <c r="AD80" s="144"/>
      <c r="AE80" s="144"/>
      <c r="AF80" s="144">
        <v>173907</v>
      </c>
      <c r="AG80" s="145"/>
      <c r="AH80" s="98">
        <f t="shared" si="3"/>
        <v>1587080</v>
      </c>
      <c r="AI80" s="140"/>
      <c r="AJ80" s="146">
        <v>1733193</v>
      </c>
    </row>
    <row r="81" spans="2:36" s="126" customFormat="1">
      <c r="B81" s="147" t="s">
        <v>170</v>
      </c>
      <c r="C81" s="993" t="s">
        <v>171</v>
      </c>
      <c r="D81" s="993"/>
      <c r="E81" s="993"/>
      <c r="F81" s="993"/>
      <c r="G81" s="148">
        <v>1041293</v>
      </c>
      <c r="H81" s="148"/>
      <c r="I81" s="148"/>
      <c r="J81" s="148"/>
      <c r="K81" s="148"/>
      <c r="L81" s="148">
        <v>76463</v>
      </c>
      <c r="M81" s="148"/>
      <c r="N81" s="148">
        <v>183577</v>
      </c>
      <c r="O81" s="149">
        <v>-16949.999583596542</v>
      </c>
      <c r="P81" s="150">
        <f t="shared" si="0"/>
        <v>1284383.0004164034</v>
      </c>
      <c r="Q81" s="151"/>
      <c r="R81" s="152">
        <v>1450111.8699999996</v>
      </c>
      <c r="S81" s="142"/>
      <c r="T81" s="153" t="s">
        <v>170</v>
      </c>
      <c r="U81" s="994" t="s">
        <v>171</v>
      </c>
      <c r="V81" s="994"/>
      <c r="W81" s="994"/>
      <c r="X81" s="994"/>
      <c r="Y81" s="154">
        <v>1107360</v>
      </c>
      <c r="Z81" s="154"/>
      <c r="AA81" s="154"/>
      <c r="AB81" s="154"/>
      <c r="AC81" s="154"/>
      <c r="AD81" s="154"/>
      <c r="AE81" s="154"/>
      <c r="AF81" s="154">
        <v>155044</v>
      </c>
      <c r="AG81" s="155">
        <v>-19910</v>
      </c>
      <c r="AH81" s="98">
        <f t="shared" si="3"/>
        <v>1242494</v>
      </c>
      <c r="AI81" s="151"/>
      <c r="AJ81" s="156">
        <v>1388607</v>
      </c>
    </row>
    <row r="82" spans="2:36" s="126" customFormat="1">
      <c r="B82" s="89" t="s">
        <v>82</v>
      </c>
      <c r="C82" s="980" t="s">
        <v>172</v>
      </c>
      <c r="D82" s="981"/>
      <c r="E82" s="981"/>
      <c r="F82" s="982"/>
      <c r="G82" s="117">
        <v>630748</v>
      </c>
      <c r="H82" s="117"/>
      <c r="I82" s="117"/>
      <c r="J82" s="117"/>
      <c r="K82" s="117"/>
      <c r="L82" s="117">
        <v>46317</v>
      </c>
      <c r="M82" s="117"/>
      <c r="N82" s="117">
        <v>111199</v>
      </c>
      <c r="O82" s="118">
        <v>-10267</v>
      </c>
      <c r="P82" s="119">
        <f t="shared" si="0"/>
        <v>777997</v>
      </c>
      <c r="Q82" s="157" t="s">
        <v>41</v>
      </c>
      <c r="R82" s="158"/>
      <c r="S82" s="159"/>
      <c r="T82" s="107" t="s">
        <v>82</v>
      </c>
      <c r="U82" s="984" t="s">
        <v>172</v>
      </c>
      <c r="V82" s="956"/>
      <c r="W82" s="956"/>
      <c r="X82" s="957"/>
      <c r="Y82" s="123">
        <v>692472</v>
      </c>
      <c r="Z82" s="123"/>
      <c r="AA82" s="123"/>
      <c r="AB82" s="123"/>
      <c r="AC82" s="123"/>
      <c r="AD82" s="123"/>
      <c r="AE82" s="123"/>
      <c r="AF82" s="123">
        <v>96955</v>
      </c>
      <c r="AG82" s="124">
        <v>-12451</v>
      </c>
      <c r="AH82" s="160">
        <v>776976</v>
      </c>
      <c r="AI82" s="157" t="s">
        <v>41</v>
      </c>
      <c r="AJ82" s="125"/>
    </row>
    <row r="83" spans="2:36" s="126" customFormat="1">
      <c r="B83" s="89" t="s">
        <v>94</v>
      </c>
      <c r="C83" s="980" t="s">
        <v>173</v>
      </c>
      <c r="D83" s="981"/>
      <c r="E83" s="981"/>
      <c r="F83" s="982"/>
      <c r="G83" s="117">
        <v>0</v>
      </c>
      <c r="H83" s="117"/>
      <c r="I83" s="117"/>
      <c r="J83" s="117"/>
      <c r="K83" s="117"/>
      <c r="L83" s="117">
        <v>0</v>
      </c>
      <c r="M83" s="117"/>
      <c r="N83" s="117">
        <v>0</v>
      </c>
      <c r="O83" s="118">
        <v>0</v>
      </c>
      <c r="P83" s="119">
        <f t="shared" si="0"/>
        <v>0</v>
      </c>
      <c r="Q83" s="157" t="s">
        <v>174</v>
      </c>
      <c r="R83" s="158"/>
      <c r="S83" s="142"/>
      <c r="T83" s="107" t="s">
        <v>94</v>
      </c>
      <c r="U83" s="984" t="s">
        <v>173</v>
      </c>
      <c r="V83" s="956"/>
      <c r="W83" s="956"/>
      <c r="X83" s="957"/>
      <c r="Y83" s="96"/>
      <c r="Z83" s="96"/>
      <c r="AA83" s="96"/>
      <c r="AB83" s="96"/>
      <c r="AC83" s="96"/>
      <c r="AD83" s="96"/>
      <c r="AE83" s="96"/>
      <c r="AF83" s="96"/>
      <c r="AG83" s="97"/>
      <c r="AH83" s="98"/>
      <c r="AI83" s="157" t="s">
        <v>174</v>
      </c>
      <c r="AJ83" s="125"/>
    </row>
    <row r="84" spans="2:36" s="126" customFormat="1">
      <c r="B84" s="89" t="s">
        <v>119</v>
      </c>
      <c r="C84" s="980" t="s">
        <v>175</v>
      </c>
      <c r="D84" s="981"/>
      <c r="E84" s="981"/>
      <c r="F84" s="982"/>
      <c r="G84" s="117">
        <v>39067</v>
      </c>
      <c r="H84" s="117"/>
      <c r="I84" s="117"/>
      <c r="J84" s="117"/>
      <c r="K84" s="117"/>
      <c r="L84" s="117">
        <v>2869</v>
      </c>
      <c r="M84" s="117"/>
      <c r="N84" s="117">
        <v>6887</v>
      </c>
      <c r="O84" s="118">
        <v>-636</v>
      </c>
      <c r="P84" s="119">
        <f t="shared" si="0"/>
        <v>48187</v>
      </c>
      <c r="Q84" s="157" t="s">
        <v>45</v>
      </c>
      <c r="R84" s="158"/>
      <c r="S84" s="142"/>
      <c r="T84" s="107" t="s">
        <v>119</v>
      </c>
      <c r="U84" s="984" t="s">
        <v>175</v>
      </c>
      <c r="V84" s="956"/>
      <c r="W84" s="956"/>
      <c r="X84" s="957"/>
      <c r="Y84" s="798">
        <v>43572.607332140848</v>
      </c>
      <c r="Z84" s="798">
        <v>0</v>
      </c>
      <c r="AA84" s="798">
        <v>0</v>
      </c>
      <c r="AB84" s="798">
        <v>0</v>
      </c>
      <c r="AC84" s="798">
        <v>0</v>
      </c>
      <c r="AD84" s="798">
        <v>0</v>
      </c>
      <c r="AE84" s="798">
        <v>0</v>
      </c>
      <c r="AF84" s="798">
        <v>6100.7102947309259</v>
      </c>
      <c r="AG84" s="799">
        <v>-783.43115791905007</v>
      </c>
      <c r="AH84" s="800">
        <v>48889.886468952718</v>
      </c>
      <c r="AI84" s="157" t="s">
        <v>45</v>
      </c>
      <c r="AJ84" s="125"/>
    </row>
    <row r="85" spans="2:36" s="126" customFormat="1">
      <c r="B85" s="89" t="s">
        <v>121</v>
      </c>
      <c r="C85" s="980" t="s">
        <v>176</v>
      </c>
      <c r="D85" s="981"/>
      <c r="E85" s="981"/>
      <c r="F85" s="982"/>
      <c r="G85" s="117">
        <v>39067</v>
      </c>
      <c r="H85" s="117"/>
      <c r="I85" s="117"/>
      <c r="J85" s="117"/>
      <c r="K85" s="117"/>
      <c r="L85" s="117">
        <v>2869</v>
      </c>
      <c r="M85" s="117"/>
      <c r="N85" s="117">
        <v>6887</v>
      </c>
      <c r="O85" s="118">
        <v>-636</v>
      </c>
      <c r="P85" s="119">
        <f t="shared" si="0"/>
        <v>48187</v>
      </c>
      <c r="Q85" s="161"/>
      <c r="R85" s="158"/>
      <c r="S85" s="142"/>
      <c r="T85" s="107" t="s">
        <v>121</v>
      </c>
      <c r="U85" s="984" t="s">
        <v>176</v>
      </c>
      <c r="V85" s="956"/>
      <c r="W85" s="956"/>
      <c r="X85" s="957"/>
      <c r="Y85" s="96">
        <v>40991</v>
      </c>
      <c r="Z85" s="96"/>
      <c r="AA85" s="96"/>
      <c r="AB85" s="96"/>
      <c r="AC85" s="96"/>
      <c r="AD85" s="96"/>
      <c r="AE85" s="96"/>
      <c r="AF85" s="96">
        <v>5739</v>
      </c>
      <c r="AG85" s="97">
        <v>-737</v>
      </c>
      <c r="AH85" s="160">
        <f t="shared" ref="AH85:AH108" si="5">SUM(Y85:AG85)</f>
        <v>45993</v>
      </c>
      <c r="AI85" s="161"/>
      <c r="AJ85" s="125"/>
    </row>
    <row r="86" spans="2:36" s="126" customFormat="1">
      <c r="B86" s="89" t="s">
        <v>124</v>
      </c>
      <c r="C86" s="980" t="s">
        <v>177</v>
      </c>
      <c r="D86" s="981"/>
      <c r="E86" s="981"/>
      <c r="F86" s="982"/>
      <c r="G86" s="117">
        <v>0</v>
      </c>
      <c r="H86" s="117"/>
      <c r="I86" s="117"/>
      <c r="J86" s="117"/>
      <c r="K86" s="117"/>
      <c r="L86" s="117">
        <v>0</v>
      </c>
      <c r="M86" s="117"/>
      <c r="N86" s="117">
        <v>0</v>
      </c>
      <c r="O86" s="118">
        <v>0</v>
      </c>
      <c r="P86" s="119">
        <f t="shared" si="0"/>
        <v>0</v>
      </c>
      <c r="Q86" s="161"/>
      <c r="R86" s="158"/>
      <c r="S86" s="142"/>
      <c r="T86" s="107" t="s">
        <v>124</v>
      </c>
      <c r="U86" s="984" t="s">
        <v>177</v>
      </c>
      <c r="V86" s="956"/>
      <c r="W86" s="956"/>
      <c r="X86" s="957"/>
      <c r="Y86" s="96">
        <v>2581</v>
      </c>
      <c r="Z86" s="96"/>
      <c r="AA86" s="96"/>
      <c r="AB86" s="96"/>
      <c r="AC86" s="96"/>
      <c r="AD86" s="96"/>
      <c r="AE86" s="96"/>
      <c r="AF86" s="96">
        <v>361</v>
      </c>
      <c r="AG86" s="97">
        <v>-46</v>
      </c>
      <c r="AH86" s="160">
        <f t="shared" si="5"/>
        <v>2896</v>
      </c>
      <c r="AI86" s="161"/>
      <c r="AJ86" s="125"/>
    </row>
    <row r="87" spans="2:36" s="126" customFormat="1">
      <c r="B87" s="89" t="s">
        <v>131</v>
      </c>
      <c r="C87" s="980" t="s">
        <v>178</v>
      </c>
      <c r="D87" s="981"/>
      <c r="E87" s="981"/>
      <c r="F87" s="982"/>
      <c r="G87" s="117">
        <v>371478</v>
      </c>
      <c r="H87" s="117"/>
      <c r="I87" s="117"/>
      <c r="J87" s="117"/>
      <c r="K87" s="117"/>
      <c r="L87" s="117">
        <v>27278</v>
      </c>
      <c r="M87" s="117"/>
      <c r="N87" s="117">
        <v>65490</v>
      </c>
      <c r="O87" s="118">
        <v>-6047</v>
      </c>
      <c r="P87" s="119">
        <f t="shared" si="0"/>
        <v>458199</v>
      </c>
      <c r="Q87" s="162" t="s">
        <v>179</v>
      </c>
      <c r="R87" s="163"/>
      <c r="S87" s="142"/>
      <c r="T87" s="107" t="s">
        <v>131</v>
      </c>
      <c r="U87" s="984" t="s">
        <v>178</v>
      </c>
      <c r="V87" s="956"/>
      <c r="W87" s="956"/>
      <c r="X87" s="957"/>
      <c r="Y87" s="96">
        <v>371315</v>
      </c>
      <c r="Z87" s="96"/>
      <c r="AA87" s="96"/>
      <c r="AB87" s="96"/>
      <c r="AC87" s="96"/>
      <c r="AD87" s="96"/>
      <c r="AE87" s="96"/>
      <c r="AF87" s="96">
        <v>51989</v>
      </c>
      <c r="AG87" s="97">
        <v>-6676</v>
      </c>
      <c r="AH87" s="160">
        <f t="shared" si="5"/>
        <v>416628</v>
      </c>
      <c r="AI87" s="162" t="s">
        <v>179</v>
      </c>
      <c r="AJ87" s="125"/>
    </row>
    <row r="88" spans="2:36" s="126" customFormat="1">
      <c r="B88" s="89" t="s">
        <v>133</v>
      </c>
      <c r="C88" s="164" t="s">
        <v>180</v>
      </c>
      <c r="D88" s="165"/>
      <c r="E88" s="165"/>
      <c r="F88" s="166"/>
      <c r="G88" s="117">
        <v>430975</v>
      </c>
      <c r="H88" s="117"/>
      <c r="I88" s="117"/>
      <c r="J88" s="117"/>
      <c r="K88" s="117"/>
      <c r="L88" s="117">
        <v>31647</v>
      </c>
      <c r="M88" s="117"/>
      <c r="N88" s="117">
        <v>75980</v>
      </c>
      <c r="O88" s="118">
        <v>-7015</v>
      </c>
      <c r="P88" s="119">
        <f t="shared" si="0"/>
        <v>531587</v>
      </c>
      <c r="Q88" s="162"/>
      <c r="R88" s="163"/>
      <c r="S88" s="142"/>
      <c r="T88" s="89" t="s">
        <v>133</v>
      </c>
      <c r="U88" s="164" t="s">
        <v>180</v>
      </c>
      <c r="V88" s="121"/>
      <c r="W88" s="121"/>
      <c r="X88" s="122"/>
      <c r="Y88" s="96">
        <v>462449</v>
      </c>
      <c r="Z88" s="96"/>
      <c r="AA88" s="96"/>
      <c r="AB88" s="96"/>
      <c r="AC88" s="96"/>
      <c r="AD88" s="96"/>
      <c r="AE88" s="96"/>
      <c r="AF88" s="96">
        <v>64749</v>
      </c>
      <c r="AG88" s="97">
        <v>-8315</v>
      </c>
      <c r="AH88" s="160">
        <f t="shared" si="5"/>
        <v>518883</v>
      </c>
      <c r="AI88" s="162"/>
      <c r="AJ88" s="125"/>
    </row>
    <row r="89" spans="2:36" s="126" customFormat="1">
      <c r="B89" s="89" t="s">
        <v>135</v>
      </c>
      <c r="C89" s="164" t="s">
        <v>15</v>
      </c>
      <c r="D89" s="165"/>
      <c r="E89" s="165"/>
      <c r="F89" s="166"/>
      <c r="G89" s="117">
        <v>74866</v>
      </c>
      <c r="H89" s="117"/>
      <c r="I89" s="117"/>
      <c r="J89" s="117"/>
      <c r="K89" s="117"/>
      <c r="L89" s="117">
        <v>5498</v>
      </c>
      <c r="M89" s="117"/>
      <c r="N89" s="117">
        <v>13199</v>
      </c>
      <c r="O89" s="118">
        <v>-1219</v>
      </c>
      <c r="P89" s="119">
        <f t="shared" si="0"/>
        <v>92344</v>
      </c>
      <c r="Q89" s="162"/>
      <c r="R89" s="163"/>
      <c r="S89" s="142"/>
      <c r="T89" s="89" t="s">
        <v>135</v>
      </c>
      <c r="U89" s="164" t="s">
        <v>15</v>
      </c>
      <c r="V89" s="121"/>
      <c r="W89" s="121"/>
      <c r="X89" s="122"/>
      <c r="Y89" s="96">
        <v>39088</v>
      </c>
      <c r="Z89" s="96"/>
      <c r="AA89" s="96"/>
      <c r="AB89" s="96"/>
      <c r="AC89" s="96"/>
      <c r="AD89" s="96"/>
      <c r="AE89" s="96"/>
      <c r="AF89" s="96">
        <v>5473</v>
      </c>
      <c r="AG89" s="97">
        <v>-703</v>
      </c>
      <c r="AH89" s="160">
        <f t="shared" si="5"/>
        <v>43858</v>
      </c>
      <c r="AI89" s="162"/>
      <c r="AJ89" s="125"/>
    </row>
    <row r="90" spans="2:36" s="126" customFormat="1">
      <c r="B90" s="89" t="s">
        <v>181</v>
      </c>
      <c r="C90" s="164" t="s">
        <v>182</v>
      </c>
      <c r="D90" s="165"/>
      <c r="E90" s="165"/>
      <c r="F90" s="166"/>
      <c r="G90" s="117">
        <v>-134362</v>
      </c>
      <c r="H90" s="117"/>
      <c r="I90" s="117"/>
      <c r="J90" s="117"/>
      <c r="K90" s="117"/>
      <c r="L90" s="117">
        <v>-9866</v>
      </c>
      <c r="M90" s="117"/>
      <c r="N90" s="117">
        <v>-23688</v>
      </c>
      <c r="O90" s="118">
        <v>2187</v>
      </c>
      <c r="P90" s="119">
        <f t="shared" si="0"/>
        <v>-165729</v>
      </c>
      <c r="Q90" s="162"/>
      <c r="R90" s="163"/>
      <c r="S90" s="142"/>
      <c r="T90" s="89" t="s">
        <v>181</v>
      </c>
      <c r="U90" s="164" t="s">
        <v>183</v>
      </c>
      <c r="V90" s="121"/>
      <c r="W90" s="121"/>
      <c r="X90" s="122"/>
      <c r="Y90" s="96">
        <v>-130222</v>
      </c>
      <c r="Z90" s="96"/>
      <c r="AA90" s="96"/>
      <c r="AB90" s="96"/>
      <c r="AC90" s="96"/>
      <c r="AD90" s="96"/>
      <c r="AE90" s="96"/>
      <c r="AF90" s="96">
        <v>-18233</v>
      </c>
      <c r="AG90" s="97">
        <v>2341</v>
      </c>
      <c r="AH90" s="160">
        <f t="shared" si="5"/>
        <v>-146114</v>
      </c>
      <c r="AI90" s="162"/>
      <c r="AJ90" s="125"/>
    </row>
    <row r="91" spans="2:36" s="126" customFormat="1">
      <c r="B91" s="111" t="s">
        <v>184</v>
      </c>
      <c r="C91" s="985" t="s">
        <v>185</v>
      </c>
      <c r="D91" s="985"/>
      <c r="E91" s="985"/>
      <c r="F91" s="985"/>
      <c r="G91" s="117">
        <v>140441.57999999999</v>
      </c>
      <c r="H91" s="117"/>
      <c r="I91" s="117"/>
      <c r="J91" s="117"/>
      <c r="K91" s="117"/>
      <c r="L91" s="117">
        <v>0</v>
      </c>
      <c r="M91" s="117"/>
      <c r="N91" s="117">
        <v>0</v>
      </c>
      <c r="O91" s="118">
        <v>0</v>
      </c>
      <c r="P91" s="119">
        <f t="shared" si="0"/>
        <v>140441.57999999999</v>
      </c>
      <c r="Q91" s="157" t="s">
        <v>34</v>
      </c>
      <c r="R91" s="167">
        <v>140441.57999999999</v>
      </c>
      <c r="S91" s="109"/>
      <c r="T91" s="114" t="s">
        <v>184</v>
      </c>
      <c r="U91" s="986" t="s">
        <v>185</v>
      </c>
      <c r="V91" s="986"/>
      <c r="W91" s="986"/>
      <c r="X91" s="986"/>
      <c r="Y91" s="96">
        <v>152729</v>
      </c>
      <c r="Z91" s="96"/>
      <c r="AA91" s="96"/>
      <c r="AB91" s="96"/>
      <c r="AC91" s="96"/>
      <c r="AD91" s="96"/>
      <c r="AE91" s="96"/>
      <c r="AF91" s="96"/>
      <c r="AG91" s="97"/>
      <c r="AH91" s="160">
        <f t="shared" si="5"/>
        <v>152729</v>
      </c>
      <c r="AI91" s="157" t="s">
        <v>34</v>
      </c>
      <c r="AJ91" s="168">
        <v>152729</v>
      </c>
    </row>
    <row r="92" spans="2:36" s="126" customFormat="1">
      <c r="B92" s="169" t="s">
        <v>186</v>
      </c>
      <c r="C92" s="987" t="s">
        <v>187</v>
      </c>
      <c r="D92" s="988"/>
      <c r="E92" s="988"/>
      <c r="F92" s="989"/>
      <c r="G92" s="117">
        <v>110349</v>
      </c>
      <c r="H92" s="117"/>
      <c r="I92" s="117"/>
      <c r="J92" s="117"/>
      <c r="K92" s="117"/>
      <c r="L92" s="117">
        <v>196</v>
      </c>
      <c r="M92" s="117"/>
      <c r="N92" s="117">
        <v>16567</v>
      </c>
      <c r="O92" s="118">
        <v>16950</v>
      </c>
      <c r="P92" s="119">
        <f t="shared" si="0"/>
        <v>144062</v>
      </c>
      <c r="Q92" s="161"/>
      <c r="R92" s="167">
        <v>144062.42000000001</v>
      </c>
      <c r="S92" s="109"/>
      <c r="T92" s="170" t="s">
        <v>186</v>
      </c>
      <c r="U92" s="990" t="s">
        <v>187</v>
      </c>
      <c r="V92" s="991"/>
      <c r="W92" s="991"/>
      <c r="X92" s="992"/>
      <c r="Y92" s="96">
        <v>153084</v>
      </c>
      <c r="Z92" s="96"/>
      <c r="AA92" s="96"/>
      <c r="AB92" s="96"/>
      <c r="AC92" s="96"/>
      <c r="AD92" s="96"/>
      <c r="AE92" s="96"/>
      <c r="AF92" s="96">
        <v>18863</v>
      </c>
      <c r="AG92" s="97">
        <v>19910</v>
      </c>
      <c r="AH92" s="160">
        <f t="shared" si="5"/>
        <v>191857</v>
      </c>
      <c r="AI92" s="161"/>
      <c r="AJ92" s="168">
        <v>191857</v>
      </c>
    </row>
    <row r="93" spans="2:36" s="126" customFormat="1">
      <c r="B93" s="89" t="s">
        <v>82</v>
      </c>
      <c r="C93" s="980" t="s">
        <v>188</v>
      </c>
      <c r="D93" s="981"/>
      <c r="E93" s="981"/>
      <c r="F93" s="982"/>
      <c r="G93" s="117">
        <v>0</v>
      </c>
      <c r="H93" s="117"/>
      <c r="I93" s="117"/>
      <c r="J93" s="117"/>
      <c r="K93" s="117"/>
      <c r="L93" s="117">
        <v>0</v>
      </c>
      <c r="M93" s="117"/>
      <c r="N93" s="117">
        <v>0</v>
      </c>
      <c r="O93" s="118">
        <v>15981</v>
      </c>
      <c r="P93" s="119">
        <f t="shared" si="0"/>
        <v>15981</v>
      </c>
      <c r="Q93" s="157"/>
      <c r="R93" s="163">
        <f>P93</f>
        <v>15981</v>
      </c>
      <c r="S93" s="983"/>
      <c r="T93" s="107" t="s">
        <v>82</v>
      </c>
      <c r="U93" s="984" t="s">
        <v>188</v>
      </c>
      <c r="V93" s="956"/>
      <c r="W93" s="956"/>
      <c r="X93" s="957"/>
      <c r="Y93" s="96"/>
      <c r="Z93" s="96"/>
      <c r="AA93" s="96"/>
      <c r="AB93" s="96"/>
      <c r="AC93" s="96"/>
      <c r="AD93" s="96"/>
      <c r="AE93" s="96"/>
      <c r="AF93" s="96"/>
      <c r="AG93" s="97">
        <v>18671</v>
      </c>
      <c r="AH93" s="160">
        <f t="shared" si="5"/>
        <v>18671</v>
      </c>
      <c r="AI93" s="157"/>
      <c r="AJ93" s="125">
        <v>18671</v>
      </c>
    </row>
    <row r="94" spans="2:36" s="126" customFormat="1">
      <c r="B94" s="89" t="s">
        <v>140</v>
      </c>
      <c r="C94" s="973" t="s">
        <v>189</v>
      </c>
      <c r="D94" s="973"/>
      <c r="E94" s="973"/>
      <c r="F94" s="973"/>
      <c r="G94" s="117">
        <v>0</v>
      </c>
      <c r="H94" s="117"/>
      <c r="I94" s="117"/>
      <c r="J94" s="117"/>
      <c r="K94" s="117"/>
      <c r="L94" s="117">
        <v>0</v>
      </c>
      <c r="M94" s="117"/>
      <c r="N94" s="117">
        <v>0</v>
      </c>
      <c r="O94" s="118">
        <v>0</v>
      </c>
      <c r="P94" s="119">
        <f t="shared" si="0"/>
        <v>0</v>
      </c>
      <c r="Q94" s="161"/>
      <c r="R94" s="163">
        <f t="shared" ref="R94:R107" si="6">P94</f>
        <v>0</v>
      </c>
      <c r="S94" s="983"/>
      <c r="T94" s="107" t="s">
        <v>140</v>
      </c>
      <c r="U94" s="955" t="s">
        <v>189</v>
      </c>
      <c r="V94" s="955"/>
      <c r="W94" s="955"/>
      <c r="X94" s="955"/>
      <c r="Y94" s="96"/>
      <c r="Z94" s="96"/>
      <c r="AA94" s="96"/>
      <c r="AB94" s="96"/>
      <c r="AC94" s="96"/>
      <c r="AD94" s="96"/>
      <c r="AE94" s="96"/>
      <c r="AF94" s="96"/>
      <c r="AG94" s="97"/>
      <c r="AH94" s="160">
        <f t="shared" si="5"/>
        <v>0</v>
      </c>
      <c r="AI94" s="161"/>
      <c r="AJ94" s="125"/>
    </row>
    <row r="95" spans="2:36" s="126" customFormat="1">
      <c r="B95" s="89" t="s">
        <v>152</v>
      </c>
      <c r="C95" s="973" t="s">
        <v>190</v>
      </c>
      <c r="D95" s="973"/>
      <c r="E95" s="973"/>
      <c r="F95" s="973"/>
      <c r="G95" s="117">
        <v>0</v>
      </c>
      <c r="H95" s="117"/>
      <c r="I95" s="117"/>
      <c r="J95" s="117"/>
      <c r="K95" s="117"/>
      <c r="L95" s="117">
        <v>0</v>
      </c>
      <c r="M95" s="117"/>
      <c r="N95" s="117">
        <v>0</v>
      </c>
      <c r="O95" s="118">
        <v>0</v>
      </c>
      <c r="P95" s="119">
        <f t="shared" si="0"/>
        <v>0</v>
      </c>
      <c r="Q95" s="161"/>
      <c r="R95" s="163">
        <f t="shared" si="6"/>
        <v>0</v>
      </c>
      <c r="S95" s="110"/>
      <c r="T95" s="107" t="s">
        <v>152</v>
      </c>
      <c r="U95" s="955" t="s">
        <v>190</v>
      </c>
      <c r="V95" s="955"/>
      <c r="W95" s="955"/>
      <c r="X95" s="955"/>
      <c r="Y95" s="96"/>
      <c r="Z95" s="96"/>
      <c r="AA95" s="96"/>
      <c r="AB95" s="96"/>
      <c r="AC95" s="96"/>
      <c r="AD95" s="96"/>
      <c r="AE95" s="96"/>
      <c r="AF95" s="96"/>
      <c r="AG95" s="97"/>
      <c r="AH95" s="160">
        <f t="shared" si="5"/>
        <v>0</v>
      </c>
      <c r="AI95" s="161"/>
      <c r="AJ95" s="125"/>
    </row>
    <row r="96" spans="2:36" s="126" customFormat="1">
      <c r="B96" s="89" t="s">
        <v>154</v>
      </c>
      <c r="C96" s="973" t="s">
        <v>191</v>
      </c>
      <c r="D96" s="973"/>
      <c r="E96" s="973"/>
      <c r="F96" s="973"/>
      <c r="G96" s="117">
        <v>0</v>
      </c>
      <c r="H96" s="117"/>
      <c r="I96" s="117"/>
      <c r="J96" s="117"/>
      <c r="K96" s="117"/>
      <c r="L96" s="117">
        <v>0</v>
      </c>
      <c r="M96" s="117"/>
      <c r="N96" s="117">
        <v>0</v>
      </c>
      <c r="O96" s="118">
        <v>0</v>
      </c>
      <c r="P96" s="119">
        <f t="shared" si="0"/>
        <v>0</v>
      </c>
      <c r="Q96" s="161"/>
      <c r="R96" s="163">
        <f t="shared" si="6"/>
        <v>0</v>
      </c>
      <c r="S96" s="110"/>
      <c r="T96" s="107" t="s">
        <v>154</v>
      </c>
      <c r="U96" s="955" t="s">
        <v>191</v>
      </c>
      <c r="V96" s="955"/>
      <c r="W96" s="955"/>
      <c r="X96" s="955"/>
      <c r="Y96" s="96"/>
      <c r="Z96" s="96"/>
      <c r="AA96" s="96"/>
      <c r="AB96" s="96"/>
      <c r="AC96" s="96"/>
      <c r="AD96" s="96"/>
      <c r="AE96" s="96"/>
      <c r="AF96" s="96"/>
      <c r="AG96" s="97"/>
      <c r="AH96" s="160">
        <f t="shared" si="5"/>
        <v>0</v>
      </c>
      <c r="AI96" s="161"/>
      <c r="AJ96" s="125"/>
    </row>
    <row r="97" spans="2:36" s="126" customFormat="1">
      <c r="B97" s="89" t="s">
        <v>192</v>
      </c>
      <c r="C97" s="973" t="s">
        <v>193</v>
      </c>
      <c r="D97" s="973"/>
      <c r="E97" s="973"/>
      <c r="F97" s="973"/>
      <c r="G97" s="117">
        <v>0</v>
      </c>
      <c r="H97" s="117"/>
      <c r="I97" s="117"/>
      <c r="J97" s="117"/>
      <c r="K97" s="117"/>
      <c r="L97" s="117">
        <v>0</v>
      </c>
      <c r="M97" s="117"/>
      <c r="N97" s="117">
        <v>0</v>
      </c>
      <c r="O97" s="118">
        <v>15981</v>
      </c>
      <c r="P97" s="119">
        <f t="shared" si="0"/>
        <v>15981</v>
      </c>
      <c r="Q97" s="162"/>
      <c r="R97" s="163">
        <f t="shared" si="6"/>
        <v>15981</v>
      </c>
      <c r="S97" s="110"/>
      <c r="T97" s="107" t="s">
        <v>192</v>
      </c>
      <c r="U97" s="955" t="s">
        <v>193</v>
      </c>
      <c r="V97" s="955"/>
      <c r="W97" s="955"/>
      <c r="X97" s="955"/>
      <c r="Y97" s="96"/>
      <c r="Z97" s="96"/>
      <c r="AA97" s="96"/>
      <c r="AB97" s="96"/>
      <c r="AC97" s="96"/>
      <c r="AD97" s="96"/>
      <c r="AE97" s="96"/>
      <c r="AF97" s="96"/>
      <c r="AG97" s="97">
        <v>18671</v>
      </c>
      <c r="AH97" s="160">
        <f t="shared" si="5"/>
        <v>18671</v>
      </c>
      <c r="AI97" s="162"/>
      <c r="AJ97" s="125">
        <v>18671</v>
      </c>
    </row>
    <row r="98" spans="2:36" s="126" customFormat="1">
      <c r="B98" s="89" t="s">
        <v>194</v>
      </c>
      <c r="C98" s="973" t="s">
        <v>195</v>
      </c>
      <c r="D98" s="973"/>
      <c r="E98" s="973"/>
      <c r="F98" s="973"/>
      <c r="G98" s="117">
        <v>0</v>
      </c>
      <c r="H98" s="117"/>
      <c r="I98" s="117"/>
      <c r="J98" s="117"/>
      <c r="K98" s="117"/>
      <c r="L98" s="117">
        <v>0</v>
      </c>
      <c r="M98" s="117"/>
      <c r="N98" s="117">
        <v>0</v>
      </c>
      <c r="O98" s="118">
        <v>0</v>
      </c>
      <c r="P98" s="119">
        <f t="shared" si="0"/>
        <v>0</v>
      </c>
      <c r="Q98" s="161"/>
      <c r="R98" s="163">
        <f t="shared" si="6"/>
        <v>0</v>
      </c>
      <c r="S98" s="110"/>
      <c r="T98" s="107" t="s">
        <v>194</v>
      </c>
      <c r="U98" s="955" t="s">
        <v>195</v>
      </c>
      <c r="V98" s="955"/>
      <c r="W98" s="955"/>
      <c r="X98" s="955"/>
      <c r="Y98" s="96"/>
      <c r="Z98" s="96"/>
      <c r="AA98" s="96"/>
      <c r="AB98" s="96"/>
      <c r="AC98" s="96"/>
      <c r="AD98" s="96"/>
      <c r="AE98" s="96"/>
      <c r="AF98" s="96"/>
      <c r="AG98" s="97"/>
      <c r="AH98" s="160">
        <f t="shared" si="5"/>
        <v>0</v>
      </c>
      <c r="AI98" s="161"/>
      <c r="AJ98" s="125"/>
    </row>
    <row r="99" spans="2:36" s="126" customFormat="1">
      <c r="B99" s="89" t="s">
        <v>94</v>
      </c>
      <c r="C99" s="980" t="s">
        <v>196</v>
      </c>
      <c r="D99" s="981"/>
      <c r="E99" s="981"/>
      <c r="F99" s="982"/>
      <c r="G99" s="117">
        <v>110349</v>
      </c>
      <c r="H99" s="117"/>
      <c r="I99" s="117"/>
      <c r="J99" s="117"/>
      <c r="K99" s="117"/>
      <c r="L99" s="117">
        <v>196</v>
      </c>
      <c r="M99" s="117"/>
      <c r="N99" s="117">
        <v>16567</v>
      </c>
      <c r="O99" s="118">
        <v>969</v>
      </c>
      <c r="P99" s="119">
        <f t="shared" si="0"/>
        <v>128081</v>
      </c>
      <c r="Q99" s="157" t="s">
        <v>36</v>
      </c>
      <c r="R99" s="163">
        <f t="shared" si="6"/>
        <v>128081</v>
      </c>
      <c r="S99" s="110"/>
      <c r="T99" s="107" t="s">
        <v>94</v>
      </c>
      <c r="U99" s="980" t="s">
        <v>196</v>
      </c>
      <c r="V99" s="981"/>
      <c r="W99" s="981"/>
      <c r="X99" s="982"/>
      <c r="Y99" s="96">
        <v>153084</v>
      </c>
      <c r="Z99" s="96"/>
      <c r="AA99" s="96"/>
      <c r="AB99" s="96"/>
      <c r="AC99" s="96"/>
      <c r="AD99" s="96"/>
      <c r="AE99" s="96"/>
      <c r="AF99" s="96">
        <v>18863</v>
      </c>
      <c r="AG99" s="97">
        <v>1239</v>
      </c>
      <c r="AH99" s="160">
        <f t="shared" si="5"/>
        <v>173186</v>
      </c>
      <c r="AI99" s="157" t="s">
        <v>36</v>
      </c>
      <c r="AJ99" s="125">
        <v>173186</v>
      </c>
    </row>
    <row r="100" spans="2:36" s="126" customFormat="1">
      <c r="B100" s="89" t="s">
        <v>157</v>
      </c>
      <c r="C100" s="973" t="s">
        <v>197</v>
      </c>
      <c r="D100" s="973"/>
      <c r="E100" s="973"/>
      <c r="F100" s="973"/>
      <c r="G100" s="117">
        <v>0</v>
      </c>
      <c r="H100" s="117"/>
      <c r="I100" s="117"/>
      <c r="J100" s="117"/>
      <c r="K100" s="117"/>
      <c r="L100" s="117">
        <v>0</v>
      </c>
      <c r="M100" s="117"/>
      <c r="N100" s="117">
        <v>0</v>
      </c>
      <c r="O100" s="118">
        <v>0</v>
      </c>
      <c r="P100" s="119">
        <f t="shared" si="0"/>
        <v>0</v>
      </c>
      <c r="Q100" s="161"/>
      <c r="R100" s="163">
        <f t="shared" si="6"/>
        <v>0</v>
      </c>
      <c r="S100" s="110"/>
      <c r="T100" s="107" t="s">
        <v>157</v>
      </c>
      <c r="U100" s="955" t="s">
        <v>197</v>
      </c>
      <c r="V100" s="955"/>
      <c r="W100" s="955"/>
      <c r="X100" s="955"/>
      <c r="Y100" s="96"/>
      <c r="Z100" s="96"/>
      <c r="AA100" s="96"/>
      <c r="AB100" s="96"/>
      <c r="AC100" s="96"/>
      <c r="AD100" s="96"/>
      <c r="AE100" s="96"/>
      <c r="AF100" s="96"/>
      <c r="AG100" s="97"/>
      <c r="AH100" s="160">
        <f t="shared" si="5"/>
        <v>0</v>
      </c>
      <c r="AI100" s="161"/>
      <c r="AJ100" s="125"/>
    </row>
    <row r="101" spans="2:36" s="126" customFormat="1">
      <c r="B101" s="89" t="s">
        <v>159</v>
      </c>
      <c r="C101" s="973" t="s">
        <v>189</v>
      </c>
      <c r="D101" s="973"/>
      <c r="E101" s="973"/>
      <c r="F101" s="973"/>
      <c r="G101" s="117">
        <v>0</v>
      </c>
      <c r="H101" s="117"/>
      <c r="I101" s="117"/>
      <c r="J101" s="117"/>
      <c r="K101" s="117"/>
      <c r="L101" s="117">
        <v>0</v>
      </c>
      <c r="M101" s="117"/>
      <c r="N101" s="117">
        <v>0</v>
      </c>
      <c r="O101" s="118">
        <v>0</v>
      </c>
      <c r="P101" s="119">
        <f t="shared" ref="P101:P108" si="7">SUM(G101:O101)</f>
        <v>0</v>
      </c>
      <c r="Q101" s="161"/>
      <c r="R101" s="163">
        <f t="shared" si="6"/>
        <v>0</v>
      </c>
      <c r="S101" s="110"/>
      <c r="T101" s="107" t="s">
        <v>159</v>
      </c>
      <c r="U101" s="955" t="s">
        <v>189</v>
      </c>
      <c r="V101" s="955"/>
      <c r="W101" s="955"/>
      <c r="X101" s="955"/>
      <c r="Y101" s="96"/>
      <c r="Z101" s="96"/>
      <c r="AA101" s="96"/>
      <c r="AB101" s="96"/>
      <c r="AC101" s="96"/>
      <c r="AD101" s="96"/>
      <c r="AE101" s="96"/>
      <c r="AF101" s="96"/>
      <c r="AG101" s="97"/>
      <c r="AH101" s="160">
        <f t="shared" si="5"/>
        <v>0</v>
      </c>
      <c r="AI101" s="161"/>
      <c r="AJ101" s="125"/>
    </row>
    <row r="102" spans="2:36" s="126" customFormat="1">
      <c r="B102" s="89" t="s">
        <v>162</v>
      </c>
      <c r="C102" s="973" t="s">
        <v>190</v>
      </c>
      <c r="D102" s="973"/>
      <c r="E102" s="973"/>
      <c r="F102" s="973"/>
      <c r="G102" s="117">
        <v>47365</v>
      </c>
      <c r="H102" s="117"/>
      <c r="I102" s="117"/>
      <c r="J102" s="117"/>
      <c r="K102" s="117"/>
      <c r="L102" s="117">
        <v>126</v>
      </c>
      <c r="M102" s="117"/>
      <c r="N102" s="117">
        <v>6194</v>
      </c>
      <c r="O102" s="118">
        <v>0</v>
      </c>
      <c r="P102" s="119">
        <f t="shared" si="7"/>
        <v>53685</v>
      </c>
      <c r="Q102" s="161"/>
      <c r="R102" s="163">
        <f t="shared" si="6"/>
        <v>53685</v>
      </c>
      <c r="S102" s="110"/>
      <c r="T102" s="107" t="s">
        <v>162</v>
      </c>
      <c r="U102" s="955" t="s">
        <v>190</v>
      </c>
      <c r="V102" s="955"/>
      <c r="W102" s="955"/>
      <c r="X102" s="955"/>
      <c r="Y102" s="96">
        <v>87469</v>
      </c>
      <c r="Z102" s="96"/>
      <c r="AA102" s="96"/>
      <c r="AB102" s="96"/>
      <c r="AC102" s="96"/>
      <c r="AD102" s="96"/>
      <c r="AE102" s="96"/>
      <c r="AF102" s="96">
        <v>9643</v>
      </c>
      <c r="AG102" s="97"/>
      <c r="AH102" s="160">
        <f t="shared" si="5"/>
        <v>97112</v>
      </c>
      <c r="AI102" s="161"/>
      <c r="AJ102" s="125">
        <v>97111</v>
      </c>
    </row>
    <row r="103" spans="2:36" s="126" customFormat="1">
      <c r="B103" s="89" t="s">
        <v>198</v>
      </c>
      <c r="C103" s="973" t="s">
        <v>191</v>
      </c>
      <c r="D103" s="973"/>
      <c r="E103" s="973"/>
      <c r="F103" s="973"/>
      <c r="G103" s="117">
        <v>0</v>
      </c>
      <c r="H103" s="117"/>
      <c r="I103" s="117"/>
      <c r="J103" s="117"/>
      <c r="K103" s="117"/>
      <c r="L103" s="117">
        <v>0</v>
      </c>
      <c r="M103" s="117"/>
      <c r="N103" s="117">
        <v>0</v>
      </c>
      <c r="O103" s="118">
        <v>0</v>
      </c>
      <c r="P103" s="119">
        <f t="shared" si="7"/>
        <v>0</v>
      </c>
      <c r="Q103" s="161"/>
      <c r="R103" s="163">
        <f t="shared" si="6"/>
        <v>0</v>
      </c>
      <c r="S103" s="110"/>
      <c r="T103" s="107" t="s">
        <v>198</v>
      </c>
      <c r="U103" s="955" t="s">
        <v>191</v>
      </c>
      <c r="V103" s="955"/>
      <c r="W103" s="955"/>
      <c r="X103" s="955"/>
      <c r="Y103" s="96"/>
      <c r="Z103" s="96"/>
      <c r="AA103" s="96"/>
      <c r="AB103" s="96"/>
      <c r="AC103" s="96"/>
      <c r="AD103" s="96"/>
      <c r="AE103" s="96"/>
      <c r="AF103" s="96"/>
      <c r="AG103" s="97"/>
      <c r="AH103" s="160">
        <f t="shared" si="5"/>
        <v>0</v>
      </c>
      <c r="AI103" s="161"/>
      <c r="AJ103" s="125">
        <v>0</v>
      </c>
    </row>
    <row r="104" spans="2:36" s="126" customFormat="1">
      <c r="B104" s="89" t="s">
        <v>199</v>
      </c>
      <c r="C104" s="973" t="s">
        <v>200</v>
      </c>
      <c r="D104" s="973"/>
      <c r="E104" s="973"/>
      <c r="F104" s="973"/>
      <c r="G104" s="117">
        <v>0</v>
      </c>
      <c r="H104" s="117"/>
      <c r="I104" s="117"/>
      <c r="J104" s="117"/>
      <c r="K104" s="117"/>
      <c r="L104" s="117">
        <v>0</v>
      </c>
      <c r="M104" s="117"/>
      <c r="N104" s="117">
        <v>0</v>
      </c>
      <c r="O104" s="118">
        <v>969</v>
      </c>
      <c r="P104" s="119">
        <f t="shared" si="7"/>
        <v>969</v>
      </c>
      <c r="Q104" s="161"/>
      <c r="R104" s="163">
        <f t="shared" si="6"/>
        <v>969</v>
      </c>
      <c r="S104" s="142"/>
      <c r="T104" s="107" t="s">
        <v>199</v>
      </c>
      <c r="U104" s="955" t="s">
        <v>200</v>
      </c>
      <c r="V104" s="955"/>
      <c r="W104" s="955"/>
      <c r="X104" s="955"/>
      <c r="Y104" s="96"/>
      <c r="Z104" s="96"/>
      <c r="AA104" s="96"/>
      <c r="AB104" s="96"/>
      <c r="AC104" s="96"/>
      <c r="AD104" s="96"/>
      <c r="AE104" s="96"/>
      <c r="AF104" s="96"/>
      <c r="AG104" s="97">
        <v>1239</v>
      </c>
      <c r="AH104" s="160">
        <f t="shared" si="5"/>
        <v>1239</v>
      </c>
      <c r="AI104" s="161"/>
      <c r="AJ104" s="125">
        <v>1239</v>
      </c>
    </row>
    <row r="105" spans="2:36" s="126" customFormat="1">
      <c r="B105" s="89" t="s">
        <v>201</v>
      </c>
      <c r="C105" s="973" t="s">
        <v>202</v>
      </c>
      <c r="D105" s="973"/>
      <c r="E105" s="973"/>
      <c r="F105" s="973"/>
      <c r="G105" s="117">
        <v>45574</v>
      </c>
      <c r="H105" s="117"/>
      <c r="I105" s="117"/>
      <c r="J105" s="117"/>
      <c r="K105" s="117"/>
      <c r="L105" s="117">
        <v>23</v>
      </c>
      <c r="M105" s="117"/>
      <c r="N105" s="117">
        <v>8095.6636703232807</v>
      </c>
      <c r="O105" s="118">
        <v>0</v>
      </c>
      <c r="P105" s="119">
        <f t="shared" si="7"/>
        <v>53692.66367032328</v>
      </c>
      <c r="Q105" s="161"/>
      <c r="R105" s="163">
        <f t="shared" si="6"/>
        <v>53692.66367032328</v>
      </c>
      <c r="T105" s="107" t="s">
        <v>201</v>
      </c>
      <c r="U105" s="955" t="s">
        <v>202</v>
      </c>
      <c r="V105" s="955"/>
      <c r="W105" s="955"/>
      <c r="X105" s="955"/>
      <c r="Y105" s="96">
        <v>41540</v>
      </c>
      <c r="Z105" s="96"/>
      <c r="AA105" s="96"/>
      <c r="AB105" s="96"/>
      <c r="AC105" s="96"/>
      <c r="AD105" s="96"/>
      <c r="AE105" s="96"/>
      <c r="AF105" s="96">
        <v>6566</v>
      </c>
      <c r="AG105" s="97"/>
      <c r="AH105" s="160">
        <f t="shared" si="5"/>
        <v>48106</v>
      </c>
      <c r="AI105" s="161"/>
      <c r="AJ105" s="125">
        <v>48106</v>
      </c>
    </row>
    <row r="106" spans="2:36" s="126" customFormat="1">
      <c r="B106" s="89" t="s">
        <v>203</v>
      </c>
      <c r="C106" s="973" t="s">
        <v>204</v>
      </c>
      <c r="D106" s="973"/>
      <c r="E106" s="973"/>
      <c r="F106" s="973"/>
      <c r="G106" s="117">
        <v>0</v>
      </c>
      <c r="H106" s="117"/>
      <c r="I106" s="117"/>
      <c r="J106" s="117"/>
      <c r="K106" s="117"/>
      <c r="L106" s="117">
        <v>0</v>
      </c>
      <c r="M106" s="117"/>
      <c r="N106" s="117">
        <v>0</v>
      </c>
      <c r="O106" s="118">
        <v>0</v>
      </c>
      <c r="P106" s="119">
        <f t="shared" si="7"/>
        <v>0</v>
      </c>
      <c r="Q106" s="162"/>
      <c r="R106" s="163">
        <f t="shared" si="6"/>
        <v>0</v>
      </c>
      <c r="T106" s="107" t="s">
        <v>203</v>
      </c>
      <c r="U106" s="955" t="s">
        <v>204</v>
      </c>
      <c r="V106" s="955"/>
      <c r="W106" s="955"/>
      <c r="X106" s="955"/>
      <c r="Y106" s="96"/>
      <c r="Z106" s="96"/>
      <c r="AA106" s="96"/>
      <c r="AB106" s="96"/>
      <c r="AC106" s="96"/>
      <c r="AD106" s="96"/>
      <c r="AE106" s="96"/>
      <c r="AF106" s="96"/>
      <c r="AG106" s="97"/>
      <c r="AH106" s="160">
        <f t="shared" si="5"/>
        <v>0</v>
      </c>
      <c r="AI106" s="162"/>
      <c r="AJ106" s="125"/>
    </row>
    <row r="107" spans="2:36" s="126" customFormat="1" ht="13.5" thickBot="1">
      <c r="B107" s="127" t="s">
        <v>205</v>
      </c>
      <c r="C107" s="974" t="s">
        <v>206</v>
      </c>
      <c r="D107" s="975"/>
      <c r="E107" s="975"/>
      <c r="F107" s="976"/>
      <c r="G107" s="171">
        <v>17411</v>
      </c>
      <c r="H107" s="171"/>
      <c r="I107" s="171"/>
      <c r="J107" s="171"/>
      <c r="K107" s="171"/>
      <c r="L107" s="171">
        <v>46</v>
      </c>
      <c r="M107" s="171"/>
      <c r="N107" s="171">
        <v>2277</v>
      </c>
      <c r="O107" s="172">
        <v>0</v>
      </c>
      <c r="P107" s="173">
        <f t="shared" si="7"/>
        <v>19734</v>
      </c>
      <c r="Q107" s="174"/>
      <c r="R107" s="163">
        <f t="shared" si="6"/>
        <v>19734</v>
      </c>
      <c r="T107" s="132" t="s">
        <v>205</v>
      </c>
      <c r="U107" s="977" t="s">
        <v>206</v>
      </c>
      <c r="V107" s="978"/>
      <c r="W107" s="978"/>
      <c r="X107" s="979"/>
      <c r="Y107" s="133">
        <v>24075</v>
      </c>
      <c r="Z107" s="133"/>
      <c r="AA107" s="133"/>
      <c r="AB107" s="133"/>
      <c r="AC107" s="133"/>
      <c r="AD107" s="133"/>
      <c r="AE107" s="133"/>
      <c r="AF107" s="133">
        <v>2654</v>
      </c>
      <c r="AG107" s="134"/>
      <c r="AH107" s="160">
        <f t="shared" si="5"/>
        <v>26729</v>
      </c>
      <c r="AI107" s="174"/>
      <c r="AJ107" s="135">
        <v>26729</v>
      </c>
    </row>
    <row r="108" spans="2:36" s="126" customFormat="1" ht="13.5" thickBot="1">
      <c r="B108" s="175"/>
      <c r="C108" s="960" t="s">
        <v>207</v>
      </c>
      <c r="D108" s="961"/>
      <c r="E108" s="961"/>
      <c r="F108" s="962"/>
      <c r="G108" s="176">
        <v>1292084</v>
      </c>
      <c r="H108" s="176"/>
      <c r="I108" s="176"/>
      <c r="J108" s="176"/>
      <c r="K108" s="176"/>
      <c r="L108" s="176">
        <v>76659.171353572616</v>
      </c>
      <c r="M108" s="176"/>
      <c r="N108" s="176">
        <v>200144</v>
      </c>
      <c r="O108" s="177">
        <v>4.1640345807536505E-4</v>
      </c>
      <c r="P108" s="178">
        <f t="shared" si="7"/>
        <v>1568887.1717699759</v>
      </c>
      <c r="Q108" s="179"/>
      <c r="R108" s="180">
        <f>R81+R91+R92</f>
        <v>1734615.8699999996</v>
      </c>
      <c r="T108" s="181"/>
      <c r="U108" s="963" t="s">
        <v>207</v>
      </c>
      <c r="V108" s="964"/>
      <c r="W108" s="964"/>
      <c r="X108" s="965"/>
      <c r="Y108" s="182">
        <v>1413173</v>
      </c>
      <c r="Z108" s="182"/>
      <c r="AA108" s="182"/>
      <c r="AB108" s="182"/>
      <c r="AC108" s="182"/>
      <c r="AD108" s="182"/>
      <c r="AE108" s="182"/>
      <c r="AF108" s="182">
        <v>173907</v>
      </c>
      <c r="AG108" s="183"/>
      <c r="AH108" s="160">
        <f t="shared" si="5"/>
        <v>1587080</v>
      </c>
      <c r="AI108" s="179"/>
      <c r="AJ108" s="184">
        <v>1733193</v>
      </c>
    </row>
    <row r="109" spans="2:36" s="126" customFormat="1" ht="13.5" thickBot="1">
      <c r="Q109" s="185"/>
      <c r="AI109" s="185"/>
      <c r="AJ109" s="186"/>
    </row>
    <row r="110" spans="2:36" s="126" customFormat="1" ht="13.5" thickBot="1">
      <c r="B110" s="966" t="s">
        <v>208</v>
      </c>
      <c r="C110" s="967"/>
      <c r="D110" s="967"/>
      <c r="E110" s="967"/>
      <c r="F110" s="968"/>
      <c r="G110" s="176">
        <v>360930.91023803531</v>
      </c>
      <c r="H110" s="176"/>
      <c r="I110" s="176"/>
      <c r="J110" s="176"/>
      <c r="K110" s="176"/>
      <c r="L110" s="176"/>
      <c r="M110" s="176"/>
      <c r="N110" s="176">
        <v>40240.704886567823</v>
      </c>
      <c r="O110" s="177"/>
      <c r="P110" s="178"/>
      <c r="Q110" s="187" t="s">
        <v>209</v>
      </c>
      <c r="R110" s="188"/>
      <c r="AI110" s="185"/>
      <c r="AJ110" s="186"/>
    </row>
    <row r="111" spans="2:36" s="126" customFormat="1" ht="13.5" thickBot="1">
      <c r="Q111" s="185"/>
      <c r="AI111" s="185"/>
      <c r="AJ111" s="186"/>
    </row>
    <row r="112" spans="2:36" s="126" customFormat="1" ht="13.5" thickBot="1">
      <c r="B112" s="969" t="s">
        <v>210</v>
      </c>
      <c r="C112" s="970"/>
      <c r="D112" s="970"/>
      <c r="E112" s="970"/>
      <c r="F112" s="960"/>
      <c r="G112" s="189">
        <f>G33+G61-G91-G99</f>
        <v>1041293.4199999999</v>
      </c>
      <c r="H112" s="189">
        <f t="shared" ref="H112:O112" si="8">H33+H61-H91-H99</f>
        <v>0</v>
      </c>
      <c r="I112" s="189">
        <f t="shared" si="8"/>
        <v>0</v>
      </c>
      <c r="J112" s="189">
        <f t="shared" si="8"/>
        <v>0</v>
      </c>
      <c r="K112" s="189">
        <f t="shared" si="8"/>
        <v>0</v>
      </c>
      <c r="L112" s="189">
        <f>L33+L61-L91-L99-1</f>
        <v>76463</v>
      </c>
      <c r="M112" s="189">
        <f t="shared" si="8"/>
        <v>0</v>
      </c>
      <c r="N112" s="189">
        <f t="shared" si="8"/>
        <v>183577</v>
      </c>
      <c r="O112" s="190">
        <f t="shared" si="8"/>
        <v>-969</v>
      </c>
      <c r="P112" s="191">
        <f>SUM(G112:O112)</f>
        <v>1300364.42</v>
      </c>
      <c r="Q112" s="192" t="s">
        <v>211</v>
      </c>
      <c r="R112" s="191">
        <f>R33+R61-R91-R99</f>
        <v>1466093.3099999998</v>
      </c>
      <c r="T112" s="971" t="s">
        <v>210</v>
      </c>
      <c r="U112" s="972"/>
      <c r="V112" s="972"/>
      <c r="W112" s="972"/>
      <c r="X112" s="963"/>
      <c r="Y112" s="193">
        <v>104533</v>
      </c>
      <c r="Z112" s="194"/>
      <c r="AA112" s="194"/>
      <c r="AB112" s="194"/>
      <c r="AC112" s="194"/>
      <c r="AD112" s="194"/>
      <c r="AE112" s="194"/>
      <c r="AF112" s="195">
        <v>11655</v>
      </c>
      <c r="AG112" s="196"/>
      <c r="AH112" s="196"/>
      <c r="AI112" s="197" t="s">
        <v>212</v>
      </c>
      <c r="AJ112" s="177">
        <v>0</v>
      </c>
    </row>
    <row r="113" spans="2:12" s="126" customFormat="1"/>
    <row r="114" spans="2:12" s="126" customFormat="1">
      <c r="B114" s="126" t="s">
        <v>213</v>
      </c>
    </row>
    <row r="115" spans="2:12" ht="12.75" customHeight="1"/>
    <row r="116" spans="2:12" ht="12.75" customHeight="1"/>
    <row r="117" spans="2:12" ht="12.75" customHeight="1"/>
    <row r="118" spans="2:12">
      <c r="C118" s="65"/>
      <c r="D118" s="66"/>
      <c r="E118" s="65"/>
      <c r="F118" s="65"/>
      <c r="G118" s="66"/>
      <c r="H118" s="65"/>
    </row>
    <row r="119" spans="2:12">
      <c r="B119" s="2" t="s">
        <v>55</v>
      </c>
      <c r="C119" s="65"/>
      <c r="D119" s="65" t="s">
        <v>646</v>
      </c>
      <c r="E119" s="65"/>
      <c r="F119" s="67"/>
      <c r="G119" s="65"/>
      <c r="H119" s="65" t="s">
        <v>647</v>
      </c>
      <c r="L119" s="65" t="s">
        <v>647</v>
      </c>
    </row>
    <row r="120" spans="2:12">
      <c r="C120" s="65"/>
      <c r="D120" s="65"/>
      <c r="E120" s="65"/>
    </row>
    <row r="121" spans="2:12" ht="12.75" customHeight="1"/>
    <row r="122" spans="2:12" ht="12.75" customHeight="1"/>
    <row r="123" spans="2:12" ht="12.75" customHeight="1"/>
    <row r="124" spans="2:12" ht="12.75" customHeight="1"/>
  </sheetData>
  <mergeCells count="218">
    <mergeCell ref="B5:D5"/>
    <mergeCell ref="E5:F5"/>
    <mergeCell ref="N5:P5"/>
    <mergeCell ref="Q5:R5"/>
    <mergeCell ref="B6:D6"/>
    <mergeCell ref="E6:F6"/>
    <mergeCell ref="N6:P6"/>
    <mergeCell ref="Q6:R6"/>
    <mergeCell ref="B9:D9"/>
    <mergeCell ref="E9:F9"/>
    <mergeCell ref="N9:P9"/>
    <mergeCell ref="Q9:R9"/>
    <mergeCell ref="B10:D10"/>
    <mergeCell ref="E10:F10"/>
    <mergeCell ref="N10:P10"/>
    <mergeCell ref="Q10:R10"/>
    <mergeCell ref="B7:D7"/>
    <mergeCell ref="E7:F7"/>
    <mergeCell ref="N7:P7"/>
    <mergeCell ref="Q7:R7"/>
    <mergeCell ref="B8:D8"/>
    <mergeCell ref="E8:F8"/>
    <mergeCell ref="N8:P8"/>
    <mergeCell ref="Q8:R8"/>
    <mergeCell ref="B14:Q14"/>
    <mergeCell ref="C15:D15"/>
    <mergeCell ref="E16:G16"/>
    <mergeCell ref="B20:F20"/>
    <mergeCell ref="B21:F21"/>
    <mergeCell ref="E23:G23"/>
    <mergeCell ref="B11:D11"/>
    <mergeCell ref="E11:F11"/>
    <mergeCell ref="N11:P11"/>
    <mergeCell ref="Q11:R11"/>
    <mergeCell ref="B12:D12"/>
    <mergeCell ref="E12:F12"/>
    <mergeCell ref="N12:P12"/>
    <mergeCell ref="Q12:R12"/>
    <mergeCell ref="T25:T31"/>
    <mergeCell ref="W23:Y23"/>
    <mergeCell ref="B25:B31"/>
    <mergeCell ref="C25:F31"/>
    <mergeCell ref="G25:G31"/>
    <mergeCell ref="H25:H31"/>
    <mergeCell ref="I25:I31"/>
    <mergeCell ref="J25:J31"/>
    <mergeCell ref="K25:K31"/>
    <mergeCell ref="L25:L31"/>
    <mergeCell ref="M25:M31"/>
    <mergeCell ref="AJ25:AJ31"/>
    <mergeCell ref="C32:F32"/>
    <mergeCell ref="U32:X32"/>
    <mergeCell ref="C33:F33"/>
    <mergeCell ref="U33:X33"/>
    <mergeCell ref="C34:F34"/>
    <mergeCell ref="U34:X34"/>
    <mergeCell ref="AD25:AD31"/>
    <mergeCell ref="AE25:AE31"/>
    <mergeCell ref="AF25:AF31"/>
    <mergeCell ref="AG25:AG31"/>
    <mergeCell ref="AH25:AH31"/>
    <mergeCell ref="AI25:AI31"/>
    <mergeCell ref="U25:X31"/>
    <mergeCell ref="Y25:Y31"/>
    <mergeCell ref="Z25:Z31"/>
    <mergeCell ref="AA25:AA31"/>
    <mergeCell ref="AB25:AB31"/>
    <mergeCell ref="AC25:AC31"/>
    <mergeCell ref="N25:N31"/>
    <mergeCell ref="O25:O31"/>
    <mergeCell ref="P25:P31"/>
    <mergeCell ref="Q25:Q31"/>
    <mergeCell ref="R25:R31"/>
    <mergeCell ref="C38:F38"/>
    <mergeCell ref="U38:X38"/>
    <mergeCell ref="C39:F39"/>
    <mergeCell ref="U39:X39"/>
    <mergeCell ref="C40:F40"/>
    <mergeCell ref="U40:X40"/>
    <mergeCell ref="C35:F35"/>
    <mergeCell ref="U35:X35"/>
    <mergeCell ref="C36:F36"/>
    <mergeCell ref="U36:X36"/>
    <mergeCell ref="C37:F37"/>
    <mergeCell ref="U37:X37"/>
    <mergeCell ref="C44:F44"/>
    <mergeCell ref="U44:X44"/>
    <mergeCell ref="C45:F45"/>
    <mergeCell ref="U45:X45"/>
    <mergeCell ref="C46:F46"/>
    <mergeCell ref="U46:X46"/>
    <mergeCell ref="C41:F41"/>
    <mergeCell ref="U41:X41"/>
    <mergeCell ref="C42:F42"/>
    <mergeCell ref="U42:X42"/>
    <mergeCell ref="C43:F43"/>
    <mergeCell ref="U43:X43"/>
    <mergeCell ref="C50:F50"/>
    <mergeCell ref="U50:X50"/>
    <mergeCell ref="C51:F51"/>
    <mergeCell ref="U51:X51"/>
    <mergeCell ref="C52:F52"/>
    <mergeCell ref="U52:X52"/>
    <mergeCell ref="C47:F47"/>
    <mergeCell ref="U47:X47"/>
    <mergeCell ref="C48:F48"/>
    <mergeCell ref="U48:X48"/>
    <mergeCell ref="C49:F49"/>
    <mergeCell ref="U49:X49"/>
    <mergeCell ref="C56:F56"/>
    <mergeCell ref="U56:X56"/>
    <mergeCell ref="C57:F57"/>
    <mergeCell ref="U57:X57"/>
    <mergeCell ref="C58:F58"/>
    <mergeCell ref="U58:X58"/>
    <mergeCell ref="C53:F53"/>
    <mergeCell ref="U53:X53"/>
    <mergeCell ref="C54:F54"/>
    <mergeCell ref="U54:X54"/>
    <mergeCell ref="C55:F55"/>
    <mergeCell ref="U55:X55"/>
    <mergeCell ref="C62:F62"/>
    <mergeCell ref="U62:X62"/>
    <mergeCell ref="C63:F63"/>
    <mergeCell ref="U63:X63"/>
    <mergeCell ref="C64:F64"/>
    <mergeCell ref="U64:X64"/>
    <mergeCell ref="C59:F59"/>
    <mergeCell ref="U59:X59"/>
    <mergeCell ref="C60:F60"/>
    <mergeCell ref="U60:X60"/>
    <mergeCell ref="C61:F61"/>
    <mergeCell ref="U61:X61"/>
    <mergeCell ref="C68:F68"/>
    <mergeCell ref="U68:X68"/>
    <mergeCell ref="C69:F69"/>
    <mergeCell ref="U69:X69"/>
    <mergeCell ref="C70:F70"/>
    <mergeCell ref="U70:X70"/>
    <mergeCell ref="C65:F65"/>
    <mergeCell ref="U65:X65"/>
    <mergeCell ref="C66:F66"/>
    <mergeCell ref="U66:X66"/>
    <mergeCell ref="C67:F67"/>
    <mergeCell ref="U67:X67"/>
    <mergeCell ref="C75:F75"/>
    <mergeCell ref="U75:X75"/>
    <mergeCell ref="C76:F76"/>
    <mergeCell ref="U76:X76"/>
    <mergeCell ref="C77:F77"/>
    <mergeCell ref="U77:X77"/>
    <mergeCell ref="C71:F71"/>
    <mergeCell ref="U71:X71"/>
    <mergeCell ref="C72:F72"/>
    <mergeCell ref="C73:F73"/>
    <mergeCell ref="U73:X73"/>
    <mergeCell ref="C74:F74"/>
    <mergeCell ref="U74:X74"/>
    <mergeCell ref="C81:F81"/>
    <mergeCell ref="U81:X81"/>
    <mergeCell ref="C82:F82"/>
    <mergeCell ref="U82:X82"/>
    <mergeCell ref="C83:F83"/>
    <mergeCell ref="U83:X83"/>
    <mergeCell ref="C78:F78"/>
    <mergeCell ref="U78:X78"/>
    <mergeCell ref="C79:F79"/>
    <mergeCell ref="U79:X79"/>
    <mergeCell ref="C80:F80"/>
    <mergeCell ref="U80:X80"/>
    <mergeCell ref="C87:F87"/>
    <mergeCell ref="U87:X87"/>
    <mergeCell ref="C91:F91"/>
    <mergeCell ref="U91:X91"/>
    <mergeCell ref="C92:F92"/>
    <mergeCell ref="U92:X92"/>
    <mergeCell ref="C84:F84"/>
    <mergeCell ref="U84:X84"/>
    <mergeCell ref="C85:F85"/>
    <mergeCell ref="U85:X85"/>
    <mergeCell ref="C86:F86"/>
    <mergeCell ref="U86:X86"/>
    <mergeCell ref="C96:F96"/>
    <mergeCell ref="U96:X96"/>
    <mergeCell ref="C97:F97"/>
    <mergeCell ref="U97:X97"/>
    <mergeCell ref="C98:F98"/>
    <mergeCell ref="U98:X98"/>
    <mergeCell ref="C93:F93"/>
    <mergeCell ref="S93:S94"/>
    <mergeCell ref="U93:X93"/>
    <mergeCell ref="C94:F94"/>
    <mergeCell ref="U94:X94"/>
    <mergeCell ref="C95:F95"/>
    <mergeCell ref="U95:X95"/>
    <mergeCell ref="C102:F102"/>
    <mergeCell ref="U102:X102"/>
    <mergeCell ref="C103:F103"/>
    <mergeCell ref="U103:X103"/>
    <mergeCell ref="C104:F104"/>
    <mergeCell ref="U104:X104"/>
    <mergeCell ref="C99:F99"/>
    <mergeCell ref="U99:X99"/>
    <mergeCell ref="C100:F100"/>
    <mergeCell ref="U100:X100"/>
    <mergeCell ref="C101:F101"/>
    <mergeCell ref="U101:X101"/>
    <mergeCell ref="C108:F108"/>
    <mergeCell ref="U108:X108"/>
    <mergeCell ref="B110:F110"/>
    <mergeCell ref="B112:F112"/>
    <mergeCell ref="T112:X112"/>
    <mergeCell ref="C105:F105"/>
    <mergeCell ref="U105:X105"/>
    <mergeCell ref="C106:F106"/>
    <mergeCell ref="U106:X106"/>
    <mergeCell ref="C107:F107"/>
    <mergeCell ref="U107:X107"/>
  </mergeCells>
  <printOptions horizontalCentered="1"/>
  <pageMargins left="0.70866141732283472" right="0.11811023622047245" top="0.74803149606299213" bottom="0.74803149606299213" header="0.31496062992125984" footer="0.31496062992125984"/>
  <pageSetup paperSize="9" scale="23" orientation="portrait" r:id="rId1"/>
  <colBreaks count="1" manualBreakCount="1">
    <brk id="18" max="112"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pageSetUpPr fitToPage="1"/>
  </sheetPr>
  <dimension ref="B1:S55"/>
  <sheetViews>
    <sheetView topLeftCell="A19" zoomScale="85" zoomScaleNormal="85" zoomScaleSheetLayoutView="85" workbookViewId="0">
      <selection activeCell="G34" sqref="G34"/>
    </sheetView>
  </sheetViews>
  <sheetFormatPr defaultColWidth="9.140625" defaultRowHeight="15"/>
  <cols>
    <col min="1" max="1" width="2" style="206" customWidth="1"/>
    <col min="2" max="6" width="11.42578125" style="206" customWidth="1"/>
    <col min="7" max="16" width="12.5703125" style="206" customWidth="1"/>
    <col min="17" max="17" width="12.7109375" style="206" customWidth="1"/>
    <col min="18" max="16384" width="9.140625" style="206"/>
  </cols>
  <sheetData>
    <row r="1" spans="2:19" s="2" customFormat="1" ht="12.75" customHeight="1"/>
    <row r="2" spans="2:19" s="2" customFormat="1" ht="12.75" customHeight="1">
      <c r="B2" s="1"/>
      <c r="H2" s="2" t="s">
        <v>0</v>
      </c>
    </row>
    <row r="3" spans="2:19" s="2" customFormat="1" ht="12.75" customHeight="1">
      <c r="H3" s="2" t="s">
        <v>214</v>
      </c>
    </row>
    <row r="4" spans="2:19" s="2" customFormat="1" ht="12.75" customHeight="1">
      <c r="N4" s="65"/>
      <c r="O4" s="65"/>
      <c r="P4" s="65"/>
      <c r="Q4" s="65"/>
    </row>
    <row r="5" spans="2:19" s="2" customFormat="1" ht="12.75" customHeight="1">
      <c r="B5" s="953" t="s">
        <v>2</v>
      </c>
      <c r="C5" s="953"/>
      <c r="D5" s="953"/>
      <c r="E5" s="865"/>
      <c r="F5" s="954"/>
      <c r="G5" s="953" t="s">
        <v>3</v>
      </c>
      <c r="H5" s="953"/>
      <c r="I5" s="953"/>
      <c r="J5" s="958"/>
      <c r="K5" s="959"/>
    </row>
    <row r="6" spans="2:19" s="2" customFormat="1" ht="12.75" customHeight="1">
      <c r="B6" s="953" t="s">
        <v>4</v>
      </c>
      <c r="C6" s="953"/>
      <c r="D6" s="953"/>
      <c r="E6" s="865" t="s">
        <v>636</v>
      </c>
      <c r="F6" s="954"/>
      <c r="G6" s="953" t="s">
        <v>5</v>
      </c>
      <c r="H6" s="953"/>
      <c r="I6" s="953"/>
      <c r="J6" s="958" t="s">
        <v>640</v>
      </c>
      <c r="K6" s="959"/>
    </row>
    <row r="7" spans="2:19" s="2" customFormat="1" ht="12.75" customHeight="1">
      <c r="B7" s="953" t="s">
        <v>6</v>
      </c>
      <c r="C7" s="953"/>
      <c r="D7" s="953"/>
      <c r="E7" s="865">
        <v>164780489</v>
      </c>
      <c r="F7" s="954"/>
      <c r="G7" s="953" t="s">
        <v>7</v>
      </c>
      <c r="H7" s="953"/>
      <c r="I7" s="953"/>
      <c r="J7" s="958" t="s">
        <v>641</v>
      </c>
      <c r="K7" s="959"/>
    </row>
    <row r="8" spans="2:19" s="2" customFormat="1" ht="12.75" customHeight="1">
      <c r="B8" s="953" t="s">
        <v>8</v>
      </c>
      <c r="C8" s="953"/>
      <c r="D8" s="953"/>
      <c r="E8" s="865" t="s">
        <v>637</v>
      </c>
      <c r="F8" s="954"/>
      <c r="G8" s="953" t="s">
        <v>9</v>
      </c>
      <c r="H8" s="953"/>
      <c r="I8" s="953"/>
      <c r="J8" s="958" t="s">
        <v>642</v>
      </c>
      <c r="K8" s="959"/>
    </row>
    <row r="9" spans="2:19" s="2" customFormat="1" ht="12.75" customHeight="1">
      <c r="B9" s="953" t="s">
        <v>9</v>
      </c>
      <c r="C9" s="953"/>
      <c r="D9" s="953"/>
      <c r="E9" s="865" t="s">
        <v>638</v>
      </c>
      <c r="F9" s="954"/>
      <c r="G9" s="953" t="s">
        <v>10</v>
      </c>
      <c r="H9" s="953"/>
      <c r="I9" s="953"/>
      <c r="J9" s="958" t="s">
        <v>638</v>
      </c>
      <c r="K9" s="959"/>
    </row>
    <row r="10" spans="2:19" s="2" customFormat="1" ht="12.75" customHeight="1">
      <c r="B10" s="953" t="s">
        <v>10</v>
      </c>
      <c r="C10" s="953"/>
      <c r="D10" s="953"/>
      <c r="E10" s="865" t="s">
        <v>638</v>
      </c>
      <c r="F10" s="954"/>
      <c r="G10" s="953" t="s">
        <v>11</v>
      </c>
      <c r="H10" s="953"/>
      <c r="I10" s="953"/>
      <c r="J10" s="958" t="s">
        <v>639</v>
      </c>
      <c r="K10" s="959"/>
    </row>
    <row r="11" spans="2:19" s="2" customFormat="1" ht="12.75" customHeight="1">
      <c r="B11" s="953" t="s">
        <v>12</v>
      </c>
      <c r="C11" s="953"/>
      <c r="D11" s="953"/>
      <c r="E11" s="865" t="s">
        <v>217</v>
      </c>
      <c r="F11" s="954"/>
      <c r="G11" s="955"/>
      <c r="H11" s="955"/>
      <c r="I11" s="955"/>
      <c r="J11" s="956"/>
      <c r="K11" s="957"/>
    </row>
    <row r="12" spans="2:19" s="2" customFormat="1" ht="12.75" customHeight="1">
      <c r="B12" s="953" t="s">
        <v>11</v>
      </c>
      <c r="C12" s="953"/>
      <c r="D12" s="953"/>
      <c r="E12" s="865" t="s">
        <v>639</v>
      </c>
      <c r="F12" s="954"/>
      <c r="G12" s="955"/>
      <c r="H12" s="955"/>
      <c r="I12" s="955"/>
      <c r="J12" s="956"/>
      <c r="K12" s="957"/>
    </row>
    <row r="13" spans="2:19" s="2" customFormat="1" ht="12.75" customHeight="1"/>
    <row r="14" spans="2:19" s="2" customFormat="1" ht="20.25" customHeight="1">
      <c r="B14" s="1080" t="s">
        <v>649</v>
      </c>
      <c r="C14" s="1080"/>
      <c r="D14" s="1080"/>
      <c r="E14" s="1080"/>
      <c r="F14" s="1080"/>
      <c r="G14" s="1080"/>
      <c r="H14" s="1080"/>
      <c r="I14" s="1080"/>
      <c r="J14" s="1080"/>
      <c r="K14" s="1080"/>
      <c r="L14" s="1080"/>
      <c r="M14" s="1080"/>
      <c r="N14" s="1080"/>
      <c r="O14" s="1080"/>
      <c r="P14" s="1080"/>
      <c r="Q14" s="1080"/>
      <c r="R14" s="1080"/>
      <c r="S14" s="1080"/>
    </row>
    <row r="15" spans="2:19" s="2" customFormat="1" ht="15" customHeight="1">
      <c r="C15" s="949"/>
      <c r="D15" s="949"/>
    </row>
    <row r="16" spans="2:19" s="2" customFormat="1" ht="15" customHeight="1">
      <c r="E16" s="950">
        <v>42786</v>
      </c>
      <c r="F16" s="884"/>
      <c r="G16" s="884"/>
    </row>
    <row r="17" spans="2:17" s="2" customFormat="1" ht="12.75">
      <c r="F17" s="4" t="s">
        <v>13</v>
      </c>
    </row>
    <row r="18" spans="2:17" s="2" customFormat="1" ht="12.75" customHeight="1"/>
    <row r="19" spans="2:17" s="2" customFormat="1" ht="12.75" customHeight="1"/>
    <row r="20" spans="2:17" s="2" customFormat="1" ht="12.75" customHeight="1">
      <c r="B20" s="951" t="s">
        <v>14</v>
      </c>
      <c r="C20" s="951"/>
      <c r="D20" s="951"/>
      <c r="E20" s="951"/>
      <c r="F20" s="951"/>
    </row>
    <row r="21" spans="2:17" s="2" customFormat="1" ht="12.75" customHeight="1">
      <c r="B21" s="952"/>
      <c r="C21" s="952"/>
      <c r="D21" s="952"/>
      <c r="E21" s="952"/>
      <c r="F21" s="952"/>
    </row>
    <row r="22" spans="2:17" s="2" customFormat="1" ht="12.75" customHeight="1"/>
    <row r="23" spans="2:17" s="2" customFormat="1" ht="12.75" customHeight="1">
      <c r="B23" s="2" t="s">
        <v>15</v>
      </c>
      <c r="E23" s="884" t="s">
        <v>644</v>
      </c>
      <c r="F23" s="884"/>
      <c r="G23" s="884"/>
    </row>
    <row r="24" spans="2:17" s="2" customFormat="1" ht="12.75" customHeight="1" thickBot="1"/>
    <row r="25" spans="2:17" s="7" customFormat="1" ht="12.75" customHeight="1">
      <c r="B25" s="1062"/>
      <c r="C25" s="1063"/>
      <c r="D25" s="1063"/>
      <c r="E25" s="1063"/>
      <c r="F25" s="1064"/>
      <c r="G25" s="1053" t="s">
        <v>18</v>
      </c>
      <c r="H25" s="1053" t="s">
        <v>63</v>
      </c>
      <c r="I25" s="1053" t="s">
        <v>64</v>
      </c>
      <c r="J25" s="1053" t="s">
        <v>21</v>
      </c>
      <c r="K25" s="1053" t="s">
        <v>22</v>
      </c>
      <c r="L25" s="1053" t="s">
        <v>23</v>
      </c>
      <c r="M25" s="1053" t="s">
        <v>24</v>
      </c>
      <c r="N25" s="1053" t="s">
        <v>25</v>
      </c>
      <c r="O25" s="1074" t="s">
        <v>69</v>
      </c>
      <c r="P25" s="1077" t="s">
        <v>215</v>
      </c>
      <c r="Q25" s="1071" t="s">
        <v>28</v>
      </c>
    </row>
    <row r="26" spans="2:17" s="7" customFormat="1" ht="12.75" customHeight="1">
      <c r="B26" s="1065"/>
      <c r="C26" s="1066"/>
      <c r="D26" s="1066"/>
      <c r="E26" s="1066"/>
      <c r="F26" s="1067"/>
      <c r="G26" s="1054"/>
      <c r="H26" s="1054"/>
      <c r="I26" s="1054"/>
      <c r="J26" s="1054"/>
      <c r="K26" s="1054"/>
      <c r="L26" s="1054"/>
      <c r="M26" s="1054"/>
      <c r="N26" s="1054"/>
      <c r="O26" s="1075"/>
      <c r="P26" s="1078"/>
      <c r="Q26" s="1072"/>
    </row>
    <row r="27" spans="2:17" s="7" customFormat="1" ht="12.75" customHeight="1">
      <c r="B27" s="1065"/>
      <c r="C27" s="1066"/>
      <c r="D27" s="1066"/>
      <c r="E27" s="1066"/>
      <c r="F27" s="1067"/>
      <c r="G27" s="1054"/>
      <c r="H27" s="1054"/>
      <c r="I27" s="1054"/>
      <c r="J27" s="1054"/>
      <c r="K27" s="1054"/>
      <c r="L27" s="1054"/>
      <c r="M27" s="1054"/>
      <c r="N27" s="1054"/>
      <c r="O27" s="1075"/>
      <c r="P27" s="1078"/>
      <c r="Q27" s="1072"/>
    </row>
    <row r="28" spans="2:17" s="7" customFormat="1" ht="12.75" customHeight="1">
      <c r="B28" s="1065"/>
      <c r="C28" s="1066"/>
      <c r="D28" s="1066"/>
      <c r="E28" s="1066"/>
      <c r="F28" s="1067"/>
      <c r="G28" s="1054"/>
      <c r="H28" s="1054"/>
      <c r="I28" s="1054"/>
      <c r="J28" s="1054"/>
      <c r="K28" s="1054"/>
      <c r="L28" s="1054"/>
      <c r="M28" s="1054"/>
      <c r="N28" s="1054"/>
      <c r="O28" s="1075"/>
      <c r="P28" s="1078"/>
      <c r="Q28" s="1072"/>
    </row>
    <row r="29" spans="2:17" s="7" customFormat="1" ht="12.75" customHeight="1">
      <c r="B29" s="1065"/>
      <c r="C29" s="1066"/>
      <c r="D29" s="1066"/>
      <c r="E29" s="1066"/>
      <c r="F29" s="1067"/>
      <c r="G29" s="1054"/>
      <c r="H29" s="1054"/>
      <c r="I29" s="1054"/>
      <c r="J29" s="1054"/>
      <c r="K29" s="1054"/>
      <c r="L29" s="1054"/>
      <c r="M29" s="1054"/>
      <c r="N29" s="1054"/>
      <c r="O29" s="1075"/>
      <c r="P29" s="1078"/>
      <c r="Q29" s="1072"/>
    </row>
    <row r="30" spans="2:17" s="7" customFormat="1" ht="12.75" customHeight="1">
      <c r="B30" s="1065"/>
      <c r="C30" s="1066"/>
      <c r="D30" s="1066"/>
      <c r="E30" s="1066"/>
      <c r="F30" s="1067"/>
      <c r="G30" s="1054"/>
      <c r="H30" s="1054"/>
      <c r="I30" s="1054"/>
      <c r="J30" s="1054"/>
      <c r="K30" s="1054"/>
      <c r="L30" s="1054"/>
      <c r="M30" s="1054"/>
      <c r="N30" s="1054"/>
      <c r="O30" s="1075"/>
      <c r="P30" s="1078"/>
      <c r="Q30" s="1072"/>
    </row>
    <row r="31" spans="2:17" s="7" customFormat="1" ht="12.75" customHeight="1" thickBot="1">
      <c r="B31" s="1068"/>
      <c r="C31" s="1069"/>
      <c r="D31" s="1069"/>
      <c r="E31" s="1069"/>
      <c r="F31" s="1070"/>
      <c r="G31" s="1055"/>
      <c r="H31" s="1055"/>
      <c r="I31" s="1055"/>
      <c r="J31" s="1055"/>
      <c r="K31" s="1055"/>
      <c r="L31" s="1055"/>
      <c r="M31" s="1055"/>
      <c r="N31" s="1055"/>
      <c r="O31" s="1076"/>
      <c r="P31" s="1079"/>
      <c r="Q31" s="1073"/>
    </row>
    <row r="32" spans="2:17" s="7" customFormat="1" ht="13.5" customHeight="1">
      <c r="B32" s="1059" t="s">
        <v>28</v>
      </c>
      <c r="C32" s="1060"/>
      <c r="D32" s="1060"/>
      <c r="E32" s="1060"/>
      <c r="F32" s="1061"/>
      <c r="G32" s="198" t="s">
        <v>70</v>
      </c>
      <c r="H32" s="198" t="s">
        <v>71</v>
      </c>
      <c r="I32" s="198" t="s">
        <v>72</v>
      </c>
      <c r="J32" s="198" t="s">
        <v>73</v>
      </c>
      <c r="K32" s="198" t="s">
        <v>74</v>
      </c>
      <c r="L32" s="198" t="s">
        <v>75</v>
      </c>
      <c r="M32" s="198" t="s">
        <v>76</v>
      </c>
      <c r="N32" s="198" t="s">
        <v>77</v>
      </c>
      <c r="O32" s="199" t="s">
        <v>78</v>
      </c>
      <c r="P32" s="200" t="s">
        <v>79</v>
      </c>
      <c r="Q32" s="201"/>
    </row>
    <row r="33" spans="2:17">
      <c r="B33" s="1047" t="s">
        <v>216</v>
      </c>
      <c r="C33" s="1048"/>
      <c r="D33" s="1048"/>
      <c r="E33" s="1048"/>
      <c r="F33" s="1049"/>
      <c r="G33" s="202">
        <f>'1'!I37</f>
        <v>-91036.456081258133</v>
      </c>
      <c r="H33" s="203" t="s">
        <v>217</v>
      </c>
      <c r="I33" s="203" t="s">
        <v>217</v>
      </c>
      <c r="J33" s="203" t="s">
        <v>217</v>
      </c>
      <c r="K33" s="203" t="s">
        <v>217</v>
      </c>
      <c r="L33" s="792">
        <f>'1'!N37</f>
        <v>155051.24901576518</v>
      </c>
      <c r="M33" s="203" t="s">
        <v>217</v>
      </c>
      <c r="N33" s="202">
        <f>'1'!P37</f>
        <v>28322.004443393525</v>
      </c>
      <c r="O33" s="204">
        <f>'1'!Q37</f>
        <v>-2295</v>
      </c>
      <c r="P33" s="205">
        <f>SUM(G33:O33)</f>
        <v>90041.79737790057</v>
      </c>
      <c r="Q33" s="112" t="s">
        <v>30</v>
      </c>
    </row>
    <row r="34" spans="2:17">
      <c r="B34" s="1047" t="s">
        <v>218</v>
      </c>
      <c r="C34" s="1048"/>
      <c r="D34" s="1048"/>
      <c r="E34" s="1048"/>
      <c r="F34" s="1049"/>
      <c r="G34" s="202">
        <f>'2'!G112</f>
        <v>1041293.4199999999</v>
      </c>
      <c r="H34" s="203" t="s">
        <v>217</v>
      </c>
      <c r="I34" s="203" t="s">
        <v>217</v>
      </c>
      <c r="J34" s="203" t="s">
        <v>217</v>
      </c>
      <c r="K34" s="203" t="s">
        <v>217</v>
      </c>
      <c r="L34" s="792">
        <f>'2'!L112+1E-29</f>
        <v>76463</v>
      </c>
      <c r="M34" s="203" t="s">
        <v>217</v>
      </c>
      <c r="N34" s="202">
        <f>'2'!$N$112</f>
        <v>183577</v>
      </c>
      <c r="O34" s="204">
        <f>'2'!O112</f>
        <v>-969</v>
      </c>
      <c r="P34" s="205">
        <f>SUM(G34:O34)</f>
        <v>1300364.42</v>
      </c>
      <c r="Q34" s="112" t="s">
        <v>32</v>
      </c>
    </row>
    <row r="35" spans="2:17" ht="15.75" thickBot="1">
      <c r="B35" s="1050" t="s">
        <v>219</v>
      </c>
      <c r="C35" s="1051"/>
      <c r="D35" s="1051"/>
      <c r="E35" s="1051"/>
      <c r="F35" s="1052"/>
      <c r="G35" s="207">
        <f>G33/G34</f>
        <v>-8.7426324158716123E-2</v>
      </c>
      <c r="H35" s="208" t="s">
        <v>217</v>
      </c>
      <c r="I35" s="208" t="s">
        <v>217</v>
      </c>
      <c r="J35" s="208" t="s">
        <v>217</v>
      </c>
      <c r="K35" s="208" t="s">
        <v>217</v>
      </c>
      <c r="L35" s="793">
        <f>L33/L34</f>
        <v>2.0277944759656981</v>
      </c>
      <c r="M35" s="208" t="s">
        <v>217</v>
      </c>
      <c r="N35" s="207">
        <f>N33/N34</f>
        <v>0.15427861030190887</v>
      </c>
      <c r="O35" s="209">
        <f>O33/O34</f>
        <v>2.3684210526315788</v>
      </c>
      <c r="P35" s="210">
        <f>P33/P34</f>
        <v>6.9243510506001527E-2</v>
      </c>
      <c r="Q35" s="211" t="s">
        <v>220</v>
      </c>
    </row>
    <row r="37" spans="2:17">
      <c r="B37" s="2" t="s">
        <v>54</v>
      </c>
      <c r="E37" s="884" t="s">
        <v>645</v>
      </c>
      <c r="F37" s="884"/>
      <c r="G37" s="884"/>
    </row>
    <row r="38" spans="2:17" s="2" customFormat="1" ht="12.75" customHeight="1" thickBot="1"/>
    <row r="39" spans="2:17" s="7" customFormat="1" ht="12.75" customHeight="1">
      <c r="B39" s="1062"/>
      <c r="C39" s="1063"/>
      <c r="D39" s="1063"/>
      <c r="E39" s="1063"/>
      <c r="F39" s="1064"/>
      <c r="G39" s="1053" t="s">
        <v>18</v>
      </c>
      <c r="H39" s="1053" t="s">
        <v>63</v>
      </c>
      <c r="I39" s="1053" t="s">
        <v>64</v>
      </c>
      <c r="J39" s="1053" t="s">
        <v>21</v>
      </c>
      <c r="K39" s="1053" t="s">
        <v>22</v>
      </c>
      <c r="L39" s="1053" t="s">
        <v>23</v>
      </c>
      <c r="M39" s="1053" t="s">
        <v>24</v>
      </c>
      <c r="N39" s="1053" t="s">
        <v>25</v>
      </c>
      <c r="O39" s="1053" t="s">
        <v>69</v>
      </c>
      <c r="P39" s="1053" t="s">
        <v>215</v>
      </c>
      <c r="Q39" s="1056" t="s">
        <v>28</v>
      </c>
    </row>
    <row r="40" spans="2:17" s="7" customFormat="1" ht="12.75" customHeight="1">
      <c r="B40" s="1065"/>
      <c r="C40" s="1066"/>
      <c r="D40" s="1066"/>
      <c r="E40" s="1066"/>
      <c r="F40" s="1067"/>
      <c r="G40" s="1054"/>
      <c r="H40" s="1054"/>
      <c r="I40" s="1054"/>
      <c r="J40" s="1054"/>
      <c r="K40" s="1054"/>
      <c r="L40" s="1054"/>
      <c r="M40" s="1054"/>
      <c r="N40" s="1054"/>
      <c r="O40" s="1054"/>
      <c r="P40" s="1054"/>
      <c r="Q40" s="1057"/>
    </row>
    <row r="41" spans="2:17" s="7" customFormat="1" ht="12.75" customHeight="1">
      <c r="B41" s="1065"/>
      <c r="C41" s="1066"/>
      <c r="D41" s="1066"/>
      <c r="E41" s="1066"/>
      <c r="F41" s="1067"/>
      <c r="G41" s="1054"/>
      <c r="H41" s="1054"/>
      <c r="I41" s="1054"/>
      <c r="J41" s="1054"/>
      <c r="K41" s="1054"/>
      <c r="L41" s="1054"/>
      <c r="M41" s="1054"/>
      <c r="N41" s="1054"/>
      <c r="O41" s="1054"/>
      <c r="P41" s="1054"/>
      <c r="Q41" s="1057"/>
    </row>
    <row r="42" spans="2:17" s="7" customFormat="1" ht="12.75" customHeight="1">
      <c r="B42" s="1065"/>
      <c r="C42" s="1066"/>
      <c r="D42" s="1066"/>
      <c r="E42" s="1066"/>
      <c r="F42" s="1067"/>
      <c r="G42" s="1054"/>
      <c r="H42" s="1054"/>
      <c r="I42" s="1054"/>
      <c r="J42" s="1054"/>
      <c r="K42" s="1054"/>
      <c r="L42" s="1054"/>
      <c r="M42" s="1054"/>
      <c r="N42" s="1054"/>
      <c r="O42" s="1054"/>
      <c r="P42" s="1054"/>
      <c r="Q42" s="1057"/>
    </row>
    <row r="43" spans="2:17" s="7" customFormat="1" ht="12.75" customHeight="1">
      <c r="B43" s="1065"/>
      <c r="C43" s="1066"/>
      <c r="D43" s="1066"/>
      <c r="E43" s="1066"/>
      <c r="F43" s="1067"/>
      <c r="G43" s="1054"/>
      <c r="H43" s="1054"/>
      <c r="I43" s="1054"/>
      <c r="J43" s="1054"/>
      <c r="K43" s="1054"/>
      <c r="L43" s="1054"/>
      <c r="M43" s="1054"/>
      <c r="N43" s="1054"/>
      <c r="O43" s="1054"/>
      <c r="P43" s="1054"/>
      <c r="Q43" s="1057"/>
    </row>
    <row r="44" spans="2:17" s="7" customFormat="1" ht="12.75" customHeight="1">
      <c r="B44" s="1065"/>
      <c r="C44" s="1066"/>
      <c r="D44" s="1066"/>
      <c r="E44" s="1066"/>
      <c r="F44" s="1067"/>
      <c r="G44" s="1054"/>
      <c r="H44" s="1054"/>
      <c r="I44" s="1054"/>
      <c r="J44" s="1054"/>
      <c r="K44" s="1054"/>
      <c r="L44" s="1054"/>
      <c r="M44" s="1054"/>
      <c r="N44" s="1054"/>
      <c r="O44" s="1054"/>
      <c r="P44" s="1054"/>
      <c r="Q44" s="1057"/>
    </row>
    <row r="45" spans="2:17" s="7" customFormat="1" ht="12.75" customHeight="1" thickBot="1">
      <c r="B45" s="1068"/>
      <c r="C45" s="1069"/>
      <c r="D45" s="1069"/>
      <c r="E45" s="1069"/>
      <c r="F45" s="1070"/>
      <c r="G45" s="1055"/>
      <c r="H45" s="1055"/>
      <c r="I45" s="1055"/>
      <c r="J45" s="1055"/>
      <c r="K45" s="1055"/>
      <c r="L45" s="1055"/>
      <c r="M45" s="1055"/>
      <c r="N45" s="1055"/>
      <c r="O45" s="1055"/>
      <c r="P45" s="1055"/>
      <c r="Q45" s="1058"/>
    </row>
    <row r="46" spans="2:17" s="7" customFormat="1" ht="13.5" customHeight="1">
      <c r="B46" s="1059" t="s">
        <v>28</v>
      </c>
      <c r="C46" s="1060"/>
      <c r="D46" s="1060"/>
      <c r="E46" s="1060"/>
      <c r="F46" s="1061"/>
      <c r="G46" s="198" t="s">
        <v>70</v>
      </c>
      <c r="H46" s="198" t="s">
        <v>71</v>
      </c>
      <c r="I46" s="198" t="s">
        <v>72</v>
      </c>
      <c r="J46" s="198" t="s">
        <v>73</v>
      </c>
      <c r="K46" s="198" t="s">
        <v>74</v>
      </c>
      <c r="L46" s="198" t="s">
        <v>75</v>
      </c>
      <c r="M46" s="198" t="s">
        <v>76</v>
      </c>
      <c r="N46" s="198" t="s">
        <v>77</v>
      </c>
      <c r="O46" s="198" t="s">
        <v>78</v>
      </c>
      <c r="P46" s="198" t="s">
        <v>79</v>
      </c>
      <c r="Q46" s="212"/>
    </row>
    <row r="47" spans="2:17" ht="15" customHeight="1">
      <c r="B47" s="1047" t="s">
        <v>216</v>
      </c>
      <c r="C47" s="1048"/>
      <c r="D47" s="1048"/>
      <c r="E47" s="1048"/>
      <c r="F47" s="1049"/>
      <c r="G47" s="202">
        <f>'1'!I57</f>
        <v>-14303</v>
      </c>
      <c r="H47" s="203">
        <f>'1'!J57</f>
        <v>0</v>
      </c>
      <c r="I47" s="203">
        <f>'1'!K57</f>
        <v>0</v>
      </c>
      <c r="J47" s="203">
        <f>'1'!L57</f>
        <v>0</v>
      </c>
      <c r="K47" s="203">
        <f>'1'!M57</f>
        <v>0</v>
      </c>
      <c r="L47" s="202">
        <f>'1'!N57</f>
        <v>0</v>
      </c>
      <c r="M47" s="203">
        <f>'1'!O57</f>
        <v>0</v>
      </c>
      <c r="N47" s="202">
        <f>'1'!P57</f>
        <v>51271</v>
      </c>
      <c r="O47" s="204">
        <f>'1'!Q57</f>
        <v>-5796</v>
      </c>
      <c r="P47" s="205">
        <f>SUM(G47:O47)</f>
        <v>31172</v>
      </c>
      <c r="Q47" s="213" t="s">
        <v>30</v>
      </c>
    </row>
    <row r="48" spans="2:17" ht="15" customHeight="1">
      <c r="B48" s="1047" t="s">
        <v>218</v>
      </c>
      <c r="C48" s="1048"/>
      <c r="D48" s="1048"/>
      <c r="E48" s="1048"/>
      <c r="F48" s="1049"/>
      <c r="G48" s="202">
        <v>1107360</v>
      </c>
      <c r="H48" s="203">
        <v>0</v>
      </c>
      <c r="I48" s="203">
        <v>0</v>
      </c>
      <c r="J48" s="203">
        <v>0</v>
      </c>
      <c r="K48" s="203">
        <v>0</v>
      </c>
      <c r="L48" s="202">
        <v>0</v>
      </c>
      <c r="M48" s="203">
        <v>0</v>
      </c>
      <c r="N48" s="202">
        <v>155044</v>
      </c>
      <c r="O48" s="204">
        <v>-1239</v>
      </c>
      <c r="P48" s="205">
        <f>SUM(G48:O48)</f>
        <v>1261165</v>
      </c>
      <c r="Q48" s="213" t="s">
        <v>32</v>
      </c>
    </row>
    <row r="49" spans="2:17" ht="15.75" thickBot="1">
      <c r="B49" s="1050" t="s">
        <v>219</v>
      </c>
      <c r="C49" s="1051"/>
      <c r="D49" s="1051"/>
      <c r="E49" s="1051"/>
      <c r="F49" s="1052"/>
      <c r="G49" s="207">
        <f>IF(ISERROR(G47/G48),0,G47/G48)</f>
        <v>-1.2916305447189712E-2</v>
      </c>
      <c r="H49" s="208">
        <f t="shared" ref="H49:P49" si="0">IF(ISERROR(H47/H48),0,H47/H48)</f>
        <v>0</v>
      </c>
      <c r="I49" s="208">
        <f t="shared" si="0"/>
        <v>0</v>
      </c>
      <c r="J49" s="208">
        <f t="shared" si="0"/>
        <v>0</v>
      </c>
      <c r="K49" s="208">
        <f t="shared" si="0"/>
        <v>0</v>
      </c>
      <c r="L49" s="207">
        <f t="shared" si="0"/>
        <v>0</v>
      </c>
      <c r="M49" s="208">
        <f t="shared" si="0"/>
        <v>0</v>
      </c>
      <c r="N49" s="207">
        <f t="shared" si="0"/>
        <v>0.33068677278707981</v>
      </c>
      <c r="O49" s="209">
        <f t="shared" si="0"/>
        <v>4.6779661016949152</v>
      </c>
      <c r="P49" s="210">
        <f t="shared" si="0"/>
        <v>2.4716829280863328E-2</v>
      </c>
      <c r="Q49" s="214" t="s">
        <v>220</v>
      </c>
    </row>
    <row r="50" spans="2:17">
      <c r="B50" s="2"/>
      <c r="C50" s="2"/>
      <c r="D50" s="2"/>
      <c r="E50" s="2"/>
      <c r="F50" s="2"/>
      <c r="G50" s="2"/>
      <c r="H50" s="2"/>
      <c r="I50" s="2"/>
      <c r="J50" s="2"/>
      <c r="K50" s="2"/>
      <c r="L50" s="2"/>
      <c r="M50" s="2"/>
      <c r="N50" s="2"/>
      <c r="O50" s="2"/>
      <c r="P50" s="2"/>
      <c r="Q50" s="2"/>
    </row>
    <row r="51" spans="2:17" s="2" customFormat="1" ht="12.75">
      <c r="C51" s="65"/>
      <c r="D51" s="66"/>
      <c r="E51" s="65"/>
      <c r="F51" s="65"/>
      <c r="G51" s="66"/>
      <c r="H51" s="65"/>
    </row>
    <row r="52" spans="2:17" s="2" customFormat="1" ht="12.75">
      <c r="B52" s="2" t="s">
        <v>55</v>
      </c>
      <c r="C52" s="65"/>
      <c r="D52" s="65" t="s">
        <v>646</v>
      </c>
      <c r="E52" s="65"/>
      <c r="F52" s="67"/>
      <c r="G52" s="65"/>
      <c r="H52" s="65" t="s">
        <v>647</v>
      </c>
    </row>
    <row r="53" spans="2:17" s="2" customFormat="1" ht="12.75">
      <c r="C53" s="65"/>
      <c r="D53" s="65"/>
      <c r="E53" s="65"/>
    </row>
    <row r="54" spans="2:17">
      <c r="B54" s="215" t="s">
        <v>221</v>
      </c>
      <c r="J54" s="216"/>
      <c r="K54" s="216"/>
    </row>
    <row r="55" spans="2:17">
      <c r="B55" s="68" t="s">
        <v>222</v>
      </c>
    </row>
  </sheetData>
  <mergeCells count="71">
    <mergeCell ref="B5:D5"/>
    <mergeCell ref="E5:F5"/>
    <mergeCell ref="G5:I5"/>
    <mergeCell ref="J5:K5"/>
    <mergeCell ref="B6:D6"/>
    <mergeCell ref="E6:F6"/>
    <mergeCell ref="G6:I6"/>
    <mergeCell ref="J6:K6"/>
    <mergeCell ref="B7:D7"/>
    <mergeCell ref="E7:F7"/>
    <mergeCell ref="G7:I7"/>
    <mergeCell ref="J7:K7"/>
    <mergeCell ref="B8:D8"/>
    <mergeCell ref="E8:F8"/>
    <mergeCell ref="G8:I8"/>
    <mergeCell ref="J8:K8"/>
    <mergeCell ref="B9:D9"/>
    <mergeCell ref="E9:F9"/>
    <mergeCell ref="G9:I9"/>
    <mergeCell ref="J9:K9"/>
    <mergeCell ref="B10:D10"/>
    <mergeCell ref="E10:F10"/>
    <mergeCell ref="G10:I10"/>
    <mergeCell ref="J10:K10"/>
    <mergeCell ref="E23:G23"/>
    <mergeCell ref="B11:D11"/>
    <mergeCell ref="E11:F11"/>
    <mergeCell ref="G11:I11"/>
    <mergeCell ref="J11:K11"/>
    <mergeCell ref="B12:D12"/>
    <mergeCell ref="E12:F12"/>
    <mergeCell ref="G12:I12"/>
    <mergeCell ref="J12:K12"/>
    <mergeCell ref="B14:S14"/>
    <mergeCell ref="C15:D15"/>
    <mergeCell ref="E16:G16"/>
    <mergeCell ref="B20:F20"/>
    <mergeCell ref="B21:F21"/>
    <mergeCell ref="Q25:Q31"/>
    <mergeCell ref="B25:F31"/>
    <mergeCell ref="G25:G31"/>
    <mergeCell ref="H25:H31"/>
    <mergeCell ref="I25:I31"/>
    <mergeCell ref="J25:J31"/>
    <mergeCell ref="K25:K31"/>
    <mergeCell ref="L25:L31"/>
    <mergeCell ref="M25:M31"/>
    <mergeCell ref="N25:N31"/>
    <mergeCell ref="O25:O31"/>
    <mergeCell ref="P25:P31"/>
    <mergeCell ref="B32:F32"/>
    <mergeCell ref="B33:F33"/>
    <mergeCell ref="B34:F34"/>
    <mergeCell ref="B35:F35"/>
    <mergeCell ref="E37:G37"/>
    <mergeCell ref="Q39:Q45"/>
    <mergeCell ref="B46:F46"/>
    <mergeCell ref="B47:F47"/>
    <mergeCell ref="H39:H45"/>
    <mergeCell ref="I39:I45"/>
    <mergeCell ref="J39:J45"/>
    <mergeCell ref="K39:K45"/>
    <mergeCell ref="L39:L45"/>
    <mergeCell ref="M39:M45"/>
    <mergeCell ref="B39:F45"/>
    <mergeCell ref="G39:G45"/>
    <mergeCell ref="B48:F48"/>
    <mergeCell ref="B49:F49"/>
    <mergeCell ref="N39:N45"/>
    <mergeCell ref="O39:O45"/>
    <mergeCell ref="P39:P45"/>
  </mergeCells>
  <printOptions horizontalCentered="1"/>
  <pageMargins left="0.70866141732283472" right="0.31496062992125984" top="0.74803149606299213" bottom="0.74803149606299213" header="0.31496062992125984" footer="0.31496062992125984"/>
  <pageSetup paperSize="9" scale="64"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sheetPr>
  <dimension ref="A1:BJ233"/>
  <sheetViews>
    <sheetView topLeftCell="A3" zoomScale="69" zoomScaleNormal="69" workbookViewId="0">
      <selection activeCell="O17" sqref="O17"/>
    </sheetView>
  </sheetViews>
  <sheetFormatPr defaultColWidth="9.140625" defaultRowHeight="15"/>
  <cols>
    <col min="1" max="1" width="2.85546875" style="272" customWidth="1"/>
    <col min="2" max="2" width="9.140625" style="272"/>
    <col min="3" max="3" width="9.140625" style="273"/>
    <col min="4" max="5" width="9.140625" style="272"/>
    <col min="6" max="6" width="11.7109375" style="272" customWidth="1"/>
    <col min="7" max="7" width="10.28515625" style="272" customWidth="1"/>
    <col min="8" max="8" width="9.42578125" style="272" customWidth="1"/>
    <col min="9" max="10" width="9.140625" style="272"/>
    <col min="11" max="11" width="11" style="272" customWidth="1"/>
    <col min="12" max="14" width="9.140625" style="272"/>
    <col min="15" max="15" width="13.28515625" style="272" customWidth="1"/>
    <col min="16" max="24" width="9.140625" style="272"/>
    <col min="25" max="25" width="13" style="272" customWidth="1"/>
    <col min="26" max="34" width="9.140625" style="272"/>
    <col min="35" max="35" width="9.140625" style="272" customWidth="1"/>
    <col min="36" max="36" width="16.85546875" style="272" customWidth="1"/>
    <col min="37" max="38" width="9.140625" style="272"/>
    <col min="39" max="39" width="13.85546875" style="272" customWidth="1"/>
    <col min="40" max="41" width="9.140625" style="272"/>
    <col min="42" max="42" width="8.7109375" style="272" customWidth="1"/>
    <col min="43" max="43" width="10.28515625" style="272" customWidth="1"/>
    <col min="44" max="44" width="13.42578125" style="272" customWidth="1"/>
    <col min="45" max="60" width="10.28515625" style="272" customWidth="1"/>
    <col min="61" max="16384" width="9.140625" style="272"/>
  </cols>
  <sheetData>
    <row r="1" spans="2:41" s="217" customFormat="1" ht="12.75">
      <c r="C1" s="218"/>
    </row>
    <row r="2" spans="2:41" s="217" customFormat="1" ht="12.75">
      <c r="B2" s="1"/>
      <c r="C2" s="218"/>
      <c r="H2" s="217" t="s">
        <v>0</v>
      </c>
    </row>
    <row r="3" spans="2:41" s="217" customFormat="1" ht="12.75">
      <c r="C3" s="218"/>
      <c r="H3" s="217" t="s">
        <v>223</v>
      </c>
    </row>
    <row r="4" spans="2:41" s="217" customFormat="1" ht="12.75">
      <c r="C4" s="218"/>
    </row>
    <row r="5" spans="2:41" s="2" customFormat="1" ht="12.75" customHeight="1">
      <c r="B5" s="953" t="s">
        <v>2</v>
      </c>
      <c r="C5" s="953"/>
      <c r="D5" s="953"/>
      <c r="E5" s="865"/>
      <c r="F5" s="954"/>
      <c r="G5" s="953" t="s">
        <v>3</v>
      </c>
      <c r="H5" s="953"/>
      <c r="I5" s="953"/>
      <c r="J5" s="958"/>
      <c r="K5" s="959"/>
    </row>
    <row r="6" spans="2:41" s="2" customFormat="1" ht="12.75" customHeight="1">
      <c r="B6" s="953" t="s">
        <v>4</v>
      </c>
      <c r="C6" s="953"/>
      <c r="D6" s="953"/>
      <c r="E6" s="865" t="s">
        <v>636</v>
      </c>
      <c r="F6" s="954"/>
      <c r="G6" s="953" t="s">
        <v>5</v>
      </c>
      <c r="H6" s="953"/>
      <c r="I6" s="953"/>
      <c r="J6" s="958" t="s">
        <v>640</v>
      </c>
      <c r="K6" s="959"/>
    </row>
    <row r="7" spans="2:41" s="2" customFormat="1" ht="12.75" customHeight="1">
      <c r="B7" s="953" t="s">
        <v>6</v>
      </c>
      <c r="C7" s="953"/>
      <c r="D7" s="953"/>
      <c r="E7" s="865">
        <v>164780489</v>
      </c>
      <c r="F7" s="954"/>
      <c r="G7" s="953" t="s">
        <v>7</v>
      </c>
      <c r="H7" s="953"/>
      <c r="I7" s="953"/>
      <c r="J7" s="958" t="s">
        <v>641</v>
      </c>
      <c r="K7" s="959"/>
    </row>
    <row r="8" spans="2:41" s="2" customFormat="1" ht="12.75" customHeight="1">
      <c r="B8" s="953" t="s">
        <v>8</v>
      </c>
      <c r="C8" s="953"/>
      <c r="D8" s="953"/>
      <c r="E8" s="865" t="s">
        <v>637</v>
      </c>
      <c r="F8" s="954"/>
      <c r="G8" s="953" t="s">
        <v>9</v>
      </c>
      <c r="H8" s="953"/>
      <c r="I8" s="953"/>
      <c r="J8" s="958" t="s">
        <v>642</v>
      </c>
      <c r="K8" s="959"/>
    </row>
    <row r="9" spans="2:41" s="2" customFormat="1" ht="12.75" customHeight="1">
      <c r="B9" s="953" t="s">
        <v>9</v>
      </c>
      <c r="C9" s="953"/>
      <c r="D9" s="953"/>
      <c r="E9" s="865" t="s">
        <v>638</v>
      </c>
      <c r="F9" s="954"/>
      <c r="G9" s="953" t="s">
        <v>10</v>
      </c>
      <c r="H9" s="953"/>
      <c r="I9" s="953"/>
      <c r="J9" s="958" t="s">
        <v>638</v>
      </c>
      <c r="K9" s="959"/>
    </row>
    <row r="10" spans="2:41" s="2" customFormat="1" ht="12.75" customHeight="1">
      <c r="B10" s="953" t="s">
        <v>10</v>
      </c>
      <c r="C10" s="953"/>
      <c r="D10" s="953"/>
      <c r="E10" s="865" t="s">
        <v>638</v>
      </c>
      <c r="F10" s="954"/>
      <c r="G10" s="953" t="s">
        <v>11</v>
      </c>
      <c r="H10" s="953"/>
      <c r="I10" s="953"/>
      <c r="J10" s="958" t="s">
        <v>639</v>
      </c>
      <c r="K10" s="959"/>
    </row>
    <row r="11" spans="2:41" s="2" customFormat="1" ht="12.75" customHeight="1">
      <c r="B11" s="953" t="s">
        <v>12</v>
      </c>
      <c r="C11" s="953"/>
      <c r="D11" s="953"/>
      <c r="E11" s="865" t="s">
        <v>217</v>
      </c>
      <c r="F11" s="954"/>
      <c r="G11" s="955"/>
      <c r="H11" s="955"/>
      <c r="I11" s="955"/>
      <c r="J11" s="956"/>
      <c r="K11" s="957"/>
    </row>
    <row r="12" spans="2:41" s="2" customFormat="1" ht="12.75" customHeight="1">
      <c r="B12" s="953" t="s">
        <v>11</v>
      </c>
      <c r="C12" s="953"/>
      <c r="D12" s="953"/>
      <c r="E12" s="865" t="s">
        <v>639</v>
      </c>
      <c r="F12" s="954"/>
      <c r="G12" s="955"/>
      <c r="H12" s="955"/>
      <c r="I12" s="955"/>
      <c r="J12" s="956"/>
      <c r="K12" s="957"/>
    </row>
    <row r="13" spans="2:41" s="217" customFormat="1" ht="12.75">
      <c r="C13" s="218"/>
    </row>
    <row r="14" spans="2:41" s="217" customFormat="1" ht="15.75">
      <c r="B14" s="1120" t="s">
        <v>224</v>
      </c>
      <c r="C14" s="1120"/>
      <c r="D14" s="1120"/>
      <c r="E14" s="1120"/>
      <c r="F14" s="1120"/>
      <c r="G14" s="1120"/>
      <c r="H14" s="1120"/>
      <c r="I14" s="1120"/>
      <c r="J14" s="1120"/>
      <c r="K14" s="1120"/>
      <c r="L14" s="1120"/>
      <c r="M14" s="1120"/>
      <c r="N14" s="1120"/>
      <c r="O14" s="1120"/>
      <c r="P14" s="1120"/>
      <c r="Q14" s="1120"/>
      <c r="R14" s="1120"/>
      <c r="S14" s="1120"/>
      <c r="T14" s="1120"/>
      <c r="U14" s="1120"/>
      <c r="V14" s="1120"/>
      <c r="W14" s="1120"/>
      <c r="X14" s="1120"/>
      <c r="Y14" s="1120"/>
      <c r="Z14" s="1120"/>
      <c r="AA14" s="1120"/>
      <c r="AB14" s="1120"/>
      <c r="AC14" s="1120"/>
      <c r="AD14" s="1120"/>
      <c r="AE14" s="1120"/>
      <c r="AF14" s="1120"/>
      <c r="AG14" s="1120"/>
      <c r="AH14" s="1120"/>
      <c r="AI14" s="1120"/>
      <c r="AJ14" s="1120"/>
      <c r="AK14" s="1120"/>
      <c r="AL14" s="1120"/>
      <c r="AM14" s="1120"/>
      <c r="AN14" s="1120"/>
      <c r="AO14" s="1120"/>
    </row>
    <row r="15" spans="2:41" s="2" customFormat="1" ht="15" customHeight="1">
      <c r="C15" s="949"/>
      <c r="D15" s="949"/>
    </row>
    <row r="16" spans="2:41" s="2" customFormat="1" ht="15" customHeight="1">
      <c r="E16" s="950">
        <v>42786</v>
      </c>
      <c r="F16" s="884"/>
      <c r="G16" s="884"/>
    </row>
    <row r="17" spans="1:62" s="2" customFormat="1" ht="12.75">
      <c r="F17" s="4" t="s">
        <v>13</v>
      </c>
    </row>
    <row r="18" spans="1:62" s="2" customFormat="1" ht="12.75" customHeight="1"/>
    <row r="19" spans="1:62" s="217" customFormat="1" ht="12.75">
      <c r="C19" s="218"/>
    </row>
    <row r="20" spans="1:62" s="217" customFormat="1" ht="12.75">
      <c r="B20" s="1121" t="s">
        <v>14</v>
      </c>
      <c r="C20" s="1121"/>
      <c r="D20" s="1121"/>
      <c r="E20" s="1121"/>
      <c r="F20" s="1121"/>
    </row>
    <row r="21" spans="1:62" s="217" customFormat="1" ht="12.75">
      <c r="B21" s="1122" t="s">
        <v>225</v>
      </c>
      <c r="C21" s="1122"/>
      <c r="D21" s="1122"/>
      <c r="E21" s="1122"/>
      <c r="F21" s="1122"/>
      <c r="AS21" s="217" t="s">
        <v>226</v>
      </c>
    </row>
    <row r="22" spans="1:62" s="217" customFormat="1" ht="12.75">
      <c r="B22" s="219"/>
      <c r="C22" s="219"/>
      <c r="D22" s="219"/>
      <c r="E22" s="219"/>
      <c r="F22" s="219"/>
      <c r="AQ22" s="220">
        <f>SUM(AQ29:AQ228)</f>
        <v>687596.57926494651</v>
      </c>
    </row>
    <row r="23" spans="1:62" s="217" customFormat="1" ht="13.5" thickBot="1">
      <c r="C23" s="218"/>
      <c r="G23" s="221"/>
      <c r="H23" s="221"/>
      <c r="K23" s="221"/>
      <c r="AS23" s="222"/>
    </row>
    <row r="24" spans="1:62" s="223" customFormat="1" ht="12.75">
      <c r="B24" s="1123"/>
      <c r="C24" s="1126"/>
      <c r="D24" s="1127"/>
      <c r="E24" s="1127"/>
      <c r="F24" s="1127"/>
      <c r="G24" s="1128"/>
      <c r="H24" s="224"/>
      <c r="I24" s="225"/>
      <c r="J24" s="1132" t="s">
        <v>227</v>
      </c>
      <c r="K24" s="1132" t="s">
        <v>228</v>
      </c>
      <c r="L24" s="1132" t="s">
        <v>229</v>
      </c>
      <c r="M24" s="1136" t="s">
        <v>230</v>
      </c>
      <c r="N24" s="1137"/>
      <c r="O24" s="1137"/>
      <c r="P24" s="1137"/>
      <c r="Q24" s="1137"/>
      <c r="R24" s="1137"/>
      <c r="S24" s="1137"/>
      <c r="T24" s="1137"/>
      <c r="U24" s="1137"/>
      <c r="V24" s="1138"/>
      <c r="W24" s="1136" t="s">
        <v>231</v>
      </c>
      <c r="X24" s="1137"/>
      <c r="Y24" s="1137"/>
      <c r="Z24" s="1137"/>
      <c r="AA24" s="1137"/>
      <c r="AB24" s="1137"/>
      <c r="AC24" s="1137"/>
      <c r="AD24" s="1137"/>
      <c r="AE24" s="1137"/>
      <c r="AF24" s="1137"/>
      <c r="AG24" s="1138"/>
      <c r="AH24" s="1136" t="s">
        <v>232</v>
      </c>
      <c r="AI24" s="1137"/>
      <c r="AJ24" s="1137"/>
      <c r="AK24" s="1137"/>
      <c r="AL24" s="1137"/>
      <c r="AM24" s="1137"/>
      <c r="AN24" s="1137"/>
      <c r="AO24" s="1137"/>
      <c r="AP24" s="1137"/>
      <c r="AQ24" s="1138"/>
      <c r="AR24" s="217"/>
      <c r="AS24" s="1107" t="s">
        <v>233</v>
      </c>
      <c r="AT24" s="1108"/>
      <c r="AU24" s="1108"/>
      <c r="AV24" s="1108"/>
      <c r="AW24" s="1108"/>
      <c r="AX24" s="1108"/>
      <c r="AY24" s="1108"/>
      <c r="AZ24" s="1108"/>
      <c r="BA24" s="1108"/>
      <c r="BB24" s="1108"/>
      <c r="BC24" s="1108"/>
      <c r="BD24" s="1108"/>
      <c r="BE24" s="1108"/>
      <c r="BF24" s="1108"/>
      <c r="BG24" s="1108"/>
      <c r="BH24" s="1108"/>
      <c r="BI24" s="1109"/>
    </row>
    <row r="25" spans="1:62" s="223" customFormat="1" ht="12.75">
      <c r="B25" s="1124"/>
      <c r="C25" s="1129"/>
      <c r="D25" s="1130"/>
      <c r="E25" s="1130"/>
      <c r="F25" s="1130"/>
      <c r="G25" s="1131"/>
      <c r="H25" s="226"/>
      <c r="I25" s="227"/>
      <c r="J25" s="1133"/>
      <c r="K25" s="1133"/>
      <c r="L25" s="1133"/>
      <c r="M25" s="1110" t="s">
        <v>234</v>
      </c>
      <c r="N25" s="1111" t="s">
        <v>235</v>
      </c>
      <c r="O25" s="1112"/>
      <c r="P25" s="1112"/>
      <c r="Q25" s="1113"/>
      <c r="R25" s="1114" t="s">
        <v>236</v>
      </c>
      <c r="S25" s="1114" t="s">
        <v>237</v>
      </c>
      <c r="T25" s="1115" t="s">
        <v>238</v>
      </c>
      <c r="U25" s="1116"/>
      <c r="V25" s="1117"/>
      <c r="W25" s="1118" t="s">
        <v>239</v>
      </c>
      <c r="X25" s="1111" t="s">
        <v>240</v>
      </c>
      <c r="Y25" s="1112"/>
      <c r="Z25" s="1112"/>
      <c r="AA25" s="1113"/>
      <c r="AB25" s="1114" t="s">
        <v>241</v>
      </c>
      <c r="AC25" s="1114" t="s">
        <v>242</v>
      </c>
      <c r="AD25" s="1115" t="s">
        <v>238</v>
      </c>
      <c r="AE25" s="1116"/>
      <c r="AF25" s="1116"/>
      <c r="AG25" s="1117"/>
      <c r="AH25" s="1118" t="s">
        <v>234</v>
      </c>
      <c r="AI25" s="1111" t="s">
        <v>235</v>
      </c>
      <c r="AJ25" s="1112"/>
      <c r="AK25" s="1112"/>
      <c r="AL25" s="1113"/>
      <c r="AM25" s="1114" t="s">
        <v>236</v>
      </c>
      <c r="AN25" s="1114" t="s">
        <v>237</v>
      </c>
      <c r="AO25" s="1115" t="s">
        <v>238</v>
      </c>
      <c r="AP25" s="1116"/>
      <c r="AQ25" s="1117"/>
      <c r="AR25" s="217"/>
      <c r="AS25" s="1100" t="s">
        <v>243</v>
      </c>
      <c r="AT25" s="1101"/>
      <c r="AU25" s="1102"/>
      <c r="AV25" s="1106" t="s">
        <v>244</v>
      </c>
      <c r="AW25" s="1106"/>
      <c r="AX25" s="1106" t="s">
        <v>20</v>
      </c>
      <c r="AY25" s="1106"/>
      <c r="AZ25" s="1106" t="s">
        <v>21</v>
      </c>
      <c r="BA25" s="1106"/>
      <c r="BB25" s="1106"/>
      <c r="BC25" s="1106" t="s">
        <v>22</v>
      </c>
      <c r="BD25" s="1106"/>
      <c r="BE25" s="1106" t="s">
        <v>23</v>
      </c>
      <c r="BF25" s="1106" t="s">
        <v>24</v>
      </c>
      <c r="BG25" s="1106"/>
      <c r="BH25" s="1106" t="s">
        <v>25</v>
      </c>
      <c r="BI25" s="1119" t="s">
        <v>24</v>
      </c>
    </row>
    <row r="26" spans="1:62" s="223" customFormat="1" ht="63.75">
      <c r="B26" s="1124"/>
      <c r="C26" s="1139" t="s">
        <v>245</v>
      </c>
      <c r="D26" s="1140"/>
      <c r="E26" s="1140"/>
      <c r="F26" s="1140"/>
      <c r="G26" s="1141"/>
      <c r="H26" s="1145" t="s">
        <v>246</v>
      </c>
      <c r="I26" s="1146"/>
      <c r="J26" s="1133"/>
      <c r="K26" s="1133"/>
      <c r="L26" s="1135"/>
      <c r="M26" s="1110"/>
      <c r="N26" s="228" t="s">
        <v>247</v>
      </c>
      <c r="O26" s="228" t="s">
        <v>248</v>
      </c>
      <c r="P26" s="228" t="s">
        <v>249</v>
      </c>
      <c r="Q26" s="229" t="s">
        <v>250</v>
      </c>
      <c r="R26" s="1114"/>
      <c r="S26" s="1114"/>
      <c r="T26" s="230" t="s">
        <v>251</v>
      </c>
      <c r="U26" s="230" t="s">
        <v>252</v>
      </c>
      <c r="V26" s="231" t="s">
        <v>253</v>
      </c>
      <c r="W26" s="1118"/>
      <c r="X26" s="228" t="s">
        <v>247</v>
      </c>
      <c r="Y26" s="228" t="s">
        <v>248</v>
      </c>
      <c r="Z26" s="228" t="s">
        <v>249</v>
      </c>
      <c r="AA26" s="229" t="s">
        <v>250</v>
      </c>
      <c r="AB26" s="1114"/>
      <c r="AC26" s="1114"/>
      <c r="AD26" s="230" t="s">
        <v>254</v>
      </c>
      <c r="AE26" s="230" t="s">
        <v>255</v>
      </c>
      <c r="AF26" s="230" t="s">
        <v>256</v>
      </c>
      <c r="AG26" s="231" t="s">
        <v>257</v>
      </c>
      <c r="AH26" s="1118"/>
      <c r="AI26" s="228" t="s">
        <v>247</v>
      </c>
      <c r="AJ26" s="228" t="s">
        <v>248</v>
      </c>
      <c r="AK26" s="228" t="s">
        <v>249</v>
      </c>
      <c r="AL26" s="229" t="s">
        <v>250</v>
      </c>
      <c r="AM26" s="1114"/>
      <c r="AN26" s="1114"/>
      <c r="AO26" s="230" t="s">
        <v>251</v>
      </c>
      <c r="AP26" s="230" t="s">
        <v>252</v>
      </c>
      <c r="AQ26" s="231" t="s">
        <v>253</v>
      </c>
      <c r="AR26" s="217"/>
      <c r="AS26" s="1103"/>
      <c r="AT26" s="1104"/>
      <c r="AU26" s="1105"/>
      <c r="AV26" s="1106"/>
      <c r="AW26" s="1106"/>
      <c r="AX26" s="1106"/>
      <c r="AY26" s="1106"/>
      <c r="AZ26" s="1106"/>
      <c r="BA26" s="1106"/>
      <c r="BB26" s="1106"/>
      <c r="BC26" s="1106"/>
      <c r="BD26" s="1106"/>
      <c r="BE26" s="1106"/>
      <c r="BF26" s="1106"/>
      <c r="BG26" s="1106"/>
      <c r="BH26" s="1106"/>
      <c r="BI26" s="1119"/>
    </row>
    <row r="27" spans="1:62" s="223" customFormat="1" ht="13.5" thickBot="1">
      <c r="B27" s="1125"/>
      <c r="C27" s="1142"/>
      <c r="D27" s="1143"/>
      <c r="E27" s="1143"/>
      <c r="F27" s="1143"/>
      <c r="G27" s="1144"/>
      <c r="H27" s="1142"/>
      <c r="I27" s="1147"/>
      <c r="J27" s="1134"/>
      <c r="K27" s="1134"/>
      <c r="L27" s="232" t="s">
        <v>258</v>
      </c>
      <c r="M27" s="233" t="s">
        <v>259</v>
      </c>
      <c r="N27" s="234" t="s">
        <v>259</v>
      </c>
      <c r="O27" s="234" t="s">
        <v>259</v>
      </c>
      <c r="P27" s="234" t="s">
        <v>259</v>
      </c>
      <c r="Q27" s="235" t="s">
        <v>259</v>
      </c>
      <c r="R27" s="234" t="s">
        <v>259</v>
      </c>
      <c r="S27" s="234" t="s">
        <v>259</v>
      </c>
      <c r="T27" s="234" t="s">
        <v>259</v>
      </c>
      <c r="U27" s="234" t="s">
        <v>259</v>
      </c>
      <c r="V27" s="236" t="s">
        <v>259</v>
      </c>
      <c r="W27" s="233" t="s">
        <v>259</v>
      </c>
      <c r="X27" s="234" t="s">
        <v>259</v>
      </c>
      <c r="Y27" s="234" t="s">
        <v>259</v>
      </c>
      <c r="Z27" s="234" t="s">
        <v>259</v>
      </c>
      <c r="AA27" s="235" t="s">
        <v>259</v>
      </c>
      <c r="AB27" s="234" t="s">
        <v>259</v>
      </c>
      <c r="AC27" s="234" t="s">
        <v>259</v>
      </c>
      <c r="AD27" s="234" t="s">
        <v>259</v>
      </c>
      <c r="AE27" s="234" t="s">
        <v>259</v>
      </c>
      <c r="AF27" s="234" t="s">
        <v>259</v>
      </c>
      <c r="AG27" s="236" t="s">
        <v>259</v>
      </c>
      <c r="AH27" s="233" t="s">
        <v>259</v>
      </c>
      <c r="AI27" s="234" t="s">
        <v>259</v>
      </c>
      <c r="AJ27" s="234" t="s">
        <v>259</v>
      </c>
      <c r="AK27" s="234" t="s">
        <v>259</v>
      </c>
      <c r="AL27" s="235" t="s">
        <v>259</v>
      </c>
      <c r="AM27" s="234" t="s">
        <v>259</v>
      </c>
      <c r="AN27" s="234" t="s">
        <v>259</v>
      </c>
      <c r="AO27" s="234" t="s">
        <v>259</v>
      </c>
      <c r="AP27" s="234" t="s">
        <v>259</v>
      </c>
      <c r="AQ27" s="236" t="s">
        <v>259</v>
      </c>
      <c r="AR27" s="217"/>
      <c r="AS27" s="1098" t="s">
        <v>260</v>
      </c>
      <c r="AT27" s="1087" t="s">
        <v>261</v>
      </c>
      <c r="AU27" s="1087" t="s">
        <v>262</v>
      </c>
      <c r="AV27" s="1087" t="s">
        <v>260</v>
      </c>
      <c r="AW27" s="1087" t="s">
        <v>261</v>
      </c>
      <c r="AX27" s="1087" t="s">
        <v>260</v>
      </c>
      <c r="AY27" s="1087" t="s">
        <v>261</v>
      </c>
      <c r="AZ27" s="1087" t="s">
        <v>260</v>
      </c>
      <c r="BA27" s="1087" t="s">
        <v>261</v>
      </c>
      <c r="BB27" s="1087" t="s">
        <v>262</v>
      </c>
      <c r="BC27" s="1087" t="s">
        <v>260</v>
      </c>
      <c r="BD27" s="1087" t="s">
        <v>261</v>
      </c>
      <c r="BE27" s="1087" t="s">
        <v>260</v>
      </c>
      <c r="BF27" s="1087" t="s">
        <v>260</v>
      </c>
      <c r="BG27" s="1087" t="s">
        <v>261</v>
      </c>
      <c r="BH27" s="1087" t="s">
        <v>260</v>
      </c>
      <c r="BI27" s="1089" t="s">
        <v>261</v>
      </c>
    </row>
    <row r="28" spans="1:62" s="223" customFormat="1" ht="39" thickBot="1">
      <c r="A28" s="237"/>
      <c r="B28" s="238"/>
      <c r="C28" s="1091"/>
      <c r="D28" s="1092"/>
      <c r="E28" s="1092"/>
      <c r="F28" s="1092"/>
      <c r="G28" s="1093"/>
      <c r="H28" s="1091" t="s">
        <v>28</v>
      </c>
      <c r="I28" s="1094"/>
      <c r="J28" s="239" t="s">
        <v>70</v>
      </c>
      <c r="K28" s="240" t="s">
        <v>71</v>
      </c>
      <c r="L28" s="239" t="s">
        <v>72</v>
      </c>
      <c r="M28" s="241" t="s">
        <v>73</v>
      </c>
      <c r="N28" s="240" t="s">
        <v>74</v>
      </c>
      <c r="O28" s="239" t="s">
        <v>75</v>
      </c>
      <c r="P28" s="239" t="s">
        <v>76</v>
      </c>
      <c r="Q28" s="240" t="s">
        <v>263</v>
      </c>
      <c r="R28" s="239" t="s">
        <v>78</v>
      </c>
      <c r="S28" s="242" t="s">
        <v>264</v>
      </c>
      <c r="T28" s="243" t="s">
        <v>265</v>
      </c>
      <c r="U28" s="239" t="s">
        <v>266</v>
      </c>
      <c r="V28" s="244" t="s">
        <v>267</v>
      </c>
      <c r="W28" s="241" t="s">
        <v>268</v>
      </c>
      <c r="X28" s="240" t="s">
        <v>269</v>
      </c>
      <c r="Y28" s="239" t="s">
        <v>270</v>
      </c>
      <c r="Z28" s="239" t="s">
        <v>271</v>
      </c>
      <c r="AA28" s="240" t="s">
        <v>272</v>
      </c>
      <c r="AB28" s="239" t="s">
        <v>273</v>
      </c>
      <c r="AC28" s="242" t="s">
        <v>274</v>
      </c>
      <c r="AD28" s="243" t="s">
        <v>275</v>
      </c>
      <c r="AE28" s="239"/>
      <c r="AF28" s="239" t="s">
        <v>276</v>
      </c>
      <c r="AG28" s="244" t="s">
        <v>277</v>
      </c>
      <c r="AH28" s="241" t="s">
        <v>278</v>
      </c>
      <c r="AI28" s="240" t="s">
        <v>279</v>
      </c>
      <c r="AJ28" s="239" t="s">
        <v>280</v>
      </c>
      <c r="AK28" s="239" t="s">
        <v>281</v>
      </c>
      <c r="AL28" s="240" t="s">
        <v>282</v>
      </c>
      <c r="AM28" s="239" t="s">
        <v>283</v>
      </c>
      <c r="AN28" s="242" t="s">
        <v>284</v>
      </c>
      <c r="AO28" s="243" t="s">
        <v>285</v>
      </c>
      <c r="AP28" s="239" t="s">
        <v>286</v>
      </c>
      <c r="AQ28" s="244" t="s">
        <v>287</v>
      </c>
      <c r="AR28" s="217"/>
      <c r="AS28" s="1099"/>
      <c r="AT28" s="1088"/>
      <c r="AU28" s="1088"/>
      <c r="AV28" s="1088"/>
      <c r="AW28" s="1088"/>
      <c r="AX28" s="1088"/>
      <c r="AY28" s="1088"/>
      <c r="AZ28" s="1088"/>
      <c r="BA28" s="1088"/>
      <c r="BB28" s="1088"/>
      <c r="BC28" s="1088"/>
      <c r="BD28" s="1088"/>
      <c r="BE28" s="1088"/>
      <c r="BF28" s="1088"/>
      <c r="BG28" s="1088"/>
      <c r="BH28" s="1088"/>
      <c r="BI28" s="1090"/>
    </row>
    <row r="29" spans="1:62" s="245" customFormat="1" ht="12.75">
      <c r="B29" s="246">
        <v>1</v>
      </c>
      <c r="C29" s="1095" t="s">
        <v>662</v>
      </c>
      <c r="D29" s="1095"/>
      <c r="E29" s="1095"/>
      <c r="F29" s="1095"/>
      <c r="G29" s="1095"/>
      <c r="H29" s="1096" t="s">
        <v>788</v>
      </c>
      <c r="I29" s="1097"/>
      <c r="J29" s="247">
        <v>11120</v>
      </c>
      <c r="K29" s="248">
        <v>38046</v>
      </c>
      <c r="L29" s="249">
        <v>16</v>
      </c>
      <c r="M29" s="250">
        <v>641353.68396663584</v>
      </c>
      <c r="N29" s="251">
        <v>1E-27</v>
      </c>
      <c r="O29" s="251">
        <v>1.2896200185356813E-27</v>
      </c>
      <c r="P29" s="251">
        <v>1E-27</v>
      </c>
      <c r="Q29" s="251">
        <v>641353.68396663584</v>
      </c>
      <c r="R29" s="251">
        <v>1.2896200185356813E-27</v>
      </c>
      <c r="S29" s="251">
        <v>1.2896200185356813E-27</v>
      </c>
      <c r="T29" s="251">
        <v>641353.68396663584</v>
      </c>
      <c r="U29" s="251">
        <v>575944.19746292871</v>
      </c>
      <c r="V29" s="249">
        <v>65409.486503707129</v>
      </c>
      <c r="W29" s="250">
        <v>1E-27</v>
      </c>
      <c r="X29" s="251">
        <v>1E-27</v>
      </c>
      <c r="Y29" s="251">
        <v>1E-27</v>
      </c>
      <c r="Z29" s="251">
        <v>1E-27</v>
      </c>
      <c r="AA29" s="251">
        <v>1E-27</v>
      </c>
      <c r="AB29" s="251">
        <v>1E-27</v>
      </c>
      <c r="AC29" s="251">
        <v>1E-27</v>
      </c>
      <c r="AD29" s="251">
        <v>1E-27</v>
      </c>
      <c r="AE29" s="251">
        <v>40084.60524791474</v>
      </c>
      <c r="AF29" s="249">
        <v>40084.60524791474</v>
      </c>
      <c r="AG29" s="249">
        <v>-40084.60524791474</v>
      </c>
      <c r="AH29" s="250">
        <v>641353.68396663584</v>
      </c>
      <c r="AI29" s="251">
        <v>1.2896200185356813E-27</v>
      </c>
      <c r="AJ29" s="251">
        <v>1.2896200185356813E-27</v>
      </c>
      <c r="AK29" s="251">
        <v>1.2896200185356813E-27</v>
      </c>
      <c r="AL29" s="251">
        <v>641353.68396663584</v>
      </c>
      <c r="AM29" s="251">
        <v>1.2896200185356813E-27</v>
      </c>
      <c r="AN29" s="251">
        <v>1.2896200185356813E-27</v>
      </c>
      <c r="AO29" s="251">
        <v>641353.68396663584</v>
      </c>
      <c r="AP29" s="251">
        <v>616028.80271084351</v>
      </c>
      <c r="AQ29" s="252">
        <v>25324.881255792388</v>
      </c>
      <c r="AR29" s="253">
        <f>'5-1'!BS29+'5-8'!BS29-'4'!AQ29</f>
        <v>0</v>
      </c>
      <c r="AS29" s="250">
        <v>22420.143116445444</v>
      </c>
      <c r="AT29" s="251">
        <v>0</v>
      </c>
      <c r="AU29" s="251">
        <v>0</v>
      </c>
      <c r="AV29" s="254">
        <v>0</v>
      </c>
      <c r="AW29" s="251">
        <v>0</v>
      </c>
      <c r="AX29" s="251">
        <v>0</v>
      </c>
      <c r="AY29" s="251">
        <v>0</v>
      </c>
      <c r="AZ29" s="251">
        <v>0</v>
      </c>
      <c r="BA29" s="251">
        <v>0</v>
      </c>
      <c r="BB29" s="251">
        <v>0</v>
      </c>
      <c r="BC29" s="251">
        <v>0</v>
      </c>
      <c r="BD29" s="251">
        <v>0</v>
      </c>
      <c r="BE29" s="251">
        <v>0</v>
      </c>
      <c r="BF29" s="251">
        <v>0</v>
      </c>
      <c r="BG29" s="251">
        <v>0</v>
      </c>
      <c r="BH29" s="251">
        <v>2904.7381393469454</v>
      </c>
      <c r="BI29" s="252">
        <v>0</v>
      </c>
      <c r="BJ29" s="255">
        <f>AQ29-SUM(AS29:BI29)</f>
        <v>0</v>
      </c>
    </row>
    <row r="30" spans="1:62" s="245" customFormat="1" ht="12.75">
      <c r="B30" s="256">
        <v>2</v>
      </c>
      <c r="C30" s="1084" t="s">
        <v>663</v>
      </c>
      <c r="D30" s="1084"/>
      <c r="E30" s="1084"/>
      <c r="F30" s="1084"/>
      <c r="G30" s="1084"/>
      <c r="H30" s="1085" t="s">
        <v>788</v>
      </c>
      <c r="I30" s="1086"/>
      <c r="J30" s="257">
        <v>11132</v>
      </c>
      <c r="K30" s="258">
        <v>40599</v>
      </c>
      <c r="L30" s="259">
        <v>16</v>
      </c>
      <c r="M30" s="260">
        <v>530455.86190917518</v>
      </c>
      <c r="N30" s="261">
        <v>1E-27</v>
      </c>
      <c r="O30" s="261">
        <v>252865.79008341057</v>
      </c>
      <c r="P30" s="261">
        <v>1E-27</v>
      </c>
      <c r="Q30" s="261">
        <v>277590.07182576461</v>
      </c>
      <c r="R30" s="261">
        <v>1.2896200185356813E-27</v>
      </c>
      <c r="S30" s="261">
        <v>1.2896200185356813E-27</v>
      </c>
      <c r="T30" s="261">
        <v>277590.07182576461</v>
      </c>
      <c r="U30" s="261">
        <v>67951.78912766451</v>
      </c>
      <c r="V30" s="259">
        <v>209638.28269810008</v>
      </c>
      <c r="W30" s="260">
        <v>1E-27</v>
      </c>
      <c r="X30" s="261">
        <v>1E-27</v>
      </c>
      <c r="Y30" s="261">
        <v>1E-27</v>
      </c>
      <c r="Z30" s="261">
        <v>1E-27</v>
      </c>
      <c r="AA30" s="261">
        <v>1E-27</v>
      </c>
      <c r="AB30" s="261">
        <v>1E-27</v>
      </c>
      <c r="AC30" s="261">
        <v>1E-27</v>
      </c>
      <c r="AD30" s="261">
        <v>1E-27</v>
      </c>
      <c r="AE30" s="261">
        <v>17349.379489110288</v>
      </c>
      <c r="AF30" s="259">
        <v>17349.379489110288</v>
      </c>
      <c r="AG30" s="259">
        <v>-17349.379489110288</v>
      </c>
      <c r="AH30" s="260">
        <v>530455.86190917518</v>
      </c>
      <c r="AI30" s="261">
        <v>1.2896200185356813E-27</v>
      </c>
      <c r="AJ30" s="261">
        <v>252865.79008341057</v>
      </c>
      <c r="AK30" s="261">
        <v>1.2896200185356813E-27</v>
      </c>
      <c r="AL30" s="261">
        <v>277590.07182576461</v>
      </c>
      <c r="AM30" s="261">
        <v>1.2896200185356813E-27</v>
      </c>
      <c r="AN30" s="261">
        <v>1.2896200185356813E-27</v>
      </c>
      <c r="AO30" s="261">
        <v>277590.07182576461</v>
      </c>
      <c r="AP30" s="261">
        <v>85301.168616774798</v>
      </c>
      <c r="AQ30" s="262">
        <v>192288.9032089898</v>
      </c>
      <c r="AR30" s="253">
        <f>'5-1'!BS30+'5-8'!BS30-'4'!AQ30</f>
        <v>0</v>
      </c>
      <c r="AS30" s="260">
        <v>170233.56145702826</v>
      </c>
      <c r="AT30" s="261">
        <v>0</v>
      </c>
      <c r="AU30" s="261">
        <v>0</v>
      </c>
      <c r="AV30" s="263">
        <v>0</v>
      </c>
      <c r="AW30" s="261">
        <v>0</v>
      </c>
      <c r="AX30" s="261">
        <v>0</v>
      </c>
      <c r="AY30" s="261">
        <v>0</v>
      </c>
      <c r="AZ30" s="261">
        <v>0</v>
      </c>
      <c r="BA30" s="261">
        <v>0</v>
      </c>
      <c r="BB30" s="261">
        <v>0</v>
      </c>
      <c r="BC30" s="261">
        <v>0</v>
      </c>
      <c r="BD30" s="261">
        <v>0</v>
      </c>
      <c r="BE30" s="261">
        <v>0</v>
      </c>
      <c r="BF30" s="261">
        <v>0</v>
      </c>
      <c r="BG30" s="261">
        <v>0</v>
      </c>
      <c r="BH30" s="261">
        <v>22055.341751961532</v>
      </c>
      <c r="BI30" s="262">
        <v>0</v>
      </c>
      <c r="BJ30" s="255">
        <f t="shared" ref="BJ30:BJ93" si="0">AQ30-SUM(AS30:BI30)</f>
        <v>0</v>
      </c>
    </row>
    <row r="31" spans="1:62" s="245" customFormat="1" ht="12.75">
      <c r="B31" s="256">
        <v>3</v>
      </c>
      <c r="C31" s="1084" t="s">
        <v>664</v>
      </c>
      <c r="D31" s="1084"/>
      <c r="E31" s="1084"/>
      <c r="F31" s="1084"/>
      <c r="G31" s="1084"/>
      <c r="H31" s="1085" t="s">
        <v>789</v>
      </c>
      <c r="I31" s="1086"/>
      <c r="J31" s="257">
        <v>1112</v>
      </c>
      <c r="K31" s="258">
        <v>30651</v>
      </c>
      <c r="L31" s="259">
        <v>50</v>
      </c>
      <c r="M31" s="260">
        <v>374776.70296570903</v>
      </c>
      <c r="N31" s="261">
        <v>1E-27</v>
      </c>
      <c r="O31" s="261">
        <v>1.2896200185356813E-27</v>
      </c>
      <c r="P31" s="261">
        <v>1E-27</v>
      </c>
      <c r="Q31" s="261">
        <v>374776.70296570903</v>
      </c>
      <c r="R31" s="261">
        <v>1.2896200185356813E-27</v>
      </c>
      <c r="S31" s="261">
        <v>1.2896200185356813E-27</v>
      </c>
      <c r="T31" s="261">
        <v>374776.70296570903</v>
      </c>
      <c r="U31" s="261">
        <v>212549.98262279888</v>
      </c>
      <c r="V31" s="259">
        <v>162226.72034291015</v>
      </c>
      <c r="W31" s="260">
        <v>1E-27</v>
      </c>
      <c r="X31" s="261">
        <v>1E-27</v>
      </c>
      <c r="Y31" s="261">
        <v>1E-27</v>
      </c>
      <c r="Z31" s="261">
        <v>1E-27</v>
      </c>
      <c r="AA31" s="261">
        <v>1E-27</v>
      </c>
      <c r="AB31" s="261">
        <v>1E-27</v>
      </c>
      <c r="AC31" s="261">
        <v>1E-27</v>
      </c>
      <c r="AD31" s="261">
        <v>1E-27</v>
      </c>
      <c r="AE31" s="261">
        <v>7495.5340593141809</v>
      </c>
      <c r="AF31" s="259">
        <v>7495.5340593141809</v>
      </c>
      <c r="AG31" s="259">
        <v>-7495.5340593141809</v>
      </c>
      <c r="AH31" s="260">
        <v>374776.70296570903</v>
      </c>
      <c r="AI31" s="261">
        <v>1.2896200185356813E-27</v>
      </c>
      <c r="AJ31" s="261">
        <v>1.2896200185356813E-27</v>
      </c>
      <c r="AK31" s="261">
        <v>1.2896200185356813E-27</v>
      </c>
      <c r="AL31" s="261">
        <v>374776.70296570903</v>
      </c>
      <c r="AM31" s="261">
        <v>1.2896200185356813E-27</v>
      </c>
      <c r="AN31" s="261">
        <v>1.2896200185356813E-27</v>
      </c>
      <c r="AO31" s="261">
        <v>374776.70296570903</v>
      </c>
      <c r="AP31" s="261">
        <v>220045.51668211306</v>
      </c>
      <c r="AQ31" s="262">
        <v>154731.18628359598</v>
      </c>
      <c r="AR31" s="253">
        <f>'5-1'!BS31+'5-8'!BS31-'4'!AQ31</f>
        <v>0</v>
      </c>
      <c r="AS31" s="260">
        <v>136983.67648859712</v>
      </c>
      <c r="AT31" s="261">
        <v>0</v>
      </c>
      <c r="AU31" s="261">
        <v>0</v>
      </c>
      <c r="AV31" s="263">
        <v>0</v>
      </c>
      <c r="AW31" s="261">
        <v>0</v>
      </c>
      <c r="AX31" s="261">
        <v>0</v>
      </c>
      <c r="AY31" s="261">
        <v>0</v>
      </c>
      <c r="AZ31" s="261">
        <v>0</v>
      </c>
      <c r="BA31" s="261">
        <v>0</v>
      </c>
      <c r="BB31" s="261">
        <v>0</v>
      </c>
      <c r="BC31" s="261">
        <v>0</v>
      </c>
      <c r="BD31" s="261">
        <v>0</v>
      </c>
      <c r="BE31" s="261">
        <v>0</v>
      </c>
      <c r="BF31" s="261">
        <v>0</v>
      </c>
      <c r="BG31" s="261">
        <v>0</v>
      </c>
      <c r="BH31" s="261">
        <v>17747.509794998849</v>
      </c>
      <c r="BI31" s="262">
        <v>0</v>
      </c>
      <c r="BJ31" s="255">
        <f t="shared" si="0"/>
        <v>0</v>
      </c>
    </row>
    <row r="32" spans="1:62" s="245" customFormat="1" ht="12.75">
      <c r="B32" s="256">
        <v>4</v>
      </c>
      <c r="C32" s="1084" t="s">
        <v>665</v>
      </c>
      <c r="D32" s="1084"/>
      <c r="E32" s="1084"/>
      <c r="F32" s="1084"/>
      <c r="G32" s="1084"/>
      <c r="H32" s="1085" t="s">
        <v>790</v>
      </c>
      <c r="I32" s="1086"/>
      <c r="J32" s="257">
        <v>11060</v>
      </c>
      <c r="K32" s="258">
        <v>37376</v>
      </c>
      <c r="L32" s="259">
        <v>16</v>
      </c>
      <c r="M32" s="260">
        <v>332430.2015755329</v>
      </c>
      <c r="N32" s="261">
        <v>1E-27</v>
      </c>
      <c r="O32" s="261">
        <v>1.2896200185356813E-27</v>
      </c>
      <c r="P32" s="261">
        <v>1E-27</v>
      </c>
      <c r="Q32" s="261">
        <v>332430.2015755329</v>
      </c>
      <c r="R32" s="261">
        <v>1.2896200185356813E-27</v>
      </c>
      <c r="S32" s="261">
        <v>1.2896200185356813E-27</v>
      </c>
      <c r="T32" s="261">
        <v>332430.2015755329</v>
      </c>
      <c r="U32" s="261">
        <v>223013.33338160336</v>
      </c>
      <c r="V32" s="259">
        <v>109416.86819392955</v>
      </c>
      <c r="W32" s="260">
        <v>1E-27</v>
      </c>
      <c r="X32" s="261">
        <v>1E-27</v>
      </c>
      <c r="Y32" s="261">
        <v>1E-27</v>
      </c>
      <c r="Z32" s="261">
        <v>1E-27</v>
      </c>
      <c r="AA32" s="261">
        <v>1E-27</v>
      </c>
      <c r="AB32" s="261">
        <v>1E-27</v>
      </c>
      <c r="AC32" s="261">
        <v>1E-27</v>
      </c>
      <c r="AD32" s="261">
        <v>1E-27</v>
      </c>
      <c r="AE32" s="261">
        <v>20776.887598470807</v>
      </c>
      <c r="AF32" s="259">
        <v>20776.887598470807</v>
      </c>
      <c r="AG32" s="259">
        <v>-20776.887598470807</v>
      </c>
      <c r="AH32" s="260">
        <v>332430.2015755329</v>
      </c>
      <c r="AI32" s="261">
        <v>1.2896200185356813E-27</v>
      </c>
      <c r="AJ32" s="261">
        <v>1.2896200185356813E-27</v>
      </c>
      <c r="AK32" s="261">
        <v>1.2896200185356813E-27</v>
      </c>
      <c r="AL32" s="261">
        <v>332430.2015755329</v>
      </c>
      <c r="AM32" s="261">
        <v>1.2896200185356813E-27</v>
      </c>
      <c r="AN32" s="261">
        <v>1.2896200185356813E-27</v>
      </c>
      <c r="AO32" s="261">
        <v>332430.2015755329</v>
      </c>
      <c r="AP32" s="261">
        <v>243790.22098007417</v>
      </c>
      <c r="AQ32" s="262">
        <v>88639.980595458735</v>
      </c>
      <c r="AR32" s="253">
        <f>'5-1'!BS32+'5-8'!BS32-'4'!AQ32</f>
        <v>0</v>
      </c>
      <c r="AS32" s="260">
        <v>78473.064916526913</v>
      </c>
      <c r="AT32" s="261">
        <v>0</v>
      </c>
      <c r="AU32" s="261">
        <v>0</v>
      </c>
      <c r="AV32" s="263">
        <v>0</v>
      </c>
      <c r="AW32" s="261">
        <v>0</v>
      </c>
      <c r="AX32" s="261">
        <v>0</v>
      </c>
      <c r="AY32" s="261">
        <v>0</v>
      </c>
      <c r="AZ32" s="261">
        <v>0</v>
      </c>
      <c r="BA32" s="261">
        <v>0</v>
      </c>
      <c r="BB32" s="261">
        <v>0</v>
      </c>
      <c r="BC32" s="261">
        <v>0</v>
      </c>
      <c r="BD32" s="261">
        <v>0</v>
      </c>
      <c r="BE32" s="261">
        <v>0</v>
      </c>
      <c r="BF32" s="261">
        <v>0</v>
      </c>
      <c r="BG32" s="261">
        <v>0</v>
      </c>
      <c r="BH32" s="261">
        <v>10166.915678931819</v>
      </c>
      <c r="BI32" s="262">
        <v>0</v>
      </c>
      <c r="BJ32" s="255">
        <f t="shared" si="0"/>
        <v>0</v>
      </c>
    </row>
    <row r="33" spans="2:62" s="245" customFormat="1" ht="12.75">
      <c r="B33" s="256">
        <v>5</v>
      </c>
      <c r="C33" s="1084" t="s">
        <v>666</v>
      </c>
      <c r="D33" s="1084"/>
      <c r="E33" s="1084"/>
      <c r="F33" s="1084"/>
      <c r="G33" s="1084"/>
      <c r="H33" s="1085" t="s">
        <v>791</v>
      </c>
      <c r="I33" s="1086"/>
      <c r="J33" s="257">
        <v>7501</v>
      </c>
      <c r="K33" s="258">
        <v>40599</v>
      </c>
      <c r="L33" s="259">
        <v>25</v>
      </c>
      <c r="M33" s="260">
        <v>51101.135310472659</v>
      </c>
      <c r="N33" s="261">
        <v>1E-27</v>
      </c>
      <c r="O33" s="261">
        <v>24242.643651529193</v>
      </c>
      <c r="P33" s="261">
        <v>1E-27</v>
      </c>
      <c r="Q33" s="261">
        <v>26858.491658943469</v>
      </c>
      <c r="R33" s="261">
        <v>1.2896200185356813E-27</v>
      </c>
      <c r="S33" s="261">
        <v>1.2896200185356813E-27</v>
      </c>
      <c r="T33" s="261">
        <v>26858.491658943469</v>
      </c>
      <c r="U33" s="261">
        <v>4117.956441149212</v>
      </c>
      <c r="V33" s="259">
        <v>22740.535217794255</v>
      </c>
      <c r="W33" s="260">
        <v>1E-27</v>
      </c>
      <c r="X33" s="261">
        <v>1E-27</v>
      </c>
      <c r="Y33" s="261">
        <v>1E-27</v>
      </c>
      <c r="Z33" s="261">
        <v>1E-27</v>
      </c>
      <c r="AA33" s="261">
        <v>1E-27</v>
      </c>
      <c r="AB33" s="261">
        <v>1E-27</v>
      </c>
      <c r="AC33" s="261">
        <v>1E-27</v>
      </c>
      <c r="AD33" s="261">
        <v>1E-27</v>
      </c>
      <c r="AE33" s="261">
        <v>1074.3396663577387</v>
      </c>
      <c r="AF33" s="259">
        <v>1074.3396663577387</v>
      </c>
      <c r="AG33" s="259">
        <v>-1074.3396663577387</v>
      </c>
      <c r="AH33" s="260">
        <v>51101.135310472659</v>
      </c>
      <c r="AI33" s="261">
        <v>1.2896200185356813E-27</v>
      </c>
      <c r="AJ33" s="261">
        <v>24242.643651529193</v>
      </c>
      <c r="AK33" s="261">
        <v>1.2896200185356813E-27</v>
      </c>
      <c r="AL33" s="261">
        <v>26858.491658943469</v>
      </c>
      <c r="AM33" s="261">
        <v>1.2896200185356813E-27</v>
      </c>
      <c r="AN33" s="261">
        <v>1.2896200185356813E-27</v>
      </c>
      <c r="AO33" s="261">
        <v>26858.491658943469</v>
      </c>
      <c r="AP33" s="261">
        <v>5192.2961075069506</v>
      </c>
      <c r="AQ33" s="262">
        <v>21666.195551436518</v>
      </c>
      <c r="AR33" s="253">
        <f>'5-1'!BS33+'5-8'!BS33-'4'!AQ33</f>
        <v>0</v>
      </c>
      <c r="AS33" s="260">
        <v>19181.104943621245</v>
      </c>
      <c r="AT33" s="261">
        <v>0</v>
      </c>
      <c r="AU33" s="261">
        <v>0</v>
      </c>
      <c r="AV33" s="263">
        <v>0</v>
      </c>
      <c r="AW33" s="261">
        <v>0</v>
      </c>
      <c r="AX33" s="261">
        <v>0</v>
      </c>
      <c r="AY33" s="261">
        <v>0</v>
      </c>
      <c r="AZ33" s="261">
        <v>0</v>
      </c>
      <c r="BA33" s="261">
        <v>0</v>
      </c>
      <c r="BB33" s="261">
        <v>0</v>
      </c>
      <c r="BC33" s="261">
        <v>0</v>
      </c>
      <c r="BD33" s="261">
        <v>0</v>
      </c>
      <c r="BE33" s="261">
        <v>0</v>
      </c>
      <c r="BF33" s="261">
        <v>0</v>
      </c>
      <c r="BG33" s="261">
        <v>0</v>
      </c>
      <c r="BH33" s="261">
        <v>2485.0906078152752</v>
      </c>
      <c r="BI33" s="262">
        <v>0</v>
      </c>
      <c r="BJ33" s="255">
        <f t="shared" si="0"/>
        <v>0</v>
      </c>
    </row>
    <row r="34" spans="2:62" s="245" customFormat="1" ht="12.75">
      <c r="B34" s="256">
        <v>6</v>
      </c>
      <c r="C34" s="1084" t="s">
        <v>667</v>
      </c>
      <c r="D34" s="1084"/>
      <c r="E34" s="1084"/>
      <c r="F34" s="1084"/>
      <c r="G34" s="1084"/>
      <c r="H34" s="1085" t="s">
        <v>792</v>
      </c>
      <c r="I34" s="1086"/>
      <c r="J34" s="257">
        <v>7782</v>
      </c>
      <c r="K34" s="258">
        <v>36152</v>
      </c>
      <c r="L34" s="259">
        <v>50</v>
      </c>
      <c r="M34" s="260">
        <v>29723.702502316963</v>
      </c>
      <c r="N34" s="261">
        <v>1E-27</v>
      </c>
      <c r="O34" s="261">
        <v>1E-27</v>
      </c>
      <c r="P34" s="261">
        <v>1E-27</v>
      </c>
      <c r="Q34" s="261">
        <v>29723.702502316963</v>
      </c>
      <c r="R34" s="261">
        <v>1.2896200185356813E-27</v>
      </c>
      <c r="S34" s="261">
        <v>1.2896200185356813E-27</v>
      </c>
      <c r="T34" s="261">
        <v>29723.702502316963</v>
      </c>
      <c r="U34" s="261">
        <v>7175.2201112140874</v>
      </c>
      <c r="V34" s="259">
        <v>22548.482391102876</v>
      </c>
      <c r="W34" s="260">
        <v>1E-27</v>
      </c>
      <c r="X34" s="261">
        <v>1E-27</v>
      </c>
      <c r="Y34" s="261">
        <v>1E-27</v>
      </c>
      <c r="Z34" s="261">
        <v>1E-27</v>
      </c>
      <c r="AA34" s="261">
        <v>1E-27</v>
      </c>
      <c r="AB34" s="261">
        <v>1E-27</v>
      </c>
      <c r="AC34" s="261">
        <v>1E-27</v>
      </c>
      <c r="AD34" s="261">
        <v>1E-27</v>
      </c>
      <c r="AE34" s="261">
        <v>594.47405004633924</v>
      </c>
      <c r="AF34" s="259">
        <v>594.47405004633924</v>
      </c>
      <c r="AG34" s="259">
        <v>-594.47405004633924</v>
      </c>
      <c r="AH34" s="260">
        <v>29723.702502316963</v>
      </c>
      <c r="AI34" s="261">
        <v>1.2896200185356813E-27</v>
      </c>
      <c r="AJ34" s="261">
        <v>1.2896200185356813E-27</v>
      </c>
      <c r="AK34" s="261">
        <v>1.2896200185356813E-27</v>
      </c>
      <c r="AL34" s="261">
        <v>29723.702502316963</v>
      </c>
      <c r="AM34" s="261">
        <v>1.2896200185356813E-27</v>
      </c>
      <c r="AN34" s="261">
        <v>1.2896200185356813E-27</v>
      </c>
      <c r="AO34" s="261">
        <v>29723.702502316963</v>
      </c>
      <c r="AP34" s="261">
        <v>7769.6941612604269</v>
      </c>
      <c r="AQ34" s="262">
        <v>21954.008341056538</v>
      </c>
      <c r="AR34" s="253">
        <f>'5-1'!BS34+'5-8'!BS34-'4'!AQ34</f>
        <v>0</v>
      </c>
      <c r="AS34" s="260">
        <v>19435.905898810259</v>
      </c>
      <c r="AT34" s="261">
        <v>0</v>
      </c>
      <c r="AU34" s="261">
        <v>0</v>
      </c>
      <c r="AV34" s="263">
        <v>0</v>
      </c>
      <c r="AW34" s="261">
        <v>0</v>
      </c>
      <c r="AX34" s="261">
        <v>0</v>
      </c>
      <c r="AY34" s="261">
        <v>0</v>
      </c>
      <c r="AZ34" s="261">
        <v>0</v>
      </c>
      <c r="BA34" s="261">
        <v>0</v>
      </c>
      <c r="BB34" s="261">
        <v>0</v>
      </c>
      <c r="BC34" s="261">
        <v>0</v>
      </c>
      <c r="BD34" s="261">
        <v>0</v>
      </c>
      <c r="BE34" s="261">
        <v>0</v>
      </c>
      <c r="BF34" s="261">
        <v>0</v>
      </c>
      <c r="BG34" s="261">
        <v>0</v>
      </c>
      <c r="BH34" s="261">
        <v>2518.1024422462815</v>
      </c>
      <c r="BI34" s="262">
        <v>0</v>
      </c>
      <c r="BJ34" s="255">
        <f t="shared" si="0"/>
        <v>0</v>
      </c>
    </row>
    <row r="35" spans="2:62" s="245" customFormat="1" ht="12.75">
      <c r="B35" s="256">
        <v>7</v>
      </c>
      <c r="C35" s="1084" t="s">
        <v>668</v>
      </c>
      <c r="D35" s="1084"/>
      <c r="E35" s="1084"/>
      <c r="F35" s="1084"/>
      <c r="G35" s="1084"/>
      <c r="H35" s="1085" t="s">
        <v>792</v>
      </c>
      <c r="I35" s="1086"/>
      <c r="J35" s="257">
        <v>1114</v>
      </c>
      <c r="K35" s="258">
        <v>31382</v>
      </c>
      <c r="L35" s="259">
        <v>40</v>
      </c>
      <c r="M35" s="260">
        <v>40696.536144578313</v>
      </c>
      <c r="N35" s="261">
        <v>1E-27</v>
      </c>
      <c r="O35" s="261">
        <v>1E-27</v>
      </c>
      <c r="P35" s="261">
        <v>1E-27</v>
      </c>
      <c r="Q35" s="261">
        <v>40696.536144578313</v>
      </c>
      <c r="R35" s="261">
        <v>1.2896200185356813E-27</v>
      </c>
      <c r="S35" s="261">
        <v>1.2896200185356813E-27</v>
      </c>
      <c r="T35" s="261">
        <v>40696.536144578313</v>
      </c>
      <c r="U35" s="261">
        <v>35248.493975903613</v>
      </c>
      <c r="V35" s="259">
        <v>5448.0421686746995</v>
      </c>
      <c r="W35" s="260">
        <v>1E-27</v>
      </c>
      <c r="X35" s="261">
        <v>1E-27</v>
      </c>
      <c r="Y35" s="261">
        <v>1E-27</v>
      </c>
      <c r="Z35" s="261">
        <v>1E-27</v>
      </c>
      <c r="AA35" s="261">
        <v>1E-27</v>
      </c>
      <c r="AB35" s="261">
        <v>1E-27</v>
      </c>
      <c r="AC35" s="261">
        <v>1E-27</v>
      </c>
      <c r="AD35" s="261">
        <v>1E-27</v>
      </c>
      <c r="AE35" s="261">
        <v>1017.4134036144578</v>
      </c>
      <c r="AF35" s="259">
        <v>1017.4134036144578</v>
      </c>
      <c r="AG35" s="259">
        <v>-1017.4134036144578</v>
      </c>
      <c r="AH35" s="260">
        <v>40696.536144578313</v>
      </c>
      <c r="AI35" s="261">
        <v>1.2896200185356813E-27</v>
      </c>
      <c r="AJ35" s="261">
        <v>1.2896200185356813E-27</v>
      </c>
      <c r="AK35" s="261">
        <v>1.2896200185356813E-27</v>
      </c>
      <c r="AL35" s="261">
        <v>40696.536144578313</v>
      </c>
      <c r="AM35" s="261">
        <v>1.2896200185356813E-27</v>
      </c>
      <c r="AN35" s="261">
        <v>1.2896200185356813E-27</v>
      </c>
      <c r="AO35" s="261">
        <v>40696.536144578313</v>
      </c>
      <c r="AP35" s="261">
        <v>36265.907379518074</v>
      </c>
      <c r="AQ35" s="262">
        <v>4430.6287650602417</v>
      </c>
      <c r="AR35" s="253">
        <f>'5-1'!BS35+'5-8'!BS35-'4'!AQ35</f>
        <v>0</v>
      </c>
      <c r="AS35" s="260">
        <v>0</v>
      </c>
      <c r="AT35" s="261">
        <v>0</v>
      </c>
      <c r="AU35" s="261">
        <v>0</v>
      </c>
      <c r="AV35" s="263">
        <v>0</v>
      </c>
      <c r="AW35" s="261">
        <v>0</v>
      </c>
      <c r="AX35" s="261">
        <v>0</v>
      </c>
      <c r="AY35" s="261">
        <v>0</v>
      </c>
      <c r="AZ35" s="261">
        <v>0</v>
      </c>
      <c r="BA35" s="261">
        <v>0</v>
      </c>
      <c r="BB35" s="261">
        <v>0</v>
      </c>
      <c r="BC35" s="261">
        <v>0</v>
      </c>
      <c r="BD35" s="261">
        <v>0</v>
      </c>
      <c r="BE35" s="261">
        <v>0</v>
      </c>
      <c r="BF35" s="261">
        <v>0</v>
      </c>
      <c r="BG35" s="261">
        <v>0</v>
      </c>
      <c r="BH35" s="261">
        <v>0</v>
      </c>
      <c r="BI35" s="262">
        <v>4430.6287650602417</v>
      </c>
      <c r="BJ35" s="255">
        <f t="shared" si="0"/>
        <v>0</v>
      </c>
    </row>
    <row r="36" spans="2:62" s="245" customFormat="1" ht="12.75">
      <c r="B36" s="256">
        <v>8</v>
      </c>
      <c r="C36" s="1084" t="s">
        <v>669</v>
      </c>
      <c r="D36" s="1084"/>
      <c r="E36" s="1084"/>
      <c r="F36" s="1084"/>
      <c r="G36" s="1084"/>
      <c r="H36" s="1085" t="s">
        <v>793</v>
      </c>
      <c r="I36" s="1086"/>
      <c r="J36" s="257">
        <v>82204</v>
      </c>
      <c r="K36" s="258">
        <v>40616</v>
      </c>
      <c r="L36" s="259">
        <v>7</v>
      </c>
      <c r="M36" s="260">
        <v>27000.115848007415</v>
      </c>
      <c r="N36" s="261">
        <v>1E-27</v>
      </c>
      <c r="O36" s="261">
        <v>1E-27</v>
      </c>
      <c r="P36" s="261">
        <v>1E-27</v>
      </c>
      <c r="Q36" s="261">
        <v>27000.115848007415</v>
      </c>
      <c r="R36" s="261">
        <v>1.2896200185356813E-27</v>
      </c>
      <c r="S36" s="261">
        <v>1.2896200185356813E-27</v>
      </c>
      <c r="T36" s="261">
        <v>27000.115848007415</v>
      </c>
      <c r="U36" s="261">
        <v>13596.791010194625</v>
      </c>
      <c r="V36" s="259">
        <v>13403.32483781279</v>
      </c>
      <c r="W36" s="260">
        <v>1E-27</v>
      </c>
      <c r="X36" s="261">
        <v>1E-27</v>
      </c>
      <c r="Y36" s="261">
        <v>1E-27</v>
      </c>
      <c r="Z36" s="261">
        <v>1E-27</v>
      </c>
      <c r="AA36" s="261">
        <v>1E-27</v>
      </c>
      <c r="AB36" s="261">
        <v>1E-27</v>
      </c>
      <c r="AC36" s="261">
        <v>1E-27</v>
      </c>
      <c r="AD36" s="261">
        <v>1E-27</v>
      </c>
      <c r="AE36" s="261">
        <v>3857.1594068582021</v>
      </c>
      <c r="AF36" s="259">
        <v>3857.1594068582021</v>
      </c>
      <c r="AG36" s="259">
        <v>-3857.1594068582021</v>
      </c>
      <c r="AH36" s="260">
        <v>27000.115848007415</v>
      </c>
      <c r="AI36" s="261">
        <v>1.2896200185356813E-27</v>
      </c>
      <c r="AJ36" s="261">
        <v>1.2896200185356813E-27</v>
      </c>
      <c r="AK36" s="261">
        <v>1.2896200185356813E-27</v>
      </c>
      <c r="AL36" s="261">
        <v>27000.115848007415</v>
      </c>
      <c r="AM36" s="261">
        <v>1.2896200185356813E-27</v>
      </c>
      <c r="AN36" s="261">
        <v>1.2896200185356813E-27</v>
      </c>
      <c r="AO36" s="261">
        <v>27000.115848007415</v>
      </c>
      <c r="AP36" s="261">
        <v>17453.950417052827</v>
      </c>
      <c r="AQ36" s="262">
        <v>9546.1654309545884</v>
      </c>
      <c r="AR36" s="253">
        <f>'5-1'!BS36+'5-8'!BS36-'4'!AQ36</f>
        <v>0</v>
      </c>
      <c r="AS36" s="260">
        <v>8451.2299589287577</v>
      </c>
      <c r="AT36" s="261">
        <v>0</v>
      </c>
      <c r="AU36" s="261">
        <v>0</v>
      </c>
      <c r="AV36" s="263">
        <v>0</v>
      </c>
      <c r="AW36" s="261">
        <v>0</v>
      </c>
      <c r="AX36" s="261">
        <v>0</v>
      </c>
      <c r="AY36" s="261">
        <v>0</v>
      </c>
      <c r="AZ36" s="261">
        <v>0</v>
      </c>
      <c r="BA36" s="261">
        <v>0</v>
      </c>
      <c r="BB36" s="261">
        <v>0</v>
      </c>
      <c r="BC36" s="261">
        <v>0</v>
      </c>
      <c r="BD36" s="261">
        <v>0</v>
      </c>
      <c r="BE36" s="261">
        <v>0</v>
      </c>
      <c r="BF36" s="261">
        <v>0</v>
      </c>
      <c r="BG36" s="261">
        <v>0</v>
      </c>
      <c r="BH36" s="261">
        <v>1094.9354720258311</v>
      </c>
      <c r="BI36" s="262">
        <v>0</v>
      </c>
      <c r="BJ36" s="255">
        <f t="shared" si="0"/>
        <v>0</v>
      </c>
    </row>
    <row r="37" spans="2:62" s="245" customFormat="1" ht="12.75">
      <c r="B37" s="256">
        <v>9</v>
      </c>
      <c r="C37" s="1084" t="s">
        <v>670</v>
      </c>
      <c r="D37" s="1084"/>
      <c r="E37" s="1084"/>
      <c r="F37" s="1084"/>
      <c r="G37" s="1084"/>
      <c r="H37" s="1085" t="s">
        <v>792</v>
      </c>
      <c r="I37" s="1086"/>
      <c r="J37" s="257">
        <v>1129</v>
      </c>
      <c r="K37" s="258">
        <v>37244</v>
      </c>
      <c r="L37" s="259">
        <v>15</v>
      </c>
      <c r="M37" s="260">
        <v>19667.226598702502</v>
      </c>
      <c r="N37" s="261">
        <v>1E-27</v>
      </c>
      <c r="O37" s="261">
        <v>1E-27</v>
      </c>
      <c r="P37" s="261">
        <v>1E-27</v>
      </c>
      <c r="Q37" s="261">
        <v>19667.226598702502</v>
      </c>
      <c r="R37" s="261">
        <v>1.2896200185356813E-27</v>
      </c>
      <c r="S37" s="261">
        <v>1.2896200185356813E-27</v>
      </c>
      <c r="T37" s="261">
        <v>19667.226598702502</v>
      </c>
      <c r="U37" s="261">
        <v>17076.324528884768</v>
      </c>
      <c r="V37" s="259">
        <v>2590.9020698177337</v>
      </c>
      <c r="W37" s="260">
        <v>1E-27</v>
      </c>
      <c r="X37" s="261">
        <v>1E-27</v>
      </c>
      <c r="Y37" s="261">
        <v>1E-27</v>
      </c>
      <c r="Z37" s="261">
        <v>1E-27</v>
      </c>
      <c r="AA37" s="261">
        <v>1E-27</v>
      </c>
      <c r="AB37" s="261">
        <v>1E-27</v>
      </c>
      <c r="AC37" s="261">
        <v>1E-27</v>
      </c>
      <c r="AD37" s="261">
        <v>1E-27</v>
      </c>
      <c r="AE37" s="261">
        <v>1311.1484399135002</v>
      </c>
      <c r="AF37" s="259">
        <v>1311.1484399135002</v>
      </c>
      <c r="AG37" s="259">
        <v>-1311.1484399135002</v>
      </c>
      <c r="AH37" s="260">
        <v>19667.226598702502</v>
      </c>
      <c r="AI37" s="261">
        <v>1.2896200185356813E-27</v>
      </c>
      <c r="AJ37" s="261">
        <v>1.2896200185356813E-27</v>
      </c>
      <c r="AK37" s="261">
        <v>1.2896200185356813E-27</v>
      </c>
      <c r="AL37" s="261">
        <v>19667.226598702502</v>
      </c>
      <c r="AM37" s="261">
        <v>1.2896200185356813E-27</v>
      </c>
      <c r="AN37" s="261">
        <v>1.2896200185356813E-27</v>
      </c>
      <c r="AO37" s="261">
        <v>19667.226598702502</v>
      </c>
      <c r="AP37" s="261">
        <v>18387.472968798269</v>
      </c>
      <c r="AQ37" s="262">
        <v>1279.7536299042335</v>
      </c>
      <c r="AR37" s="253">
        <f>'5-1'!BS37+'5-8'!BS37-'4'!AQ37</f>
        <v>0</v>
      </c>
      <c r="AS37" s="260">
        <v>1132.9671893202219</v>
      </c>
      <c r="AT37" s="261">
        <v>0</v>
      </c>
      <c r="AU37" s="261">
        <v>0</v>
      </c>
      <c r="AV37" s="263">
        <v>0</v>
      </c>
      <c r="AW37" s="261">
        <v>0</v>
      </c>
      <c r="AX37" s="261">
        <v>0</v>
      </c>
      <c r="AY37" s="261">
        <v>0</v>
      </c>
      <c r="AZ37" s="261">
        <v>0</v>
      </c>
      <c r="BA37" s="261">
        <v>0</v>
      </c>
      <c r="BB37" s="261">
        <v>0</v>
      </c>
      <c r="BC37" s="261">
        <v>0</v>
      </c>
      <c r="BD37" s="261">
        <v>0</v>
      </c>
      <c r="BE37" s="261">
        <v>0</v>
      </c>
      <c r="BF37" s="261">
        <v>0</v>
      </c>
      <c r="BG37" s="261">
        <v>0</v>
      </c>
      <c r="BH37" s="261">
        <v>146.78644058401179</v>
      </c>
      <c r="BI37" s="262">
        <v>0</v>
      </c>
      <c r="BJ37" s="255">
        <f t="shared" si="0"/>
        <v>0</v>
      </c>
    </row>
    <row r="38" spans="2:62" s="245" customFormat="1" ht="12.75">
      <c r="B38" s="256">
        <v>10</v>
      </c>
      <c r="C38" s="1084" t="s">
        <v>671</v>
      </c>
      <c r="D38" s="1084"/>
      <c r="E38" s="1084"/>
      <c r="F38" s="1084"/>
      <c r="G38" s="1084"/>
      <c r="H38" s="1085" t="s">
        <v>788</v>
      </c>
      <c r="I38" s="1086"/>
      <c r="J38" s="257">
        <v>11001</v>
      </c>
      <c r="K38" s="258">
        <v>37244</v>
      </c>
      <c r="L38" s="259">
        <v>16</v>
      </c>
      <c r="M38" s="260">
        <v>168869.61306765524</v>
      </c>
      <c r="N38" s="261">
        <v>1E-27</v>
      </c>
      <c r="O38" s="261">
        <v>1E-27</v>
      </c>
      <c r="P38" s="261">
        <v>1E-27</v>
      </c>
      <c r="Q38" s="261">
        <v>168869.61306765524</v>
      </c>
      <c r="R38" s="261">
        <v>1.2896200185356813E-27</v>
      </c>
      <c r="S38" s="261">
        <v>1.2896200185356813E-27</v>
      </c>
      <c r="T38" s="261">
        <v>168869.61306765524</v>
      </c>
      <c r="U38" s="261">
        <v>94198.349889944395</v>
      </c>
      <c r="V38" s="259">
        <v>74671.263177710847</v>
      </c>
      <c r="W38" s="260">
        <v>1E-27</v>
      </c>
      <c r="X38" s="261">
        <v>1E-27</v>
      </c>
      <c r="Y38" s="261">
        <v>1E-27</v>
      </c>
      <c r="Z38" s="261">
        <v>1E-27</v>
      </c>
      <c r="AA38" s="261">
        <v>1E-27</v>
      </c>
      <c r="AB38" s="261">
        <v>1E-27</v>
      </c>
      <c r="AC38" s="261">
        <v>1E-27</v>
      </c>
      <c r="AD38" s="261">
        <v>1E-27</v>
      </c>
      <c r="AE38" s="261">
        <v>10554.350816728453</v>
      </c>
      <c r="AF38" s="259">
        <v>10554.350816728453</v>
      </c>
      <c r="AG38" s="259">
        <v>-10554.350816728453</v>
      </c>
      <c r="AH38" s="260">
        <v>168869.61306765524</v>
      </c>
      <c r="AI38" s="261">
        <v>1.2896200185356813E-27</v>
      </c>
      <c r="AJ38" s="261">
        <v>1.2896200185356813E-27</v>
      </c>
      <c r="AK38" s="261">
        <v>1.2896200185356813E-27</v>
      </c>
      <c r="AL38" s="261">
        <v>168869.61306765524</v>
      </c>
      <c r="AM38" s="261">
        <v>1.2896200185356813E-27</v>
      </c>
      <c r="AN38" s="261">
        <v>1.2896200185356813E-27</v>
      </c>
      <c r="AO38" s="261">
        <v>168869.61306765524</v>
      </c>
      <c r="AP38" s="261">
        <v>104752.70070667285</v>
      </c>
      <c r="AQ38" s="262">
        <v>64116.912360982395</v>
      </c>
      <c r="AR38" s="253">
        <f>'5-1'!BS38+'5-8'!BS38-'4'!AQ38</f>
        <v>0</v>
      </c>
      <c r="AS38" s="260">
        <v>56762.767682830621</v>
      </c>
      <c r="AT38" s="261">
        <v>0</v>
      </c>
      <c r="AU38" s="261">
        <v>0</v>
      </c>
      <c r="AV38" s="263">
        <v>0</v>
      </c>
      <c r="AW38" s="261">
        <v>0</v>
      </c>
      <c r="AX38" s="261">
        <v>0</v>
      </c>
      <c r="AY38" s="261">
        <v>0</v>
      </c>
      <c r="AZ38" s="261">
        <v>0</v>
      </c>
      <c r="BA38" s="261">
        <v>0</v>
      </c>
      <c r="BB38" s="261">
        <v>0</v>
      </c>
      <c r="BC38" s="261">
        <v>0</v>
      </c>
      <c r="BD38" s="261">
        <v>0</v>
      </c>
      <c r="BE38" s="261">
        <v>0</v>
      </c>
      <c r="BF38" s="261">
        <v>0</v>
      </c>
      <c r="BG38" s="261">
        <v>0</v>
      </c>
      <c r="BH38" s="261">
        <v>7354.1446781517725</v>
      </c>
      <c r="BI38" s="262">
        <v>0</v>
      </c>
      <c r="BJ38" s="255">
        <f t="shared" si="0"/>
        <v>0</v>
      </c>
    </row>
    <row r="39" spans="2:62" s="245" customFormat="1" ht="12.75">
      <c r="B39" s="256">
        <v>11</v>
      </c>
      <c r="C39" s="1084" t="s">
        <v>672</v>
      </c>
      <c r="D39" s="1084"/>
      <c r="E39" s="1084"/>
      <c r="F39" s="1084"/>
      <c r="G39" s="1084"/>
      <c r="H39" s="1085" t="s">
        <v>789</v>
      </c>
      <c r="I39" s="1086"/>
      <c r="J39" s="257">
        <v>1107</v>
      </c>
      <c r="K39" s="258">
        <v>25903</v>
      </c>
      <c r="L39" s="259">
        <v>50</v>
      </c>
      <c r="M39" s="260">
        <v>75512.627432808164</v>
      </c>
      <c r="N39" s="261">
        <v>1E-27</v>
      </c>
      <c r="O39" s="261">
        <v>1E-27</v>
      </c>
      <c r="P39" s="261">
        <v>1E-27</v>
      </c>
      <c r="Q39" s="261">
        <v>75512.627432808164</v>
      </c>
      <c r="R39" s="261">
        <v>1.2896200185356813E-27</v>
      </c>
      <c r="S39" s="261">
        <v>1.2896200185356813E-27</v>
      </c>
      <c r="T39" s="261">
        <v>75512.627432808164</v>
      </c>
      <c r="U39" s="261">
        <v>49926.610287303061</v>
      </c>
      <c r="V39" s="259">
        <v>25586.017145505102</v>
      </c>
      <c r="W39" s="260">
        <v>1E-27</v>
      </c>
      <c r="X39" s="261">
        <v>1E-27</v>
      </c>
      <c r="Y39" s="261">
        <v>1E-27</v>
      </c>
      <c r="Z39" s="261">
        <v>1E-27</v>
      </c>
      <c r="AA39" s="261">
        <v>1E-27</v>
      </c>
      <c r="AB39" s="261">
        <v>1E-27</v>
      </c>
      <c r="AC39" s="261">
        <v>1E-27</v>
      </c>
      <c r="AD39" s="261">
        <v>1E-27</v>
      </c>
      <c r="AE39" s="261">
        <v>1510.2525486561633</v>
      </c>
      <c r="AF39" s="259">
        <v>1510.2525486561633</v>
      </c>
      <c r="AG39" s="259">
        <v>-1510.2525486561633</v>
      </c>
      <c r="AH39" s="260">
        <v>75512.627432808164</v>
      </c>
      <c r="AI39" s="261">
        <v>1.2896200185356813E-27</v>
      </c>
      <c r="AJ39" s="261">
        <v>1.2896200185356813E-27</v>
      </c>
      <c r="AK39" s="261">
        <v>1.2896200185356813E-27</v>
      </c>
      <c r="AL39" s="261">
        <v>75512.627432808164</v>
      </c>
      <c r="AM39" s="261">
        <v>1.2896200185356813E-27</v>
      </c>
      <c r="AN39" s="261">
        <v>1.2896200185356813E-27</v>
      </c>
      <c r="AO39" s="261">
        <v>75512.627432808164</v>
      </c>
      <c r="AP39" s="261">
        <v>51436.862835959226</v>
      </c>
      <c r="AQ39" s="262">
        <v>24075.764596848938</v>
      </c>
      <c r="AR39" s="253">
        <f>'5-1'!BS39+'5-8'!BS39-'4'!AQ39</f>
        <v>0</v>
      </c>
      <c r="AS39" s="260">
        <v>21314.298868656806</v>
      </c>
      <c r="AT39" s="261">
        <v>0</v>
      </c>
      <c r="AU39" s="261">
        <v>0</v>
      </c>
      <c r="AV39" s="263">
        <v>0</v>
      </c>
      <c r="AW39" s="261">
        <v>0</v>
      </c>
      <c r="AX39" s="261">
        <v>0</v>
      </c>
      <c r="AY39" s="261">
        <v>0</v>
      </c>
      <c r="AZ39" s="261">
        <v>0</v>
      </c>
      <c r="BA39" s="261">
        <v>0</v>
      </c>
      <c r="BB39" s="261">
        <v>0</v>
      </c>
      <c r="BC39" s="261">
        <v>0</v>
      </c>
      <c r="BD39" s="261">
        <v>0</v>
      </c>
      <c r="BE39" s="261">
        <v>0</v>
      </c>
      <c r="BF39" s="261">
        <v>0</v>
      </c>
      <c r="BG39" s="261">
        <v>0</v>
      </c>
      <c r="BH39" s="261">
        <v>2761.4657281921336</v>
      </c>
      <c r="BI39" s="262">
        <v>0</v>
      </c>
      <c r="BJ39" s="255">
        <f t="shared" si="0"/>
        <v>0</v>
      </c>
    </row>
    <row r="40" spans="2:62" s="245" customFormat="1" ht="12.75">
      <c r="B40" s="256">
        <v>12</v>
      </c>
      <c r="C40" s="1084" t="s">
        <v>673</v>
      </c>
      <c r="D40" s="1084"/>
      <c r="E40" s="1084"/>
      <c r="F40" s="1084"/>
      <c r="G40" s="1084"/>
      <c r="H40" s="1085" t="s">
        <v>794</v>
      </c>
      <c r="I40" s="1086"/>
      <c r="J40" s="257">
        <v>7500</v>
      </c>
      <c r="K40" s="258">
        <v>31017</v>
      </c>
      <c r="L40" s="259">
        <v>45</v>
      </c>
      <c r="M40" s="260">
        <v>27087.291473586654</v>
      </c>
      <c r="N40" s="261">
        <v>1E-27</v>
      </c>
      <c r="O40" s="261">
        <v>1E-27</v>
      </c>
      <c r="P40" s="261">
        <v>1E-27</v>
      </c>
      <c r="Q40" s="261">
        <v>27087.291473586654</v>
      </c>
      <c r="R40" s="261">
        <v>1.2896200185356813E-27</v>
      </c>
      <c r="S40" s="261">
        <v>1.2896200185356813E-27</v>
      </c>
      <c r="T40" s="261">
        <v>27087.291473586654</v>
      </c>
      <c r="U40" s="261">
        <v>20452.785500978272</v>
      </c>
      <c r="V40" s="259">
        <v>6634.5059726083819</v>
      </c>
      <c r="W40" s="260">
        <v>1E-27</v>
      </c>
      <c r="X40" s="261">
        <v>1E-27</v>
      </c>
      <c r="Y40" s="261">
        <v>1E-27</v>
      </c>
      <c r="Z40" s="261">
        <v>1E-27</v>
      </c>
      <c r="AA40" s="261">
        <v>1E-27</v>
      </c>
      <c r="AB40" s="261">
        <v>1E-27</v>
      </c>
      <c r="AC40" s="261">
        <v>1E-27</v>
      </c>
      <c r="AD40" s="261">
        <v>1E-27</v>
      </c>
      <c r="AE40" s="261">
        <v>601.9398105241479</v>
      </c>
      <c r="AF40" s="259">
        <v>601.9398105241479</v>
      </c>
      <c r="AG40" s="259">
        <v>-601.9398105241479</v>
      </c>
      <c r="AH40" s="260">
        <v>27087.291473586654</v>
      </c>
      <c r="AI40" s="261">
        <v>1.2896200185356813E-27</v>
      </c>
      <c r="AJ40" s="261">
        <v>1.2896200185356813E-27</v>
      </c>
      <c r="AK40" s="261">
        <v>1.2896200185356813E-27</v>
      </c>
      <c r="AL40" s="261">
        <v>27087.291473586654</v>
      </c>
      <c r="AM40" s="261">
        <v>1.2896200185356813E-27</v>
      </c>
      <c r="AN40" s="261">
        <v>1.2896200185356813E-27</v>
      </c>
      <c r="AO40" s="261">
        <v>27087.291473586654</v>
      </c>
      <c r="AP40" s="261">
        <v>21054.725311502421</v>
      </c>
      <c r="AQ40" s="262">
        <v>6032.5661620842338</v>
      </c>
      <c r="AR40" s="253">
        <f>'5-1'!BS40+'5-8'!BS40-'4'!AQ40</f>
        <v>0</v>
      </c>
      <c r="AS40" s="260">
        <v>5340.6369549085057</v>
      </c>
      <c r="AT40" s="261">
        <v>0</v>
      </c>
      <c r="AU40" s="261">
        <v>0</v>
      </c>
      <c r="AV40" s="263">
        <v>0</v>
      </c>
      <c r="AW40" s="261">
        <v>0</v>
      </c>
      <c r="AX40" s="261">
        <v>0</v>
      </c>
      <c r="AY40" s="261">
        <v>0</v>
      </c>
      <c r="AZ40" s="261">
        <v>0</v>
      </c>
      <c r="BA40" s="261">
        <v>0</v>
      </c>
      <c r="BB40" s="261">
        <v>0</v>
      </c>
      <c r="BC40" s="261">
        <v>0</v>
      </c>
      <c r="BD40" s="261">
        <v>0</v>
      </c>
      <c r="BE40" s="261">
        <v>0</v>
      </c>
      <c r="BF40" s="261">
        <v>0</v>
      </c>
      <c r="BG40" s="261">
        <v>0</v>
      </c>
      <c r="BH40" s="261">
        <v>691.92920717572872</v>
      </c>
      <c r="BI40" s="262">
        <v>0</v>
      </c>
      <c r="BJ40" s="255">
        <f t="shared" si="0"/>
        <v>0</v>
      </c>
    </row>
    <row r="41" spans="2:62" s="245" customFormat="1" ht="12.75">
      <c r="B41" s="256">
        <v>13</v>
      </c>
      <c r="C41" s="1084" t="s">
        <v>674</v>
      </c>
      <c r="D41" s="1084"/>
      <c r="E41" s="1084"/>
      <c r="F41" s="1084"/>
      <c r="G41" s="1084"/>
      <c r="H41" s="1085" t="s">
        <v>792</v>
      </c>
      <c r="I41" s="1086"/>
      <c r="J41" s="257">
        <v>1134</v>
      </c>
      <c r="K41" s="258">
        <v>30680</v>
      </c>
      <c r="L41" s="259">
        <v>40</v>
      </c>
      <c r="M41" s="260">
        <v>23429.969879518074</v>
      </c>
      <c r="N41" s="261">
        <v>1E-27</v>
      </c>
      <c r="O41" s="261">
        <v>1E-27</v>
      </c>
      <c r="P41" s="261">
        <v>1E-27</v>
      </c>
      <c r="Q41" s="261">
        <v>23429.969879518074</v>
      </c>
      <c r="R41" s="261">
        <v>1.2896200185356813E-27</v>
      </c>
      <c r="S41" s="261">
        <v>1.2896200185356813E-27</v>
      </c>
      <c r="T41" s="261">
        <v>23429.969879518074</v>
      </c>
      <c r="U41" s="261">
        <v>11344.843315569971</v>
      </c>
      <c r="V41" s="259">
        <v>12085.126563948103</v>
      </c>
      <c r="W41" s="260">
        <v>1E-27</v>
      </c>
      <c r="X41" s="261">
        <v>1E-27</v>
      </c>
      <c r="Y41" s="261">
        <v>1E-27</v>
      </c>
      <c r="Z41" s="261">
        <v>1E-27</v>
      </c>
      <c r="AA41" s="261">
        <v>1E-27</v>
      </c>
      <c r="AB41" s="261">
        <v>1E-27</v>
      </c>
      <c r="AC41" s="261">
        <v>1E-27</v>
      </c>
      <c r="AD41" s="261">
        <v>1E-27</v>
      </c>
      <c r="AE41" s="261">
        <v>585.74924698795189</v>
      </c>
      <c r="AF41" s="259">
        <v>585.74924698795189</v>
      </c>
      <c r="AG41" s="259">
        <v>-585.74924698795189</v>
      </c>
      <c r="AH41" s="260">
        <v>23429.969879518074</v>
      </c>
      <c r="AI41" s="261">
        <v>1.2896200185356813E-27</v>
      </c>
      <c r="AJ41" s="261">
        <v>1.2896200185356813E-27</v>
      </c>
      <c r="AK41" s="261">
        <v>1.2896200185356813E-27</v>
      </c>
      <c r="AL41" s="261">
        <v>23429.969879518074</v>
      </c>
      <c r="AM41" s="261">
        <v>1.2896200185356813E-27</v>
      </c>
      <c r="AN41" s="261">
        <v>1.2896200185356813E-27</v>
      </c>
      <c r="AO41" s="261">
        <v>23429.969879518074</v>
      </c>
      <c r="AP41" s="261">
        <v>11930.592562557924</v>
      </c>
      <c r="AQ41" s="262">
        <v>11499.37731696015</v>
      </c>
      <c r="AR41" s="253">
        <f>'5-1'!BS41+'5-8'!BS41-'4'!AQ41</f>
        <v>0</v>
      </c>
      <c r="AS41" s="260">
        <v>10180.410426891305</v>
      </c>
      <c r="AT41" s="261">
        <v>0</v>
      </c>
      <c r="AU41" s="261">
        <v>0</v>
      </c>
      <c r="AV41" s="263">
        <v>0</v>
      </c>
      <c r="AW41" s="261">
        <v>0</v>
      </c>
      <c r="AX41" s="261">
        <v>0</v>
      </c>
      <c r="AY41" s="261">
        <v>0</v>
      </c>
      <c r="AZ41" s="261">
        <v>0</v>
      </c>
      <c r="BA41" s="261">
        <v>0</v>
      </c>
      <c r="BB41" s="261">
        <v>0</v>
      </c>
      <c r="BC41" s="261">
        <v>0</v>
      </c>
      <c r="BD41" s="261">
        <v>0</v>
      </c>
      <c r="BE41" s="261">
        <v>0</v>
      </c>
      <c r="BF41" s="261">
        <v>0</v>
      </c>
      <c r="BG41" s="261">
        <v>0</v>
      </c>
      <c r="BH41" s="261">
        <v>1318.9668900688459</v>
      </c>
      <c r="BI41" s="262">
        <v>0</v>
      </c>
      <c r="BJ41" s="255">
        <f t="shared" si="0"/>
        <v>0</v>
      </c>
    </row>
    <row r="42" spans="2:62" s="245" customFormat="1" ht="12.75">
      <c r="B42" s="256">
        <v>14</v>
      </c>
      <c r="C42" s="1084" t="s">
        <v>675</v>
      </c>
      <c r="D42" s="1084"/>
      <c r="E42" s="1084"/>
      <c r="F42" s="1084"/>
      <c r="G42" s="1084"/>
      <c r="H42" s="1085" t="s">
        <v>793</v>
      </c>
      <c r="I42" s="1086"/>
      <c r="J42" s="257">
        <v>82205</v>
      </c>
      <c r="K42" s="258">
        <v>40624</v>
      </c>
      <c r="L42" s="259">
        <v>7</v>
      </c>
      <c r="M42" s="260">
        <v>13497.161723818352</v>
      </c>
      <c r="N42" s="261">
        <v>1E-27</v>
      </c>
      <c r="O42" s="261">
        <v>1E-27</v>
      </c>
      <c r="P42" s="261">
        <v>1E-27</v>
      </c>
      <c r="Q42" s="261">
        <v>13497.161723818352</v>
      </c>
      <c r="R42" s="261">
        <v>1.2896200185356813E-27</v>
      </c>
      <c r="S42" s="261">
        <v>1.2896200185356813E-27</v>
      </c>
      <c r="T42" s="261">
        <v>13497.161723818352</v>
      </c>
      <c r="U42" s="261">
        <v>7231.3981199523369</v>
      </c>
      <c r="V42" s="259">
        <v>6265.7636038660148</v>
      </c>
      <c r="W42" s="260">
        <v>1E-27</v>
      </c>
      <c r="X42" s="261">
        <v>1E-27</v>
      </c>
      <c r="Y42" s="261">
        <v>1E-27</v>
      </c>
      <c r="Z42" s="261">
        <v>1E-27</v>
      </c>
      <c r="AA42" s="261">
        <v>1E-27</v>
      </c>
      <c r="AB42" s="261">
        <v>1E-27</v>
      </c>
      <c r="AC42" s="261">
        <v>1E-27</v>
      </c>
      <c r="AD42" s="261">
        <v>1E-27</v>
      </c>
      <c r="AE42" s="261">
        <v>1928.1659605454788</v>
      </c>
      <c r="AF42" s="259">
        <v>1928.1659605454788</v>
      </c>
      <c r="AG42" s="259">
        <v>-1928.1659605454788</v>
      </c>
      <c r="AH42" s="260">
        <v>13497.161723818352</v>
      </c>
      <c r="AI42" s="261">
        <v>1.2896200185356813E-27</v>
      </c>
      <c r="AJ42" s="261">
        <v>1.2896200185356813E-27</v>
      </c>
      <c r="AK42" s="261">
        <v>1.2896200185356813E-27</v>
      </c>
      <c r="AL42" s="261">
        <v>13497.161723818352</v>
      </c>
      <c r="AM42" s="261">
        <v>1.2896200185356813E-27</v>
      </c>
      <c r="AN42" s="261">
        <v>1.2896200185356813E-27</v>
      </c>
      <c r="AO42" s="261">
        <v>13497.161723818352</v>
      </c>
      <c r="AP42" s="261">
        <v>9159.5640804978157</v>
      </c>
      <c r="AQ42" s="262">
        <v>4337.597643320536</v>
      </c>
      <c r="AR42" s="253">
        <f>'5-1'!BS42+'5-8'!BS42-'4'!AQ42</f>
        <v>0</v>
      </c>
      <c r="AS42" s="260">
        <v>3793.4162357729078</v>
      </c>
      <c r="AT42" s="261">
        <v>0</v>
      </c>
      <c r="AU42" s="261">
        <v>0</v>
      </c>
      <c r="AV42" s="263">
        <v>0</v>
      </c>
      <c r="AW42" s="261">
        <v>0</v>
      </c>
      <c r="AX42" s="261">
        <v>0</v>
      </c>
      <c r="AY42" s="261">
        <v>0</v>
      </c>
      <c r="AZ42" s="261">
        <v>0</v>
      </c>
      <c r="BA42" s="261">
        <v>0</v>
      </c>
      <c r="BB42" s="261">
        <v>0</v>
      </c>
      <c r="BC42" s="261">
        <v>0</v>
      </c>
      <c r="BD42" s="261">
        <v>0</v>
      </c>
      <c r="BE42" s="261">
        <v>0</v>
      </c>
      <c r="BF42" s="261">
        <v>0</v>
      </c>
      <c r="BG42" s="261">
        <v>0</v>
      </c>
      <c r="BH42" s="261">
        <v>491.47236755973285</v>
      </c>
      <c r="BI42" s="262">
        <v>52.70903998789548</v>
      </c>
      <c r="BJ42" s="255">
        <f t="shared" si="0"/>
        <v>0</v>
      </c>
    </row>
    <row r="43" spans="2:62" s="245" customFormat="1" ht="12.75">
      <c r="B43" s="256">
        <v>15</v>
      </c>
      <c r="C43" s="1084" t="s">
        <v>676</v>
      </c>
      <c r="D43" s="1084"/>
      <c r="E43" s="1084"/>
      <c r="F43" s="1084"/>
      <c r="G43" s="1084"/>
      <c r="H43" s="1085" t="s">
        <v>788</v>
      </c>
      <c r="I43" s="1086"/>
      <c r="J43" s="257">
        <v>11059</v>
      </c>
      <c r="K43" s="258">
        <v>36152</v>
      </c>
      <c r="L43" s="259">
        <v>16</v>
      </c>
      <c r="M43" s="260">
        <v>107658.13253012049</v>
      </c>
      <c r="N43" s="261">
        <v>1E-27</v>
      </c>
      <c r="O43" s="261">
        <v>1E-27</v>
      </c>
      <c r="P43" s="261">
        <v>1E-27</v>
      </c>
      <c r="Q43" s="261">
        <v>107658.13253012049</v>
      </c>
      <c r="R43" s="261">
        <v>1.2896200185356813E-27</v>
      </c>
      <c r="S43" s="261">
        <v>1.2896200185356813E-27</v>
      </c>
      <c r="T43" s="261">
        <v>107658.13253012049</v>
      </c>
      <c r="U43" s="261">
        <v>107658.13253012049</v>
      </c>
      <c r="V43" s="259">
        <v>1E-27</v>
      </c>
      <c r="W43" s="260">
        <v>1E-27</v>
      </c>
      <c r="X43" s="261">
        <v>1E-27</v>
      </c>
      <c r="Y43" s="261">
        <v>1E-27</v>
      </c>
      <c r="Z43" s="261">
        <v>1E-27</v>
      </c>
      <c r="AA43" s="261">
        <v>1E-27</v>
      </c>
      <c r="AB43" s="261">
        <v>1E-27</v>
      </c>
      <c r="AC43" s="261">
        <v>1E-27</v>
      </c>
      <c r="AD43" s="261">
        <v>1E-27</v>
      </c>
      <c r="AE43" s="261">
        <v>1E-27</v>
      </c>
      <c r="AF43" s="259">
        <v>1E-27</v>
      </c>
      <c r="AG43" s="259">
        <v>1E-27</v>
      </c>
      <c r="AH43" s="260">
        <v>107658.13253012049</v>
      </c>
      <c r="AI43" s="261">
        <v>1.2896200185356813E-27</v>
      </c>
      <c r="AJ43" s="261">
        <v>1.2896200185356813E-27</v>
      </c>
      <c r="AK43" s="261">
        <v>1.2896200185356813E-27</v>
      </c>
      <c r="AL43" s="261">
        <v>107658.13253012049</v>
      </c>
      <c r="AM43" s="261">
        <v>1.2896200185356813E-27</v>
      </c>
      <c r="AN43" s="261">
        <v>1.2896200185356813E-27</v>
      </c>
      <c r="AO43" s="261">
        <v>107658.13253012049</v>
      </c>
      <c r="AP43" s="261">
        <v>107658.13253012049</v>
      </c>
      <c r="AQ43" s="262">
        <v>1E-27</v>
      </c>
      <c r="AR43" s="253">
        <f>'5-1'!BS43+'5-8'!BS43-'4'!AQ43</f>
        <v>0</v>
      </c>
      <c r="AS43" s="260">
        <v>8.8530101641907755E-28</v>
      </c>
      <c r="AT43" s="261">
        <v>0</v>
      </c>
      <c r="AU43" s="261">
        <v>0</v>
      </c>
      <c r="AV43" s="263">
        <v>0</v>
      </c>
      <c r="AW43" s="261">
        <v>0</v>
      </c>
      <c r="AX43" s="261">
        <v>0</v>
      </c>
      <c r="AY43" s="261">
        <v>0</v>
      </c>
      <c r="AZ43" s="261">
        <v>0</v>
      </c>
      <c r="BA43" s="261">
        <v>0</v>
      </c>
      <c r="BB43" s="261">
        <v>0</v>
      </c>
      <c r="BC43" s="261">
        <v>0</v>
      </c>
      <c r="BD43" s="261">
        <v>0</v>
      </c>
      <c r="BE43" s="261">
        <v>0</v>
      </c>
      <c r="BF43" s="261">
        <v>0</v>
      </c>
      <c r="BG43" s="261">
        <v>0</v>
      </c>
      <c r="BH43" s="261">
        <v>1.146989835809226E-28</v>
      </c>
      <c r="BI43" s="262">
        <v>0</v>
      </c>
      <c r="BJ43" s="255">
        <f t="shared" si="0"/>
        <v>0</v>
      </c>
    </row>
    <row r="44" spans="2:62" s="245" customFormat="1" ht="12.75">
      <c r="B44" s="256">
        <v>16</v>
      </c>
      <c r="C44" s="1084" t="s">
        <v>677</v>
      </c>
      <c r="D44" s="1084"/>
      <c r="E44" s="1084"/>
      <c r="F44" s="1084"/>
      <c r="G44" s="1084"/>
      <c r="H44" s="1085" t="s">
        <v>788</v>
      </c>
      <c r="I44" s="1086"/>
      <c r="J44" s="257">
        <v>11119</v>
      </c>
      <c r="K44" s="258">
        <v>37978</v>
      </c>
      <c r="L44" s="259">
        <v>16</v>
      </c>
      <c r="M44" s="260">
        <v>14481.00092678406</v>
      </c>
      <c r="N44" s="261">
        <v>1E-27</v>
      </c>
      <c r="O44" s="261">
        <v>1E-27</v>
      </c>
      <c r="P44" s="261">
        <v>1E-27</v>
      </c>
      <c r="Q44" s="261">
        <v>14481.00092678406</v>
      </c>
      <c r="R44" s="261">
        <v>1.2896200185356813E-27</v>
      </c>
      <c r="S44" s="261">
        <v>1.2896200185356813E-27</v>
      </c>
      <c r="T44" s="261">
        <v>14481.00092678406</v>
      </c>
      <c r="U44" s="261">
        <v>14480.711306765525</v>
      </c>
      <c r="V44" s="259">
        <v>0.28962001853506081</v>
      </c>
      <c r="W44" s="260">
        <v>1E-27</v>
      </c>
      <c r="X44" s="261">
        <v>1E-27</v>
      </c>
      <c r="Y44" s="261">
        <v>1E-27</v>
      </c>
      <c r="Z44" s="261">
        <v>1E-27</v>
      </c>
      <c r="AA44" s="261">
        <v>1E-27</v>
      </c>
      <c r="AB44" s="261">
        <v>1E-27</v>
      </c>
      <c r="AC44" s="261">
        <v>1E-27</v>
      </c>
      <c r="AD44" s="261">
        <v>1E-27</v>
      </c>
      <c r="AE44" s="261">
        <v>0.28962001853506081</v>
      </c>
      <c r="AF44" s="259">
        <v>0.28962001853506081</v>
      </c>
      <c r="AG44" s="259">
        <v>-0.28962001853506081</v>
      </c>
      <c r="AH44" s="260">
        <v>14481.00092678406</v>
      </c>
      <c r="AI44" s="261">
        <v>1.2896200185356813E-27</v>
      </c>
      <c r="AJ44" s="261">
        <v>1.2896200185356813E-27</v>
      </c>
      <c r="AK44" s="261">
        <v>1.2896200185356813E-27</v>
      </c>
      <c r="AL44" s="261">
        <v>14481.00092678406</v>
      </c>
      <c r="AM44" s="261">
        <v>1.2896200185356813E-27</v>
      </c>
      <c r="AN44" s="261">
        <v>1.2896200185356813E-27</v>
      </c>
      <c r="AO44" s="261">
        <v>14481.00092678406</v>
      </c>
      <c r="AP44" s="261">
        <v>14481.00092678406</v>
      </c>
      <c r="AQ44" s="262">
        <v>1E-27</v>
      </c>
      <c r="AR44" s="253">
        <f>'5-1'!BS44+'5-8'!BS44-'4'!AQ44</f>
        <v>0</v>
      </c>
      <c r="AS44" s="260">
        <v>8.8530101641907755E-28</v>
      </c>
      <c r="AT44" s="261">
        <v>0</v>
      </c>
      <c r="AU44" s="261">
        <v>0</v>
      </c>
      <c r="AV44" s="263">
        <v>0</v>
      </c>
      <c r="AW44" s="261">
        <v>0</v>
      </c>
      <c r="AX44" s="261">
        <v>0</v>
      </c>
      <c r="AY44" s="261">
        <v>0</v>
      </c>
      <c r="AZ44" s="261">
        <v>0</v>
      </c>
      <c r="BA44" s="261">
        <v>0</v>
      </c>
      <c r="BB44" s="261">
        <v>0</v>
      </c>
      <c r="BC44" s="261">
        <v>0</v>
      </c>
      <c r="BD44" s="261">
        <v>0</v>
      </c>
      <c r="BE44" s="261">
        <v>0</v>
      </c>
      <c r="BF44" s="261">
        <v>0</v>
      </c>
      <c r="BG44" s="261">
        <v>0</v>
      </c>
      <c r="BH44" s="261">
        <v>1.146989835809226E-28</v>
      </c>
      <c r="BI44" s="262">
        <v>0</v>
      </c>
      <c r="BJ44" s="255">
        <f t="shared" si="0"/>
        <v>0</v>
      </c>
    </row>
    <row r="45" spans="2:62" s="245" customFormat="1" ht="12.75">
      <c r="B45" s="256">
        <v>17</v>
      </c>
      <c r="C45" s="1084" t="s">
        <v>678</v>
      </c>
      <c r="D45" s="1084"/>
      <c r="E45" s="1084"/>
      <c r="F45" s="1084"/>
      <c r="G45" s="1084"/>
      <c r="H45" s="1085" t="s">
        <v>792</v>
      </c>
      <c r="I45" s="1086"/>
      <c r="J45" s="257">
        <v>1113</v>
      </c>
      <c r="K45" s="258">
        <v>31017</v>
      </c>
      <c r="L45" s="259">
        <v>40</v>
      </c>
      <c r="M45" s="260">
        <v>11379.749768303986</v>
      </c>
      <c r="N45" s="261">
        <v>1E-27</v>
      </c>
      <c r="O45" s="261">
        <v>1E-27</v>
      </c>
      <c r="P45" s="261">
        <v>1E-27</v>
      </c>
      <c r="Q45" s="261">
        <v>11379.749768303986</v>
      </c>
      <c r="R45" s="261">
        <v>1.2896200185356813E-27</v>
      </c>
      <c r="S45" s="261">
        <v>1.2896200185356813E-27</v>
      </c>
      <c r="T45" s="261">
        <v>11379.749768303986</v>
      </c>
      <c r="U45" s="261">
        <v>8263.8148748841522</v>
      </c>
      <c r="V45" s="259">
        <v>3115.9348934198333</v>
      </c>
      <c r="W45" s="260">
        <v>1E-27</v>
      </c>
      <c r="X45" s="261">
        <v>1E-27</v>
      </c>
      <c r="Y45" s="261">
        <v>1E-27</v>
      </c>
      <c r="Z45" s="261">
        <v>1E-27</v>
      </c>
      <c r="AA45" s="261">
        <v>1E-27</v>
      </c>
      <c r="AB45" s="261">
        <v>1E-27</v>
      </c>
      <c r="AC45" s="261">
        <v>1E-27</v>
      </c>
      <c r="AD45" s="261">
        <v>1E-27</v>
      </c>
      <c r="AE45" s="261">
        <v>284.49374420759966</v>
      </c>
      <c r="AF45" s="259">
        <v>284.49374420759966</v>
      </c>
      <c r="AG45" s="259">
        <v>-284.49374420759966</v>
      </c>
      <c r="AH45" s="260">
        <v>11379.749768303986</v>
      </c>
      <c r="AI45" s="261">
        <v>1.2896200185356813E-27</v>
      </c>
      <c r="AJ45" s="261">
        <v>1.2896200185356813E-27</v>
      </c>
      <c r="AK45" s="261">
        <v>1.2896200185356813E-27</v>
      </c>
      <c r="AL45" s="261">
        <v>11379.749768303986</v>
      </c>
      <c r="AM45" s="261">
        <v>1.2896200185356813E-27</v>
      </c>
      <c r="AN45" s="261">
        <v>1.2896200185356813E-27</v>
      </c>
      <c r="AO45" s="261">
        <v>11379.749768303986</v>
      </c>
      <c r="AP45" s="261">
        <v>8548.3086190917511</v>
      </c>
      <c r="AQ45" s="262">
        <v>2831.4411492122335</v>
      </c>
      <c r="AR45" s="253">
        <f>'5-1'!BS45+'5-8'!BS45-'4'!AQ45</f>
        <v>0</v>
      </c>
      <c r="AS45" s="260">
        <v>2506.677727328391</v>
      </c>
      <c r="AT45" s="261">
        <v>0</v>
      </c>
      <c r="AU45" s="261">
        <v>0</v>
      </c>
      <c r="AV45" s="263">
        <v>0</v>
      </c>
      <c r="AW45" s="261">
        <v>0</v>
      </c>
      <c r="AX45" s="261">
        <v>0</v>
      </c>
      <c r="AY45" s="261">
        <v>0</v>
      </c>
      <c r="AZ45" s="261">
        <v>0</v>
      </c>
      <c r="BA45" s="261">
        <v>0</v>
      </c>
      <c r="BB45" s="261">
        <v>0</v>
      </c>
      <c r="BC45" s="261">
        <v>0</v>
      </c>
      <c r="BD45" s="261">
        <v>0</v>
      </c>
      <c r="BE45" s="261">
        <v>0</v>
      </c>
      <c r="BF45" s="261">
        <v>0</v>
      </c>
      <c r="BG45" s="261">
        <v>0</v>
      </c>
      <c r="BH45" s="261">
        <v>324.76342188384257</v>
      </c>
      <c r="BI45" s="262">
        <v>0</v>
      </c>
      <c r="BJ45" s="255">
        <f t="shared" si="0"/>
        <v>0</v>
      </c>
    </row>
    <row r="46" spans="2:62" s="245" customFormat="1" ht="12.75">
      <c r="B46" s="256">
        <v>18</v>
      </c>
      <c r="C46" s="1084" t="s">
        <v>679</v>
      </c>
      <c r="D46" s="1084"/>
      <c r="E46" s="1084"/>
      <c r="F46" s="1084"/>
      <c r="G46" s="1084"/>
      <c r="H46" s="1085" t="s">
        <v>795</v>
      </c>
      <c r="I46" s="1086"/>
      <c r="J46" s="257">
        <v>82203</v>
      </c>
      <c r="K46" s="258">
        <v>39756</v>
      </c>
      <c r="L46" s="259">
        <v>7</v>
      </c>
      <c r="M46" s="260">
        <v>12057.170991658944</v>
      </c>
      <c r="N46" s="261">
        <v>1E-27</v>
      </c>
      <c r="O46" s="261">
        <v>1E-27</v>
      </c>
      <c r="P46" s="261">
        <v>1E-27</v>
      </c>
      <c r="Q46" s="261">
        <v>12057.170991658944</v>
      </c>
      <c r="R46" s="261">
        <v>1.2896200185356813E-27</v>
      </c>
      <c r="S46" s="261">
        <v>1.2896200185356813E-27</v>
      </c>
      <c r="T46" s="261">
        <v>12057.170991658944</v>
      </c>
      <c r="U46" s="261">
        <v>12056.881371640407</v>
      </c>
      <c r="V46" s="259">
        <v>0.2896200185368798</v>
      </c>
      <c r="W46" s="260">
        <v>1E-27</v>
      </c>
      <c r="X46" s="261">
        <v>1E-27</v>
      </c>
      <c r="Y46" s="261">
        <v>1E-27</v>
      </c>
      <c r="Z46" s="261">
        <v>1E-27</v>
      </c>
      <c r="AA46" s="261">
        <v>1E-27</v>
      </c>
      <c r="AB46" s="261">
        <v>1E-27</v>
      </c>
      <c r="AC46" s="261">
        <v>1E-27</v>
      </c>
      <c r="AD46" s="261">
        <v>1E-27</v>
      </c>
      <c r="AE46" s="261">
        <v>0.2896200185368798</v>
      </c>
      <c r="AF46" s="259">
        <v>0.2896200185368798</v>
      </c>
      <c r="AG46" s="259">
        <v>-0.2896200185368798</v>
      </c>
      <c r="AH46" s="260">
        <v>12057.170991658944</v>
      </c>
      <c r="AI46" s="261">
        <v>1.2896200185356813E-27</v>
      </c>
      <c r="AJ46" s="261">
        <v>1.2896200185356813E-27</v>
      </c>
      <c r="AK46" s="261">
        <v>1.2896200185356813E-27</v>
      </c>
      <c r="AL46" s="261">
        <v>12057.170991658944</v>
      </c>
      <c r="AM46" s="261">
        <v>1.2896200185356813E-27</v>
      </c>
      <c r="AN46" s="261">
        <v>1.2896200185356813E-27</v>
      </c>
      <c r="AO46" s="261">
        <v>12057.170991658944</v>
      </c>
      <c r="AP46" s="261">
        <v>12057.170991658944</v>
      </c>
      <c r="AQ46" s="262">
        <v>1E-27</v>
      </c>
      <c r="AR46" s="253">
        <f>'5-1'!BS46+'5-8'!BS46-'4'!AQ46</f>
        <v>0</v>
      </c>
      <c r="AS46" s="260">
        <v>8.8530101641907755E-28</v>
      </c>
      <c r="AT46" s="261">
        <v>0</v>
      </c>
      <c r="AU46" s="261">
        <v>0</v>
      </c>
      <c r="AV46" s="263">
        <v>0</v>
      </c>
      <c r="AW46" s="261">
        <v>0</v>
      </c>
      <c r="AX46" s="261">
        <v>0</v>
      </c>
      <c r="AY46" s="261">
        <v>0</v>
      </c>
      <c r="AZ46" s="261">
        <v>0</v>
      </c>
      <c r="BA46" s="261">
        <v>0</v>
      </c>
      <c r="BB46" s="261">
        <v>0</v>
      </c>
      <c r="BC46" s="261">
        <v>0</v>
      </c>
      <c r="BD46" s="261">
        <v>0</v>
      </c>
      <c r="BE46" s="261">
        <v>0</v>
      </c>
      <c r="BF46" s="261">
        <v>0</v>
      </c>
      <c r="BG46" s="261">
        <v>0</v>
      </c>
      <c r="BH46" s="261">
        <v>1.146989835809226E-28</v>
      </c>
      <c r="BI46" s="262">
        <v>0</v>
      </c>
      <c r="BJ46" s="255">
        <f t="shared" si="0"/>
        <v>0</v>
      </c>
    </row>
    <row r="47" spans="2:62" s="245" customFormat="1" ht="12.75">
      <c r="B47" s="256">
        <v>19</v>
      </c>
      <c r="C47" s="1084" t="s">
        <v>680</v>
      </c>
      <c r="D47" s="1084"/>
      <c r="E47" s="1084"/>
      <c r="F47" s="1084"/>
      <c r="G47" s="1084"/>
      <c r="H47" s="1085" t="s">
        <v>788</v>
      </c>
      <c r="I47" s="1086"/>
      <c r="J47" s="257">
        <v>11122</v>
      </c>
      <c r="K47" s="258">
        <v>38046</v>
      </c>
      <c r="L47" s="259">
        <v>15</v>
      </c>
      <c r="M47" s="260">
        <v>7240.5004633920298</v>
      </c>
      <c r="N47" s="261">
        <v>1E-27</v>
      </c>
      <c r="O47" s="261">
        <v>1E-27</v>
      </c>
      <c r="P47" s="261">
        <v>1E-27</v>
      </c>
      <c r="Q47" s="261">
        <v>7240.5004633920298</v>
      </c>
      <c r="R47" s="261">
        <v>1.2896200185356813E-27</v>
      </c>
      <c r="S47" s="261">
        <v>1.2896200185356813E-27</v>
      </c>
      <c r="T47" s="261">
        <v>7240.5004633920298</v>
      </c>
      <c r="U47" s="261">
        <v>6673.3279270929879</v>
      </c>
      <c r="V47" s="259">
        <v>567.17253629904189</v>
      </c>
      <c r="W47" s="260">
        <v>1E-27</v>
      </c>
      <c r="X47" s="261">
        <v>1E-27</v>
      </c>
      <c r="Y47" s="261">
        <v>1E-27</v>
      </c>
      <c r="Z47" s="261">
        <v>1E-27</v>
      </c>
      <c r="AA47" s="261">
        <v>1E-27</v>
      </c>
      <c r="AB47" s="261">
        <v>1E-27</v>
      </c>
      <c r="AC47" s="261">
        <v>1E-27</v>
      </c>
      <c r="AD47" s="261">
        <v>1E-27</v>
      </c>
      <c r="AE47" s="261">
        <v>482.70003089280198</v>
      </c>
      <c r="AF47" s="259">
        <v>482.70003089280198</v>
      </c>
      <c r="AG47" s="259">
        <v>-482.70003089280198</v>
      </c>
      <c r="AH47" s="260">
        <v>7240.5004633920298</v>
      </c>
      <c r="AI47" s="261">
        <v>1.2896200185356813E-27</v>
      </c>
      <c r="AJ47" s="261">
        <v>1.2896200185356813E-27</v>
      </c>
      <c r="AK47" s="261">
        <v>1.2896200185356813E-27</v>
      </c>
      <c r="AL47" s="261">
        <v>7240.5004633920298</v>
      </c>
      <c r="AM47" s="261">
        <v>1.2896200185356813E-27</v>
      </c>
      <c r="AN47" s="261">
        <v>1.2896200185356813E-27</v>
      </c>
      <c r="AO47" s="261">
        <v>7240.5004633920298</v>
      </c>
      <c r="AP47" s="261">
        <v>7156.0279579857897</v>
      </c>
      <c r="AQ47" s="262">
        <v>84.472505406239918</v>
      </c>
      <c r="AR47" s="253">
        <f>'5-1'!BS47+'5-8'!BS47-'4'!AQ47</f>
        <v>0</v>
      </c>
      <c r="AS47" s="260">
        <v>74.783594895610207</v>
      </c>
      <c r="AT47" s="261">
        <v>0</v>
      </c>
      <c r="AU47" s="261">
        <v>0</v>
      </c>
      <c r="AV47" s="263">
        <v>0</v>
      </c>
      <c r="AW47" s="261">
        <v>0</v>
      </c>
      <c r="AX47" s="261">
        <v>0</v>
      </c>
      <c r="AY47" s="261">
        <v>0</v>
      </c>
      <c r="AZ47" s="261">
        <v>0</v>
      </c>
      <c r="BA47" s="261">
        <v>0</v>
      </c>
      <c r="BB47" s="261">
        <v>0</v>
      </c>
      <c r="BC47" s="261">
        <v>0</v>
      </c>
      <c r="BD47" s="261">
        <v>0</v>
      </c>
      <c r="BE47" s="261">
        <v>0</v>
      </c>
      <c r="BF47" s="261">
        <v>0</v>
      </c>
      <c r="BG47" s="261">
        <v>0</v>
      </c>
      <c r="BH47" s="261">
        <v>9.6889105106297073</v>
      </c>
      <c r="BI47" s="262">
        <v>0</v>
      </c>
      <c r="BJ47" s="255">
        <f t="shared" si="0"/>
        <v>0</v>
      </c>
    </row>
    <row r="48" spans="2:62" s="245" customFormat="1" ht="12.75">
      <c r="B48" s="256">
        <v>20</v>
      </c>
      <c r="C48" s="1084" t="s">
        <v>680</v>
      </c>
      <c r="D48" s="1084"/>
      <c r="E48" s="1084"/>
      <c r="F48" s="1084"/>
      <c r="G48" s="1084"/>
      <c r="H48" s="1085" t="s">
        <v>788</v>
      </c>
      <c r="I48" s="1086"/>
      <c r="J48" s="257">
        <v>11123</v>
      </c>
      <c r="K48" s="258">
        <v>38046</v>
      </c>
      <c r="L48" s="259">
        <v>15</v>
      </c>
      <c r="M48" s="260">
        <v>7240.5004633920298</v>
      </c>
      <c r="N48" s="261">
        <v>1E-27</v>
      </c>
      <c r="O48" s="261">
        <v>1E-27</v>
      </c>
      <c r="P48" s="261">
        <v>1E-27</v>
      </c>
      <c r="Q48" s="261">
        <v>7240.5004633920298</v>
      </c>
      <c r="R48" s="261">
        <v>1.2896200185356813E-27</v>
      </c>
      <c r="S48" s="261">
        <v>1.2896200185356813E-27</v>
      </c>
      <c r="T48" s="261">
        <v>7240.5004633920298</v>
      </c>
      <c r="U48" s="261">
        <v>6673.3279270929879</v>
      </c>
      <c r="V48" s="259">
        <v>567.17253629904189</v>
      </c>
      <c r="W48" s="260">
        <v>1E-27</v>
      </c>
      <c r="X48" s="261">
        <v>1E-27</v>
      </c>
      <c r="Y48" s="261">
        <v>1E-27</v>
      </c>
      <c r="Z48" s="261">
        <v>1E-27</v>
      </c>
      <c r="AA48" s="261">
        <v>1E-27</v>
      </c>
      <c r="AB48" s="261">
        <v>1E-27</v>
      </c>
      <c r="AC48" s="261">
        <v>1E-27</v>
      </c>
      <c r="AD48" s="261">
        <v>1E-27</v>
      </c>
      <c r="AE48" s="261">
        <v>482.70003089280198</v>
      </c>
      <c r="AF48" s="259">
        <v>482.70003089280198</v>
      </c>
      <c r="AG48" s="259">
        <v>-482.70003089280198</v>
      </c>
      <c r="AH48" s="260">
        <v>7240.5004633920298</v>
      </c>
      <c r="AI48" s="261">
        <v>1.2896200185356813E-27</v>
      </c>
      <c r="AJ48" s="261">
        <v>1.2896200185356813E-27</v>
      </c>
      <c r="AK48" s="261">
        <v>1.2896200185356813E-27</v>
      </c>
      <c r="AL48" s="261">
        <v>7240.5004633920298</v>
      </c>
      <c r="AM48" s="261">
        <v>1.2896200185356813E-27</v>
      </c>
      <c r="AN48" s="261">
        <v>1.2896200185356813E-27</v>
      </c>
      <c r="AO48" s="261">
        <v>7240.5004633920298</v>
      </c>
      <c r="AP48" s="261">
        <v>7156.0279579857897</v>
      </c>
      <c r="AQ48" s="262">
        <v>84.472505406239918</v>
      </c>
      <c r="AR48" s="253">
        <f>'5-1'!BS48+'5-8'!BS48-'4'!AQ48</f>
        <v>0</v>
      </c>
      <c r="AS48" s="260">
        <v>74.783594895610207</v>
      </c>
      <c r="AT48" s="261">
        <v>0</v>
      </c>
      <c r="AU48" s="261">
        <v>0</v>
      </c>
      <c r="AV48" s="263">
        <v>0</v>
      </c>
      <c r="AW48" s="261">
        <v>0</v>
      </c>
      <c r="AX48" s="261">
        <v>0</v>
      </c>
      <c r="AY48" s="261">
        <v>0</v>
      </c>
      <c r="AZ48" s="261">
        <v>0</v>
      </c>
      <c r="BA48" s="261">
        <v>0</v>
      </c>
      <c r="BB48" s="261">
        <v>0</v>
      </c>
      <c r="BC48" s="261">
        <v>0</v>
      </c>
      <c r="BD48" s="261">
        <v>0</v>
      </c>
      <c r="BE48" s="261">
        <v>0</v>
      </c>
      <c r="BF48" s="261">
        <v>0</v>
      </c>
      <c r="BG48" s="261">
        <v>0</v>
      </c>
      <c r="BH48" s="261">
        <v>9.6889105106297073</v>
      </c>
      <c r="BI48" s="262">
        <v>0</v>
      </c>
      <c r="BJ48" s="255">
        <f t="shared" si="0"/>
        <v>0</v>
      </c>
    </row>
    <row r="49" spans="2:62" s="245" customFormat="1" ht="12.75">
      <c r="B49" s="256">
        <v>21</v>
      </c>
      <c r="C49" s="1084" t="s">
        <v>681</v>
      </c>
      <c r="D49" s="1084"/>
      <c r="E49" s="1084"/>
      <c r="F49" s="1084"/>
      <c r="G49" s="1084"/>
      <c r="H49" s="1085" t="s">
        <v>792</v>
      </c>
      <c r="I49" s="1086"/>
      <c r="J49" s="257">
        <v>1111</v>
      </c>
      <c r="K49" s="258">
        <v>28095</v>
      </c>
      <c r="L49" s="259">
        <v>50</v>
      </c>
      <c r="M49" s="260">
        <v>10635.136700648749</v>
      </c>
      <c r="N49" s="261">
        <v>1E-27</v>
      </c>
      <c r="O49" s="261">
        <v>1E-27</v>
      </c>
      <c r="P49" s="261">
        <v>1E-27</v>
      </c>
      <c r="Q49" s="261">
        <v>10635.136700648749</v>
      </c>
      <c r="R49" s="261">
        <v>1.2896200185356813E-27</v>
      </c>
      <c r="S49" s="261">
        <v>1.2896200185356813E-27</v>
      </c>
      <c r="T49" s="261">
        <v>10635.136700648749</v>
      </c>
      <c r="U49" s="261">
        <v>10634.847080630214</v>
      </c>
      <c r="V49" s="259">
        <v>0.28962001853506081</v>
      </c>
      <c r="W49" s="260">
        <v>1E-27</v>
      </c>
      <c r="X49" s="261">
        <v>1E-27</v>
      </c>
      <c r="Y49" s="261">
        <v>1E-27</v>
      </c>
      <c r="Z49" s="261">
        <v>1E-27</v>
      </c>
      <c r="AA49" s="261">
        <v>1E-27</v>
      </c>
      <c r="AB49" s="261">
        <v>1E-27</v>
      </c>
      <c r="AC49" s="261">
        <v>1E-27</v>
      </c>
      <c r="AD49" s="261">
        <v>1E-27</v>
      </c>
      <c r="AE49" s="261">
        <v>0.28962001853506081</v>
      </c>
      <c r="AF49" s="259">
        <v>0.28962001853506081</v>
      </c>
      <c r="AG49" s="259">
        <v>-0.28962001853506081</v>
      </c>
      <c r="AH49" s="260">
        <v>10635.136700648749</v>
      </c>
      <c r="AI49" s="261">
        <v>1.2896200185356813E-27</v>
      </c>
      <c r="AJ49" s="261">
        <v>1.2896200185356813E-27</v>
      </c>
      <c r="AK49" s="261">
        <v>1.2896200185356813E-27</v>
      </c>
      <c r="AL49" s="261">
        <v>10635.136700648749</v>
      </c>
      <c r="AM49" s="261">
        <v>1.2896200185356813E-27</v>
      </c>
      <c r="AN49" s="261">
        <v>1.2896200185356813E-27</v>
      </c>
      <c r="AO49" s="261">
        <v>10635.136700648749</v>
      </c>
      <c r="AP49" s="261">
        <v>10635.136700648749</v>
      </c>
      <c r="AQ49" s="262">
        <v>1E-27</v>
      </c>
      <c r="AR49" s="253">
        <f>'5-1'!BS49+'5-8'!BS49-'4'!AQ49</f>
        <v>0</v>
      </c>
      <c r="AS49" s="260">
        <v>8.8530101641907755E-28</v>
      </c>
      <c r="AT49" s="261">
        <v>0</v>
      </c>
      <c r="AU49" s="261">
        <v>0</v>
      </c>
      <c r="AV49" s="263">
        <v>0</v>
      </c>
      <c r="AW49" s="261">
        <v>0</v>
      </c>
      <c r="AX49" s="261">
        <v>0</v>
      </c>
      <c r="AY49" s="261">
        <v>0</v>
      </c>
      <c r="AZ49" s="261">
        <v>0</v>
      </c>
      <c r="BA49" s="261">
        <v>0</v>
      </c>
      <c r="BB49" s="261">
        <v>0</v>
      </c>
      <c r="BC49" s="261">
        <v>0</v>
      </c>
      <c r="BD49" s="261">
        <v>0</v>
      </c>
      <c r="BE49" s="261">
        <v>0</v>
      </c>
      <c r="BF49" s="261">
        <v>0</v>
      </c>
      <c r="BG49" s="261">
        <v>0</v>
      </c>
      <c r="BH49" s="261">
        <v>1.146989835809226E-28</v>
      </c>
      <c r="BI49" s="262">
        <v>0</v>
      </c>
      <c r="BJ49" s="255">
        <f t="shared" si="0"/>
        <v>0</v>
      </c>
    </row>
    <row r="50" spans="2:62" s="245" customFormat="1" ht="12.75">
      <c r="B50" s="256">
        <v>22</v>
      </c>
      <c r="C50" s="1084" t="s">
        <v>682</v>
      </c>
      <c r="D50" s="1084"/>
      <c r="E50" s="1084"/>
      <c r="F50" s="1084"/>
      <c r="G50" s="1084"/>
      <c r="H50" s="1085" t="s">
        <v>792</v>
      </c>
      <c r="I50" s="1086"/>
      <c r="J50" s="257">
        <v>1213</v>
      </c>
      <c r="K50" s="258">
        <v>38426</v>
      </c>
      <c r="L50" s="259">
        <v>15</v>
      </c>
      <c r="M50" s="260">
        <v>3113.994439295644</v>
      </c>
      <c r="N50" s="261">
        <v>1E-27</v>
      </c>
      <c r="O50" s="261">
        <v>1E-27</v>
      </c>
      <c r="P50" s="261">
        <v>1E-27</v>
      </c>
      <c r="Q50" s="261">
        <v>3113.994439295644</v>
      </c>
      <c r="R50" s="261">
        <v>1.2896200185356813E-27</v>
      </c>
      <c r="S50" s="261">
        <v>1.2896200185356813E-27</v>
      </c>
      <c r="T50" s="261">
        <v>3113.994439295644</v>
      </c>
      <c r="U50" s="261">
        <v>878.359592215014</v>
      </c>
      <c r="V50" s="259">
        <v>2235.6348470806302</v>
      </c>
      <c r="W50" s="260">
        <v>1E-27</v>
      </c>
      <c r="X50" s="261">
        <v>1E-27</v>
      </c>
      <c r="Y50" s="261">
        <v>1E-27</v>
      </c>
      <c r="Z50" s="261">
        <v>1E-27</v>
      </c>
      <c r="AA50" s="261">
        <v>1E-27</v>
      </c>
      <c r="AB50" s="261">
        <v>1E-27</v>
      </c>
      <c r="AC50" s="261">
        <v>1E-27</v>
      </c>
      <c r="AD50" s="261">
        <v>1E-27</v>
      </c>
      <c r="AE50" s="261">
        <v>207.59962928637626</v>
      </c>
      <c r="AF50" s="259">
        <v>207.59962928637626</v>
      </c>
      <c r="AG50" s="259">
        <v>-207.59962928637626</v>
      </c>
      <c r="AH50" s="260">
        <v>3113.994439295644</v>
      </c>
      <c r="AI50" s="261">
        <v>1.2896200185356813E-27</v>
      </c>
      <c r="AJ50" s="261">
        <v>1.2896200185356813E-27</v>
      </c>
      <c r="AK50" s="261">
        <v>1.2896200185356813E-27</v>
      </c>
      <c r="AL50" s="261">
        <v>3113.994439295644</v>
      </c>
      <c r="AM50" s="261">
        <v>1.2896200185356813E-27</v>
      </c>
      <c r="AN50" s="261">
        <v>1.2896200185356813E-27</v>
      </c>
      <c r="AO50" s="261">
        <v>3113.994439295644</v>
      </c>
      <c r="AP50" s="261">
        <v>1085.9592215013902</v>
      </c>
      <c r="AQ50" s="262">
        <v>2028.0352177942539</v>
      </c>
      <c r="AR50" s="253">
        <f>'5-1'!BS50+'5-8'!BS50-'4'!AQ50</f>
        <v>0</v>
      </c>
      <c r="AS50" s="260">
        <v>1795.421639646938</v>
      </c>
      <c r="AT50" s="261">
        <v>0</v>
      </c>
      <c r="AU50" s="261">
        <v>0</v>
      </c>
      <c r="AV50" s="263">
        <v>0</v>
      </c>
      <c r="AW50" s="261">
        <v>0</v>
      </c>
      <c r="AX50" s="261">
        <v>0</v>
      </c>
      <c r="AY50" s="261">
        <v>0</v>
      </c>
      <c r="AZ50" s="261">
        <v>0</v>
      </c>
      <c r="BA50" s="261">
        <v>0</v>
      </c>
      <c r="BB50" s="261">
        <v>0</v>
      </c>
      <c r="BC50" s="261">
        <v>0</v>
      </c>
      <c r="BD50" s="261">
        <v>0</v>
      </c>
      <c r="BE50" s="261">
        <v>0</v>
      </c>
      <c r="BF50" s="261">
        <v>0</v>
      </c>
      <c r="BG50" s="261">
        <v>0</v>
      </c>
      <c r="BH50" s="261">
        <v>232.61357814731591</v>
      </c>
      <c r="BI50" s="262">
        <v>0</v>
      </c>
      <c r="BJ50" s="255">
        <f t="shared" si="0"/>
        <v>0</v>
      </c>
    </row>
    <row r="51" spans="2:62" s="245" customFormat="1" ht="12.75">
      <c r="B51" s="256">
        <v>23</v>
      </c>
      <c r="C51" s="1084" t="s">
        <v>683</v>
      </c>
      <c r="D51" s="1084"/>
      <c r="E51" s="1084"/>
      <c r="F51" s="1084"/>
      <c r="G51" s="1084"/>
      <c r="H51" s="1085" t="s">
        <v>796</v>
      </c>
      <c r="I51" s="1086"/>
      <c r="J51" s="257">
        <v>26102</v>
      </c>
      <c r="K51" s="258">
        <v>39685</v>
      </c>
      <c r="L51" s="259">
        <v>10</v>
      </c>
      <c r="M51" s="260">
        <v>4417.8637627432809</v>
      </c>
      <c r="N51" s="261">
        <v>1E-27</v>
      </c>
      <c r="O51" s="261">
        <v>1E-27</v>
      </c>
      <c r="P51" s="261">
        <v>1E-27</v>
      </c>
      <c r="Q51" s="261">
        <v>4417.8637627432809</v>
      </c>
      <c r="R51" s="261">
        <v>1.2896200185356813E-27</v>
      </c>
      <c r="S51" s="261">
        <v>1.2896200185356813E-27</v>
      </c>
      <c r="T51" s="261">
        <v>4417.8637627432809</v>
      </c>
      <c r="U51" s="261">
        <v>4417.5741427247449</v>
      </c>
      <c r="V51" s="259">
        <v>0.2896200185359703</v>
      </c>
      <c r="W51" s="260">
        <v>1E-27</v>
      </c>
      <c r="X51" s="261">
        <v>1E-27</v>
      </c>
      <c r="Y51" s="261">
        <v>1E-27</v>
      </c>
      <c r="Z51" s="261">
        <v>1E-27</v>
      </c>
      <c r="AA51" s="261">
        <v>1E-27</v>
      </c>
      <c r="AB51" s="261">
        <v>1E-27</v>
      </c>
      <c r="AC51" s="261">
        <v>1E-27</v>
      </c>
      <c r="AD51" s="261">
        <v>1E-27</v>
      </c>
      <c r="AE51" s="261">
        <v>0.2896200185359703</v>
      </c>
      <c r="AF51" s="259">
        <v>0.2896200185359703</v>
      </c>
      <c r="AG51" s="259">
        <v>-0.2896200185359703</v>
      </c>
      <c r="AH51" s="260">
        <v>4417.8637627432809</v>
      </c>
      <c r="AI51" s="261">
        <v>1.2896200185356813E-27</v>
      </c>
      <c r="AJ51" s="261">
        <v>1.2896200185356813E-27</v>
      </c>
      <c r="AK51" s="261">
        <v>1.2896200185356813E-27</v>
      </c>
      <c r="AL51" s="261">
        <v>4417.8637627432809</v>
      </c>
      <c r="AM51" s="261">
        <v>1.2896200185356813E-27</v>
      </c>
      <c r="AN51" s="261">
        <v>1.2896200185356813E-27</v>
      </c>
      <c r="AO51" s="261">
        <v>4417.8637627432809</v>
      </c>
      <c r="AP51" s="261">
        <v>4417.8637627432809</v>
      </c>
      <c r="AQ51" s="262">
        <v>1E-27</v>
      </c>
      <c r="AR51" s="253">
        <f>'5-1'!BS51+'5-8'!BS51-'4'!AQ51</f>
        <v>0</v>
      </c>
      <c r="AS51" s="260">
        <v>8.8530101641907755E-28</v>
      </c>
      <c r="AT51" s="261">
        <v>0</v>
      </c>
      <c r="AU51" s="261">
        <v>0</v>
      </c>
      <c r="AV51" s="263">
        <v>0</v>
      </c>
      <c r="AW51" s="261">
        <v>0</v>
      </c>
      <c r="AX51" s="261">
        <v>0</v>
      </c>
      <c r="AY51" s="261">
        <v>0</v>
      </c>
      <c r="AZ51" s="261">
        <v>0</v>
      </c>
      <c r="BA51" s="261">
        <v>0</v>
      </c>
      <c r="BB51" s="261">
        <v>0</v>
      </c>
      <c r="BC51" s="261">
        <v>0</v>
      </c>
      <c r="BD51" s="261">
        <v>0</v>
      </c>
      <c r="BE51" s="261">
        <v>0</v>
      </c>
      <c r="BF51" s="261">
        <v>0</v>
      </c>
      <c r="BG51" s="261">
        <v>0</v>
      </c>
      <c r="BH51" s="261">
        <v>1.146989835809226E-28</v>
      </c>
      <c r="BI51" s="262">
        <v>0</v>
      </c>
      <c r="BJ51" s="255">
        <f t="shared" si="0"/>
        <v>0</v>
      </c>
    </row>
    <row r="52" spans="2:62" s="245" customFormat="1" ht="12.75">
      <c r="B52" s="256">
        <v>24</v>
      </c>
      <c r="C52" s="1084" t="s">
        <v>684</v>
      </c>
      <c r="D52" s="1084"/>
      <c r="E52" s="1084"/>
      <c r="F52" s="1084"/>
      <c r="G52" s="1084"/>
      <c r="H52" s="1085" t="s">
        <v>796</v>
      </c>
      <c r="I52" s="1086"/>
      <c r="J52" s="257">
        <v>42201</v>
      </c>
      <c r="K52" s="258">
        <v>38046</v>
      </c>
      <c r="L52" s="259">
        <v>16</v>
      </c>
      <c r="M52" s="260">
        <v>5213.1603336422613</v>
      </c>
      <c r="N52" s="261">
        <v>1E-27</v>
      </c>
      <c r="O52" s="261">
        <v>1E-27</v>
      </c>
      <c r="P52" s="261">
        <v>1E-27</v>
      </c>
      <c r="Q52" s="261">
        <v>5213.1603336422613</v>
      </c>
      <c r="R52" s="261">
        <v>1.2896200185356813E-27</v>
      </c>
      <c r="S52" s="261">
        <v>1.2896200185356813E-27</v>
      </c>
      <c r="T52" s="261">
        <v>5213.1603336422613</v>
      </c>
      <c r="U52" s="261">
        <v>5212.8707136237263</v>
      </c>
      <c r="V52" s="259">
        <v>0.28962001853506081</v>
      </c>
      <c r="W52" s="260">
        <v>1E-27</v>
      </c>
      <c r="X52" s="261">
        <v>1E-27</v>
      </c>
      <c r="Y52" s="261">
        <v>1E-27</v>
      </c>
      <c r="Z52" s="261">
        <v>1E-27</v>
      </c>
      <c r="AA52" s="261">
        <v>1E-27</v>
      </c>
      <c r="AB52" s="261">
        <v>1E-27</v>
      </c>
      <c r="AC52" s="261">
        <v>1E-27</v>
      </c>
      <c r="AD52" s="261">
        <v>1E-27</v>
      </c>
      <c r="AE52" s="261">
        <v>0.28962001853506081</v>
      </c>
      <c r="AF52" s="259">
        <v>0.28962001853506081</v>
      </c>
      <c r="AG52" s="259">
        <v>-0.28962001853506081</v>
      </c>
      <c r="AH52" s="260">
        <v>5213.1603336422613</v>
      </c>
      <c r="AI52" s="261">
        <v>1.2896200185356813E-27</v>
      </c>
      <c r="AJ52" s="261">
        <v>1.2896200185356813E-27</v>
      </c>
      <c r="AK52" s="261">
        <v>1.2896200185356813E-27</v>
      </c>
      <c r="AL52" s="261">
        <v>5213.1603336422613</v>
      </c>
      <c r="AM52" s="261">
        <v>1.2896200185356813E-27</v>
      </c>
      <c r="AN52" s="261">
        <v>1.2896200185356813E-27</v>
      </c>
      <c r="AO52" s="261">
        <v>5213.1603336422613</v>
      </c>
      <c r="AP52" s="261">
        <v>5213.1603336422613</v>
      </c>
      <c r="AQ52" s="262">
        <v>1E-27</v>
      </c>
      <c r="AR52" s="253">
        <f>'5-1'!BS52+'5-8'!BS52-'4'!AQ52</f>
        <v>0</v>
      </c>
      <c r="AS52" s="260">
        <v>8.8530101641907755E-28</v>
      </c>
      <c r="AT52" s="261">
        <v>0</v>
      </c>
      <c r="AU52" s="261">
        <v>0</v>
      </c>
      <c r="AV52" s="263">
        <v>0</v>
      </c>
      <c r="AW52" s="261">
        <v>0</v>
      </c>
      <c r="AX52" s="261">
        <v>0</v>
      </c>
      <c r="AY52" s="261">
        <v>0</v>
      </c>
      <c r="AZ52" s="261">
        <v>0</v>
      </c>
      <c r="BA52" s="261">
        <v>0</v>
      </c>
      <c r="BB52" s="261">
        <v>0</v>
      </c>
      <c r="BC52" s="261">
        <v>0</v>
      </c>
      <c r="BD52" s="261">
        <v>0</v>
      </c>
      <c r="BE52" s="261">
        <v>0</v>
      </c>
      <c r="BF52" s="261">
        <v>0</v>
      </c>
      <c r="BG52" s="261">
        <v>0</v>
      </c>
      <c r="BH52" s="261">
        <v>1.146989835809226E-28</v>
      </c>
      <c r="BI52" s="262">
        <v>0</v>
      </c>
      <c r="BJ52" s="255">
        <f t="shared" si="0"/>
        <v>0</v>
      </c>
    </row>
    <row r="53" spans="2:62" s="245" customFormat="1" ht="12.75">
      <c r="B53" s="256">
        <v>25</v>
      </c>
      <c r="C53" s="1084" t="s">
        <v>685</v>
      </c>
      <c r="D53" s="1084"/>
      <c r="E53" s="1084"/>
      <c r="F53" s="1084"/>
      <c r="G53" s="1084"/>
      <c r="H53" s="1085" t="s">
        <v>792</v>
      </c>
      <c r="I53" s="1086"/>
      <c r="J53" s="257">
        <v>1133</v>
      </c>
      <c r="K53" s="258">
        <v>30680</v>
      </c>
      <c r="L53" s="259">
        <v>40</v>
      </c>
      <c r="M53" s="260">
        <v>4600.3243744207603</v>
      </c>
      <c r="N53" s="261">
        <v>1E-27</v>
      </c>
      <c r="O53" s="261">
        <v>1E-27</v>
      </c>
      <c r="P53" s="261">
        <v>1E-27</v>
      </c>
      <c r="Q53" s="261">
        <v>4600.3243744207603</v>
      </c>
      <c r="R53" s="261">
        <v>1.2896200185356813E-27</v>
      </c>
      <c r="S53" s="261">
        <v>1.2896200185356813E-27</v>
      </c>
      <c r="T53" s="261">
        <v>4600.3243744207603</v>
      </c>
      <c r="U53" s="261">
        <v>2229.2342446709918</v>
      </c>
      <c r="V53" s="259">
        <v>2371.0901297497685</v>
      </c>
      <c r="W53" s="260">
        <v>1E-27</v>
      </c>
      <c r="X53" s="261">
        <v>1E-27</v>
      </c>
      <c r="Y53" s="261">
        <v>1E-27</v>
      </c>
      <c r="Z53" s="261">
        <v>1E-27</v>
      </c>
      <c r="AA53" s="261">
        <v>1E-27</v>
      </c>
      <c r="AB53" s="261">
        <v>1E-27</v>
      </c>
      <c r="AC53" s="261">
        <v>1E-27</v>
      </c>
      <c r="AD53" s="261">
        <v>1E-27</v>
      </c>
      <c r="AE53" s="261">
        <v>115.008109360519</v>
      </c>
      <c r="AF53" s="259">
        <v>115.008109360519</v>
      </c>
      <c r="AG53" s="259">
        <v>-115.008109360519</v>
      </c>
      <c r="AH53" s="260">
        <v>4600.3243744207603</v>
      </c>
      <c r="AI53" s="261">
        <v>1.2896200185356813E-27</v>
      </c>
      <c r="AJ53" s="261">
        <v>1.2896200185356813E-27</v>
      </c>
      <c r="AK53" s="261">
        <v>1.2896200185356813E-27</v>
      </c>
      <c r="AL53" s="261">
        <v>4600.3243744207603</v>
      </c>
      <c r="AM53" s="261">
        <v>1.2896200185356813E-27</v>
      </c>
      <c r="AN53" s="261">
        <v>1.2896200185356813E-27</v>
      </c>
      <c r="AO53" s="261">
        <v>4600.3243744207603</v>
      </c>
      <c r="AP53" s="261">
        <v>2344.2423540315108</v>
      </c>
      <c r="AQ53" s="262">
        <v>2256.0820203892495</v>
      </c>
      <c r="AR53" s="253">
        <f>'5-1'!BS53+'5-8'!BS53-'4'!AQ53</f>
        <v>0</v>
      </c>
      <c r="AS53" s="260">
        <v>1997.3117057754084</v>
      </c>
      <c r="AT53" s="261">
        <v>0</v>
      </c>
      <c r="AU53" s="261">
        <v>0</v>
      </c>
      <c r="AV53" s="263">
        <v>0</v>
      </c>
      <c r="AW53" s="261">
        <v>0</v>
      </c>
      <c r="AX53" s="261">
        <v>0</v>
      </c>
      <c r="AY53" s="261">
        <v>0</v>
      </c>
      <c r="AZ53" s="261">
        <v>0</v>
      </c>
      <c r="BA53" s="261">
        <v>0</v>
      </c>
      <c r="BB53" s="261">
        <v>0</v>
      </c>
      <c r="BC53" s="261">
        <v>0</v>
      </c>
      <c r="BD53" s="261">
        <v>0</v>
      </c>
      <c r="BE53" s="261">
        <v>0</v>
      </c>
      <c r="BF53" s="261">
        <v>0</v>
      </c>
      <c r="BG53" s="261">
        <v>0</v>
      </c>
      <c r="BH53" s="261">
        <v>258.77031461384121</v>
      </c>
      <c r="BI53" s="262">
        <v>0</v>
      </c>
      <c r="BJ53" s="255">
        <f t="shared" si="0"/>
        <v>0</v>
      </c>
    </row>
    <row r="54" spans="2:62" s="245" customFormat="1" ht="12.75">
      <c r="B54" s="256">
        <v>26</v>
      </c>
      <c r="C54" s="1084" t="s">
        <v>686</v>
      </c>
      <c r="D54" s="1084"/>
      <c r="E54" s="1084"/>
      <c r="F54" s="1084"/>
      <c r="G54" s="1084"/>
      <c r="H54" s="1085" t="s">
        <v>788</v>
      </c>
      <c r="I54" s="1086"/>
      <c r="J54" s="257">
        <v>11114</v>
      </c>
      <c r="K54" s="258">
        <v>36152</v>
      </c>
      <c r="L54" s="259">
        <v>20</v>
      </c>
      <c r="M54" s="260">
        <v>26419.138090824839</v>
      </c>
      <c r="N54" s="261">
        <v>1E-27</v>
      </c>
      <c r="O54" s="261">
        <v>1E-27</v>
      </c>
      <c r="P54" s="261">
        <v>1E-27</v>
      </c>
      <c r="Q54" s="261">
        <v>26419.138090824839</v>
      </c>
      <c r="R54" s="261">
        <v>1.2896200185356813E-27</v>
      </c>
      <c r="S54" s="261">
        <v>1.2896200185356813E-27</v>
      </c>
      <c r="T54" s="261">
        <v>26419.138090824839</v>
      </c>
      <c r="U54" s="261">
        <v>16674.293327154774</v>
      </c>
      <c r="V54" s="259">
        <v>9744.8447636700657</v>
      </c>
      <c r="W54" s="260">
        <v>1E-27</v>
      </c>
      <c r="X54" s="261">
        <v>1E-27</v>
      </c>
      <c r="Y54" s="261">
        <v>1E-27</v>
      </c>
      <c r="Z54" s="261">
        <v>1E-27</v>
      </c>
      <c r="AA54" s="261">
        <v>1E-27</v>
      </c>
      <c r="AB54" s="261">
        <v>1E-27</v>
      </c>
      <c r="AC54" s="261">
        <v>1E-27</v>
      </c>
      <c r="AD54" s="261">
        <v>1E-27</v>
      </c>
      <c r="AE54" s="261">
        <v>1320.956904541242</v>
      </c>
      <c r="AF54" s="259">
        <v>1320.956904541242</v>
      </c>
      <c r="AG54" s="259">
        <v>-1320.956904541242</v>
      </c>
      <c r="AH54" s="260">
        <v>26419.138090824839</v>
      </c>
      <c r="AI54" s="261">
        <v>1.2896200185356813E-27</v>
      </c>
      <c r="AJ54" s="261">
        <v>1.2896200185356813E-27</v>
      </c>
      <c r="AK54" s="261">
        <v>1.2896200185356813E-27</v>
      </c>
      <c r="AL54" s="261">
        <v>26419.138090824839</v>
      </c>
      <c r="AM54" s="261">
        <v>1.2896200185356813E-27</v>
      </c>
      <c r="AN54" s="261">
        <v>1.2896200185356813E-27</v>
      </c>
      <c r="AO54" s="261">
        <v>26419.138090824839</v>
      </c>
      <c r="AP54" s="261">
        <v>17995.250231696016</v>
      </c>
      <c r="AQ54" s="262">
        <v>8423.887859128823</v>
      </c>
      <c r="AR54" s="253">
        <f>'5-1'!BS54+'5-8'!BS54-'4'!AQ54</f>
        <v>0</v>
      </c>
      <c r="AS54" s="260">
        <v>7457.6764838870731</v>
      </c>
      <c r="AT54" s="261">
        <v>0</v>
      </c>
      <c r="AU54" s="261">
        <v>0</v>
      </c>
      <c r="AV54" s="263">
        <v>0</v>
      </c>
      <c r="AW54" s="261">
        <v>0</v>
      </c>
      <c r="AX54" s="261">
        <v>0</v>
      </c>
      <c r="AY54" s="261">
        <v>0</v>
      </c>
      <c r="AZ54" s="261">
        <v>0</v>
      </c>
      <c r="BA54" s="261">
        <v>0</v>
      </c>
      <c r="BB54" s="261">
        <v>0</v>
      </c>
      <c r="BC54" s="261">
        <v>0</v>
      </c>
      <c r="BD54" s="261">
        <v>0</v>
      </c>
      <c r="BE54" s="261">
        <v>0</v>
      </c>
      <c r="BF54" s="261">
        <v>0</v>
      </c>
      <c r="BG54" s="261">
        <v>0</v>
      </c>
      <c r="BH54" s="261">
        <v>966.21137524175003</v>
      </c>
      <c r="BI54" s="262">
        <v>0</v>
      </c>
      <c r="BJ54" s="255">
        <f t="shared" si="0"/>
        <v>0</v>
      </c>
    </row>
    <row r="55" spans="2:62" s="245" customFormat="1" ht="12.75">
      <c r="B55" s="256">
        <v>27</v>
      </c>
      <c r="C55" s="1084" t="s">
        <v>687</v>
      </c>
      <c r="D55" s="1084"/>
      <c r="E55" s="1084"/>
      <c r="F55" s="1084"/>
      <c r="G55" s="1084"/>
      <c r="H55" s="1085" t="s">
        <v>796</v>
      </c>
      <c r="I55" s="1086"/>
      <c r="J55" s="257">
        <v>11128</v>
      </c>
      <c r="K55" s="258">
        <v>38046</v>
      </c>
      <c r="L55" s="259">
        <v>16</v>
      </c>
      <c r="M55" s="260">
        <v>4199.4902687673775</v>
      </c>
      <c r="N55" s="261">
        <v>1E-27</v>
      </c>
      <c r="O55" s="261">
        <v>1E-27</v>
      </c>
      <c r="P55" s="261">
        <v>1E-27</v>
      </c>
      <c r="Q55" s="261">
        <v>4199.4902687673775</v>
      </c>
      <c r="R55" s="261">
        <v>1.2896200185356813E-27</v>
      </c>
      <c r="S55" s="261">
        <v>1.2896200185356813E-27</v>
      </c>
      <c r="T55" s="261">
        <v>4199.4902687673775</v>
      </c>
      <c r="U55" s="261">
        <v>4199.2006487488416</v>
      </c>
      <c r="V55" s="259">
        <v>0.2896200185359703</v>
      </c>
      <c r="W55" s="260">
        <v>1E-27</v>
      </c>
      <c r="X55" s="261">
        <v>1E-27</v>
      </c>
      <c r="Y55" s="261">
        <v>1E-27</v>
      </c>
      <c r="Z55" s="261">
        <v>1E-27</v>
      </c>
      <c r="AA55" s="261">
        <v>1E-27</v>
      </c>
      <c r="AB55" s="261">
        <v>1E-27</v>
      </c>
      <c r="AC55" s="261">
        <v>1E-27</v>
      </c>
      <c r="AD55" s="261">
        <v>1E-27</v>
      </c>
      <c r="AE55" s="261">
        <v>0.2896200185359703</v>
      </c>
      <c r="AF55" s="259">
        <v>0.2896200185359703</v>
      </c>
      <c r="AG55" s="259">
        <v>-0.2896200185359703</v>
      </c>
      <c r="AH55" s="260">
        <v>4199.4902687673775</v>
      </c>
      <c r="AI55" s="261">
        <v>1.2896200185356813E-27</v>
      </c>
      <c r="AJ55" s="261">
        <v>1.2896200185356813E-27</v>
      </c>
      <c r="AK55" s="261">
        <v>1.2896200185356813E-27</v>
      </c>
      <c r="AL55" s="261">
        <v>4199.4902687673775</v>
      </c>
      <c r="AM55" s="261">
        <v>1.2896200185356813E-27</v>
      </c>
      <c r="AN55" s="261">
        <v>1.2896200185356813E-27</v>
      </c>
      <c r="AO55" s="261">
        <v>4199.4902687673775</v>
      </c>
      <c r="AP55" s="261">
        <v>4199.4902687673775</v>
      </c>
      <c r="AQ55" s="262">
        <v>1E-27</v>
      </c>
      <c r="AR55" s="253">
        <f>'5-1'!BS55+'5-8'!BS55-'4'!AQ55</f>
        <v>0</v>
      </c>
      <c r="AS55" s="260">
        <v>8.8530101641907755E-28</v>
      </c>
      <c r="AT55" s="261">
        <v>0</v>
      </c>
      <c r="AU55" s="261">
        <v>0</v>
      </c>
      <c r="AV55" s="263">
        <v>0</v>
      </c>
      <c r="AW55" s="261">
        <v>0</v>
      </c>
      <c r="AX55" s="261">
        <v>0</v>
      </c>
      <c r="AY55" s="261">
        <v>0</v>
      </c>
      <c r="AZ55" s="261">
        <v>0</v>
      </c>
      <c r="BA55" s="261">
        <v>0</v>
      </c>
      <c r="BB55" s="261">
        <v>0</v>
      </c>
      <c r="BC55" s="261">
        <v>0</v>
      </c>
      <c r="BD55" s="261">
        <v>0</v>
      </c>
      <c r="BE55" s="261">
        <v>0</v>
      </c>
      <c r="BF55" s="261">
        <v>0</v>
      </c>
      <c r="BG55" s="261">
        <v>0</v>
      </c>
      <c r="BH55" s="261">
        <v>1.146989835809226E-28</v>
      </c>
      <c r="BI55" s="262">
        <v>0</v>
      </c>
      <c r="BJ55" s="255">
        <f t="shared" si="0"/>
        <v>0</v>
      </c>
    </row>
    <row r="56" spans="2:62" s="245" customFormat="1" ht="12.75">
      <c r="B56" s="256">
        <v>28</v>
      </c>
      <c r="C56" s="1084" t="s">
        <v>680</v>
      </c>
      <c r="D56" s="1084"/>
      <c r="E56" s="1084"/>
      <c r="F56" s="1084"/>
      <c r="G56" s="1084"/>
      <c r="H56" s="1085" t="s">
        <v>788</v>
      </c>
      <c r="I56" s="1086"/>
      <c r="J56" s="257">
        <v>11121</v>
      </c>
      <c r="K56" s="258">
        <v>38046</v>
      </c>
      <c r="L56" s="259">
        <v>15</v>
      </c>
      <c r="M56" s="260">
        <v>2954.1241890639481</v>
      </c>
      <c r="N56" s="261">
        <v>1E-27</v>
      </c>
      <c r="O56" s="261">
        <v>1E-27</v>
      </c>
      <c r="P56" s="261">
        <v>1E-27</v>
      </c>
      <c r="Q56" s="261">
        <v>2954.1241890639481</v>
      </c>
      <c r="R56" s="261">
        <v>1.2896200185356813E-27</v>
      </c>
      <c r="S56" s="261">
        <v>1.2896200185356813E-27</v>
      </c>
      <c r="T56" s="261">
        <v>2954.1241890639481</v>
      </c>
      <c r="U56" s="261">
        <v>2727.9309545875813</v>
      </c>
      <c r="V56" s="259">
        <v>226.1932344763668</v>
      </c>
      <c r="W56" s="260">
        <v>1E-27</v>
      </c>
      <c r="X56" s="261">
        <v>1E-27</v>
      </c>
      <c r="Y56" s="261">
        <v>1E-27</v>
      </c>
      <c r="Z56" s="261">
        <v>1E-27</v>
      </c>
      <c r="AA56" s="261">
        <v>1E-27</v>
      </c>
      <c r="AB56" s="261">
        <v>1E-27</v>
      </c>
      <c r="AC56" s="261">
        <v>1E-27</v>
      </c>
      <c r="AD56" s="261">
        <v>1E-27</v>
      </c>
      <c r="AE56" s="261">
        <v>196.94161260426321</v>
      </c>
      <c r="AF56" s="259">
        <v>196.94161260426321</v>
      </c>
      <c r="AG56" s="259">
        <v>-196.94161260426321</v>
      </c>
      <c r="AH56" s="260">
        <v>2954.1241890639481</v>
      </c>
      <c r="AI56" s="261">
        <v>1.2896200185356813E-27</v>
      </c>
      <c r="AJ56" s="261">
        <v>1.2896200185356813E-27</v>
      </c>
      <c r="AK56" s="261">
        <v>1.2896200185356813E-27</v>
      </c>
      <c r="AL56" s="261">
        <v>2954.1241890639481</v>
      </c>
      <c r="AM56" s="261">
        <v>1.2896200185356813E-27</v>
      </c>
      <c r="AN56" s="261">
        <v>1.2896200185356813E-27</v>
      </c>
      <c r="AO56" s="261">
        <v>2954.1241890639481</v>
      </c>
      <c r="AP56" s="261">
        <v>2924.8725671918446</v>
      </c>
      <c r="AQ56" s="262">
        <v>29.251621872103584</v>
      </c>
      <c r="AR56" s="253">
        <f>'5-1'!BS56+'5-8'!BS56-'4'!AQ56</f>
        <v>0</v>
      </c>
      <c r="AS56" s="260">
        <v>25.89649057527982</v>
      </c>
      <c r="AT56" s="261">
        <v>0</v>
      </c>
      <c r="AU56" s="261">
        <v>0</v>
      </c>
      <c r="AV56" s="263">
        <v>0</v>
      </c>
      <c r="AW56" s="261">
        <v>0</v>
      </c>
      <c r="AX56" s="261">
        <v>0</v>
      </c>
      <c r="AY56" s="261">
        <v>0</v>
      </c>
      <c r="AZ56" s="261">
        <v>0</v>
      </c>
      <c r="BA56" s="261">
        <v>0</v>
      </c>
      <c r="BB56" s="261">
        <v>0</v>
      </c>
      <c r="BC56" s="261">
        <v>0</v>
      </c>
      <c r="BD56" s="261">
        <v>0</v>
      </c>
      <c r="BE56" s="261">
        <v>0</v>
      </c>
      <c r="BF56" s="261">
        <v>0</v>
      </c>
      <c r="BG56" s="261">
        <v>0</v>
      </c>
      <c r="BH56" s="261">
        <v>3.3551312968237652</v>
      </c>
      <c r="BI56" s="262">
        <v>0</v>
      </c>
      <c r="BJ56" s="255">
        <f t="shared" si="0"/>
        <v>0</v>
      </c>
    </row>
    <row r="57" spans="2:62" s="245" customFormat="1" ht="12.75">
      <c r="B57" s="256">
        <v>29</v>
      </c>
      <c r="C57" s="1084" t="s">
        <v>680</v>
      </c>
      <c r="D57" s="1084"/>
      <c r="E57" s="1084"/>
      <c r="F57" s="1084"/>
      <c r="G57" s="1084"/>
      <c r="H57" s="1085" t="s">
        <v>788</v>
      </c>
      <c r="I57" s="1086"/>
      <c r="J57" s="257">
        <v>11124</v>
      </c>
      <c r="K57" s="258">
        <v>38046</v>
      </c>
      <c r="L57" s="259">
        <v>15</v>
      </c>
      <c r="M57" s="260">
        <v>2954.1241890639481</v>
      </c>
      <c r="N57" s="261">
        <v>1E-27</v>
      </c>
      <c r="O57" s="261">
        <v>1E-27</v>
      </c>
      <c r="P57" s="261">
        <v>1E-27</v>
      </c>
      <c r="Q57" s="261">
        <v>2954.1241890639481</v>
      </c>
      <c r="R57" s="261">
        <v>1.2896200185356813E-27</v>
      </c>
      <c r="S57" s="261">
        <v>1.2896200185356813E-27</v>
      </c>
      <c r="T57" s="261">
        <v>2954.1241890639481</v>
      </c>
      <c r="U57" s="261">
        <v>2727.9309545875813</v>
      </c>
      <c r="V57" s="259">
        <v>226.1932344763668</v>
      </c>
      <c r="W57" s="260">
        <v>1E-27</v>
      </c>
      <c r="X57" s="261">
        <v>1E-27</v>
      </c>
      <c r="Y57" s="261">
        <v>1E-27</v>
      </c>
      <c r="Z57" s="261">
        <v>1E-27</v>
      </c>
      <c r="AA57" s="261">
        <v>1E-27</v>
      </c>
      <c r="AB57" s="261">
        <v>1E-27</v>
      </c>
      <c r="AC57" s="261">
        <v>1E-27</v>
      </c>
      <c r="AD57" s="261">
        <v>1E-27</v>
      </c>
      <c r="AE57" s="261">
        <v>196.94161260426321</v>
      </c>
      <c r="AF57" s="259">
        <v>196.94161260426321</v>
      </c>
      <c r="AG57" s="259">
        <v>-196.94161260426321</v>
      </c>
      <c r="AH57" s="260">
        <v>2954.1241890639481</v>
      </c>
      <c r="AI57" s="261">
        <v>1.2896200185356813E-27</v>
      </c>
      <c r="AJ57" s="261">
        <v>1.2896200185356813E-27</v>
      </c>
      <c r="AK57" s="261">
        <v>1.2896200185356813E-27</v>
      </c>
      <c r="AL57" s="261">
        <v>2954.1241890639481</v>
      </c>
      <c r="AM57" s="261">
        <v>1.2896200185356813E-27</v>
      </c>
      <c r="AN57" s="261">
        <v>1.2896200185356813E-27</v>
      </c>
      <c r="AO57" s="261">
        <v>2954.1241890639481</v>
      </c>
      <c r="AP57" s="261">
        <v>2924.8725671918446</v>
      </c>
      <c r="AQ57" s="262">
        <v>29.251621872103584</v>
      </c>
      <c r="AR57" s="253">
        <f>'5-1'!BS57+'5-8'!BS57-'4'!AQ57</f>
        <v>0</v>
      </c>
      <c r="AS57" s="260">
        <v>25.89649057527982</v>
      </c>
      <c r="AT57" s="261">
        <v>0</v>
      </c>
      <c r="AU57" s="261">
        <v>0</v>
      </c>
      <c r="AV57" s="263">
        <v>0</v>
      </c>
      <c r="AW57" s="261">
        <v>0</v>
      </c>
      <c r="AX57" s="261">
        <v>0</v>
      </c>
      <c r="AY57" s="261">
        <v>0</v>
      </c>
      <c r="AZ57" s="261">
        <v>0</v>
      </c>
      <c r="BA57" s="261">
        <v>0</v>
      </c>
      <c r="BB57" s="261">
        <v>0</v>
      </c>
      <c r="BC57" s="261">
        <v>0</v>
      </c>
      <c r="BD57" s="261">
        <v>0</v>
      </c>
      <c r="BE57" s="261">
        <v>0</v>
      </c>
      <c r="BF57" s="261">
        <v>0</v>
      </c>
      <c r="BG57" s="261">
        <v>0</v>
      </c>
      <c r="BH57" s="261">
        <v>3.3551312968237652</v>
      </c>
      <c r="BI57" s="262">
        <v>0</v>
      </c>
      <c r="BJ57" s="255">
        <f t="shared" si="0"/>
        <v>0</v>
      </c>
    </row>
    <row r="58" spans="2:62" s="245" customFormat="1" ht="12.75">
      <c r="B58" s="256">
        <v>30</v>
      </c>
      <c r="C58" s="1084" t="s">
        <v>688</v>
      </c>
      <c r="D58" s="1084"/>
      <c r="E58" s="1084"/>
      <c r="F58" s="1084"/>
      <c r="G58" s="1084"/>
      <c r="H58" s="1085" t="s">
        <v>788</v>
      </c>
      <c r="I58" s="1086"/>
      <c r="J58" s="257">
        <v>11035</v>
      </c>
      <c r="K58" s="258">
        <v>37277</v>
      </c>
      <c r="L58" s="259">
        <v>15</v>
      </c>
      <c r="M58" s="260">
        <v>5502.7803521779424</v>
      </c>
      <c r="N58" s="261">
        <v>1E-27</v>
      </c>
      <c r="O58" s="261">
        <v>1E-27</v>
      </c>
      <c r="P58" s="261">
        <v>1E-27</v>
      </c>
      <c r="Q58" s="261">
        <v>5502.7803521779424</v>
      </c>
      <c r="R58" s="261">
        <v>1.2896200185356813E-27</v>
      </c>
      <c r="S58" s="261">
        <v>1.2896200185356813E-27</v>
      </c>
      <c r="T58" s="261">
        <v>5502.7803521779424</v>
      </c>
      <c r="U58" s="261">
        <v>5502.4907321594073</v>
      </c>
      <c r="V58" s="259">
        <v>0.28962001853506081</v>
      </c>
      <c r="W58" s="260">
        <v>1E-27</v>
      </c>
      <c r="X58" s="261">
        <v>1E-27</v>
      </c>
      <c r="Y58" s="261">
        <v>1E-27</v>
      </c>
      <c r="Z58" s="261">
        <v>1E-27</v>
      </c>
      <c r="AA58" s="261">
        <v>1E-27</v>
      </c>
      <c r="AB58" s="261">
        <v>1E-27</v>
      </c>
      <c r="AC58" s="261">
        <v>1E-27</v>
      </c>
      <c r="AD58" s="261">
        <v>1E-27</v>
      </c>
      <c r="AE58" s="261">
        <v>0.28962001853506081</v>
      </c>
      <c r="AF58" s="259">
        <v>0.28962001853506081</v>
      </c>
      <c r="AG58" s="259">
        <v>-0.28962001853506081</v>
      </c>
      <c r="AH58" s="260">
        <v>5502.7803521779424</v>
      </c>
      <c r="AI58" s="261">
        <v>1.2896200185356813E-27</v>
      </c>
      <c r="AJ58" s="261">
        <v>1.2896200185356813E-27</v>
      </c>
      <c r="AK58" s="261">
        <v>1.2896200185356813E-27</v>
      </c>
      <c r="AL58" s="261">
        <v>5502.7803521779424</v>
      </c>
      <c r="AM58" s="261">
        <v>1.2896200185356813E-27</v>
      </c>
      <c r="AN58" s="261">
        <v>1.2896200185356813E-27</v>
      </c>
      <c r="AO58" s="261">
        <v>5502.7803521779424</v>
      </c>
      <c r="AP58" s="261">
        <v>5502.7803521779424</v>
      </c>
      <c r="AQ58" s="262">
        <v>1E-27</v>
      </c>
      <c r="AR58" s="253">
        <f>'5-1'!BS58+'5-8'!BS58-'4'!AQ58</f>
        <v>0</v>
      </c>
      <c r="AS58" s="260">
        <v>8.8530101641907755E-28</v>
      </c>
      <c r="AT58" s="261">
        <v>0</v>
      </c>
      <c r="AU58" s="261">
        <v>0</v>
      </c>
      <c r="AV58" s="263">
        <v>0</v>
      </c>
      <c r="AW58" s="261">
        <v>0</v>
      </c>
      <c r="AX58" s="261">
        <v>0</v>
      </c>
      <c r="AY58" s="261">
        <v>0</v>
      </c>
      <c r="AZ58" s="261">
        <v>0</v>
      </c>
      <c r="BA58" s="261">
        <v>0</v>
      </c>
      <c r="BB58" s="261">
        <v>0</v>
      </c>
      <c r="BC58" s="261">
        <v>0</v>
      </c>
      <c r="BD58" s="261">
        <v>0</v>
      </c>
      <c r="BE58" s="261">
        <v>0</v>
      </c>
      <c r="BF58" s="261">
        <v>0</v>
      </c>
      <c r="BG58" s="261">
        <v>0</v>
      </c>
      <c r="BH58" s="261">
        <v>1.146989835809226E-28</v>
      </c>
      <c r="BI58" s="262">
        <v>0</v>
      </c>
      <c r="BJ58" s="255">
        <f t="shared" si="0"/>
        <v>0</v>
      </c>
    </row>
    <row r="59" spans="2:62" s="245" customFormat="1" ht="12.75">
      <c r="B59" s="256">
        <v>31</v>
      </c>
      <c r="C59" s="1084" t="s">
        <v>689</v>
      </c>
      <c r="D59" s="1084"/>
      <c r="E59" s="1084"/>
      <c r="F59" s="1084"/>
      <c r="G59" s="1084"/>
      <c r="H59" s="1085" t="s">
        <v>797</v>
      </c>
      <c r="I59" s="1086"/>
      <c r="J59" s="257">
        <v>89105</v>
      </c>
      <c r="K59" s="258">
        <v>41659</v>
      </c>
      <c r="L59" s="259">
        <v>6</v>
      </c>
      <c r="M59" s="260">
        <v>1055.0857275254866</v>
      </c>
      <c r="N59" s="261">
        <v>1E-27</v>
      </c>
      <c r="O59" s="261">
        <v>1E-27</v>
      </c>
      <c r="P59" s="261">
        <v>1E-27</v>
      </c>
      <c r="Q59" s="261">
        <v>1055.0857275254866</v>
      </c>
      <c r="R59" s="261">
        <v>1.2896200185356813E-27</v>
      </c>
      <c r="S59" s="261">
        <v>1.2896200185356813E-27</v>
      </c>
      <c r="T59" s="261">
        <v>1055.0857275254866</v>
      </c>
      <c r="U59" s="261">
        <v>161.20250231696016</v>
      </c>
      <c r="V59" s="259">
        <v>893.88322520852648</v>
      </c>
      <c r="W59" s="260">
        <v>1E-27</v>
      </c>
      <c r="X59" s="261">
        <v>1E-27</v>
      </c>
      <c r="Y59" s="261">
        <v>1E-27</v>
      </c>
      <c r="Z59" s="261">
        <v>1E-27</v>
      </c>
      <c r="AA59" s="261">
        <v>1E-27</v>
      </c>
      <c r="AB59" s="261">
        <v>1E-27</v>
      </c>
      <c r="AC59" s="261">
        <v>1E-27</v>
      </c>
      <c r="AD59" s="261">
        <v>1E-27</v>
      </c>
      <c r="AE59" s="261">
        <v>175.84762125424777</v>
      </c>
      <c r="AF59" s="259">
        <v>175.84762125424777</v>
      </c>
      <c r="AG59" s="259">
        <v>-175.84762125424777</v>
      </c>
      <c r="AH59" s="260">
        <v>1055.0857275254866</v>
      </c>
      <c r="AI59" s="261">
        <v>1.2896200185356813E-27</v>
      </c>
      <c r="AJ59" s="261">
        <v>1.2896200185356813E-27</v>
      </c>
      <c r="AK59" s="261">
        <v>1.2896200185356813E-27</v>
      </c>
      <c r="AL59" s="261">
        <v>1055.0857275254866</v>
      </c>
      <c r="AM59" s="261">
        <v>1.2896200185356813E-27</v>
      </c>
      <c r="AN59" s="261">
        <v>1.2896200185356813E-27</v>
      </c>
      <c r="AO59" s="261">
        <v>1055.0857275254866</v>
      </c>
      <c r="AP59" s="261">
        <v>337.05012357120791</v>
      </c>
      <c r="AQ59" s="262">
        <v>718.03560395427871</v>
      </c>
      <c r="AR59" s="253">
        <f>'5-1'!BS59+'5-8'!BS59-'4'!AQ59</f>
        <v>0</v>
      </c>
      <c r="AS59" s="260">
        <v>635.67765000580903</v>
      </c>
      <c r="AT59" s="261">
        <v>0</v>
      </c>
      <c r="AU59" s="261">
        <v>0</v>
      </c>
      <c r="AV59" s="263">
        <v>0</v>
      </c>
      <c r="AW59" s="261">
        <v>0</v>
      </c>
      <c r="AX59" s="261">
        <v>0</v>
      </c>
      <c r="AY59" s="261">
        <v>0</v>
      </c>
      <c r="AZ59" s="261">
        <v>0</v>
      </c>
      <c r="BA59" s="261">
        <v>0</v>
      </c>
      <c r="BB59" s="261">
        <v>0</v>
      </c>
      <c r="BC59" s="261">
        <v>0</v>
      </c>
      <c r="BD59" s="261">
        <v>0</v>
      </c>
      <c r="BE59" s="261">
        <v>0</v>
      </c>
      <c r="BF59" s="261">
        <v>0</v>
      </c>
      <c r="BG59" s="261">
        <v>0</v>
      </c>
      <c r="BH59" s="261">
        <v>82.357953948469657</v>
      </c>
      <c r="BI59" s="262">
        <v>0</v>
      </c>
      <c r="BJ59" s="255">
        <f t="shared" si="0"/>
        <v>0</v>
      </c>
    </row>
    <row r="60" spans="2:62" s="245" customFormat="1" ht="12.75">
      <c r="B60" s="256">
        <v>32</v>
      </c>
      <c r="C60" s="1084" t="s">
        <v>690</v>
      </c>
      <c r="D60" s="1084"/>
      <c r="E60" s="1084"/>
      <c r="F60" s="1084"/>
      <c r="G60" s="1084"/>
      <c r="H60" s="1085" t="s">
        <v>798</v>
      </c>
      <c r="I60" s="1086"/>
      <c r="J60" s="257">
        <v>72147</v>
      </c>
      <c r="K60" s="258">
        <v>41589</v>
      </c>
      <c r="L60" s="259">
        <v>3</v>
      </c>
      <c r="M60" s="260">
        <v>1070.1459684893421</v>
      </c>
      <c r="N60" s="261">
        <v>1E-27</v>
      </c>
      <c r="O60" s="261">
        <v>1E-27</v>
      </c>
      <c r="P60" s="261">
        <v>1E-27</v>
      </c>
      <c r="Q60" s="261">
        <v>1070.1459684893421</v>
      </c>
      <c r="R60" s="261">
        <v>1.2896200185356813E-27</v>
      </c>
      <c r="S60" s="261">
        <v>1.2896200185356813E-27</v>
      </c>
      <c r="T60" s="261">
        <v>1070.1459684893421</v>
      </c>
      <c r="U60" s="261">
        <v>29.726598702502319</v>
      </c>
      <c r="V60" s="259">
        <v>1040.4193697868398</v>
      </c>
      <c r="W60" s="260">
        <v>1E-27</v>
      </c>
      <c r="X60" s="261">
        <v>1E-27</v>
      </c>
      <c r="Y60" s="261">
        <v>1E-27</v>
      </c>
      <c r="Z60" s="261">
        <v>1E-27</v>
      </c>
      <c r="AA60" s="261">
        <v>1E-27</v>
      </c>
      <c r="AB60" s="261">
        <v>1E-27</v>
      </c>
      <c r="AC60" s="261">
        <v>1E-27</v>
      </c>
      <c r="AD60" s="261">
        <v>1E-27</v>
      </c>
      <c r="AE60" s="261">
        <v>356.71532282978069</v>
      </c>
      <c r="AF60" s="259">
        <v>356.71532282978069</v>
      </c>
      <c r="AG60" s="259">
        <v>-356.71532282978069</v>
      </c>
      <c r="AH60" s="260">
        <v>1070.1459684893421</v>
      </c>
      <c r="AI60" s="261">
        <v>1.2896200185356813E-27</v>
      </c>
      <c r="AJ60" s="261">
        <v>1.2896200185356813E-27</v>
      </c>
      <c r="AK60" s="261">
        <v>1.2896200185356813E-27</v>
      </c>
      <c r="AL60" s="261">
        <v>1070.1459684893421</v>
      </c>
      <c r="AM60" s="261">
        <v>1.2896200185356813E-27</v>
      </c>
      <c r="AN60" s="261">
        <v>1.2896200185356813E-27</v>
      </c>
      <c r="AO60" s="261">
        <v>1070.1459684893421</v>
      </c>
      <c r="AP60" s="261">
        <v>386.441921532283</v>
      </c>
      <c r="AQ60" s="262">
        <v>683.70404695705906</v>
      </c>
      <c r="AR60" s="253">
        <f>'5-1'!BS60+'5-8'!BS60-'4'!AQ60</f>
        <v>0</v>
      </c>
      <c r="AS60" s="260">
        <v>597.92867975765193</v>
      </c>
      <c r="AT60" s="261">
        <v>0</v>
      </c>
      <c r="AU60" s="261">
        <v>0</v>
      </c>
      <c r="AV60" s="263">
        <v>0</v>
      </c>
      <c r="AW60" s="261">
        <v>0</v>
      </c>
      <c r="AX60" s="261">
        <v>0</v>
      </c>
      <c r="AY60" s="261">
        <v>0</v>
      </c>
      <c r="AZ60" s="261">
        <v>0</v>
      </c>
      <c r="BA60" s="261">
        <v>0</v>
      </c>
      <c r="BB60" s="261">
        <v>0</v>
      </c>
      <c r="BC60" s="261">
        <v>0</v>
      </c>
      <c r="BD60" s="261">
        <v>0</v>
      </c>
      <c r="BE60" s="261">
        <v>0</v>
      </c>
      <c r="BF60" s="261">
        <v>0</v>
      </c>
      <c r="BG60" s="261">
        <v>0</v>
      </c>
      <c r="BH60" s="261">
        <v>77.46722363370796</v>
      </c>
      <c r="BI60" s="262">
        <v>8.3081435656992166</v>
      </c>
      <c r="BJ60" s="255">
        <f t="shared" si="0"/>
        <v>0</v>
      </c>
    </row>
    <row r="61" spans="2:62" s="245" customFormat="1" ht="12.75">
      <c r="B61" s="256">
        <v>33</v>
      </c>
      <c r="C61" s="1084" t="s">
        <v>691</v>
      </c>
      <c r="D61" s="1084"/>
      <c r="E61" s="1084"/>
      <c r="F61" s="1084"/>
      <c r="G61" s="1084"/>
      <c r="H61" s="1085" t="s">
        <v>796</v>
      </c>
      <c r="I61" s="1086"/>
      <c r="J61" s="257">
        <v>11062</v>
      </c>
      <c r="K61" s="258">
        <v>39940</v>
      </c>
      <c r="L61" s="259">
        <v>10</v>
      </c>
      <c r="M61" s="260">
        <v>1264.7706209453197</v>
      </c>
      <c r="N61" s="261">
        <v>1E-27</v>
      </c>
      <c r="O61" s="261">
        <v>1E-27</v>
      </c>
      <c r="P61" s="261">
        <v>1E-27</v>
      </c>
      <c r="Q61" s="261">
        <v>1264.7706209453197</v>
      </c>
      <c r="R61" s="261">
        <v>1.2896200185356813E-27</v>
      </c>
      <c r="S61" s="261">
        <v>1.2896200185356813E-27</v>
      </c>
      <c r="T61" s="261">
        <v>1264.7706209453197</v>
      </c>
      <c r="U61" s="261">
        <v>705.42747914735867</v>
      </c>
      <c r="V61" s="259">
        <v>559.34314179796104</v>
      </c>
      <c r="W61" s="260">
        <v>1E-27</v>
      </c>
      <c r="X61" s="261">
        <v>1E-27</v>
      </c>
      <c r="Y61" s="261">
        <v>1E-27</v>
      </c>
      <c r="Z61" s="261">
        <v>1E-27</v>
      </c>
      <c r="AA61" s="261">
        <v>1E-27</v>
      </c>
      <c r="AB61" s="261">
        <v>1E-27</v>
      </c>
      <c r="AC61" s="261">
        <v>1E-27</v>
      </c>
      <c r="AD61" s="261">
        <v>1E-27</v>
      </c>
      <c r="AE61" s="261">
        <v>126.47706209453197</v>
      </c>
      <c r="AF61" s="259">
        <v>126.47706209453197</v>
      </c>
      <c r="AG61" s="259">
        <v>-126.47706209453197</v>
      </c>
      <c r="AH61" s="260">
        <v>1264.7706209453197</v>
      </c>
      <c r="AI61" s="261">
        <v>1.2896200185356813E-27</v>
      </c>
      <c r="AJ61" s="261">
        <v>1.2896200185356813E-27</v>
      </c>
      <c r="AK61" s="261">
        <v>1.2896200185356813E-27</v>
      </c>
      <c r="AL61" s="261">
        <v>1264.7706209453197</v>
      </c>
      <c r="AM61" s="261">
        <v>1.2896200185356813E-27</v>
      </c>
      <c r="AN61" s="261">
        <v>1.2896200185356813E-27</v>
      </c>
      <c r="AO61" s="261">
        <v>1264.7706209453197</v>
      </c>
      <c r="AP61" s="261">
        <v>831.90454124189068</v>
      </c>
      <c r="AQ61" s="262">
        <v>432.86607970342908</v>
      </c>
      <c r="AR61" s="253">
        <f>'5-1'!BS61+'5-8'!BS61-'4'!AQ61</f>
        <v>0</v>
      </c>
      <c r="AS61" s="260">
        <v>383.21678033478713</v>
      </c>
      <c r="AT61" s="261">
        <v>0</v>
      </c>
      <c r="AU61" s="261">
        <v>0</v>
      </c>
      <c r="AV61" s="263">
        <v>0</v>
      </c>
      <c r="AW61" s="261">
        <v>0</v>
      </c>
      <c r="AX61" s="261">
        <v>0</v>
      </c>
      <c r="AY61" s="261">
        <v>0</v>
      </c>
      <c r="AZ61" s="261">
        <v>0</v>
      </c>
      <c r="BA61" s="261">
        <v>0</v>
      </c>
      <c r="BB61" s="261">
        <v>0</v>
      </c>
      <c r="BC61" s="261">
        <v>0</v>
      </c>
      <c r="BD61" s="261">
        <v>0</v>
      </c>
      <c r="BE61" s="261">
        <v>0</v>
      </c>
      <c r="BF61" s="261">
        <v>0</v>
      </c>
      <c r="BG61" s="261">
        <v>0</v>
      </c>
      <c r="BH61" s="261">
        <v>49.649299368641941</v>
      </c>
      <c r="BI61" s="262">
        <v>0</v>
      </c>
      <c r="BJ61" s="255">
        <f t="shared" si="0"/>
        <v>0</v>
      </c>
    </row>
    <row r="62" spans="2:62" s="245" customFormat="1" ht="12.75">
      <c r="B62" s="256">
        <v>34</v>
      </c>
      <c r="C62" s="1084" t="s">
        <v>692</v>
      </c>
      <c r="D62" s="1084"/>
      <c r="E62" s="1084"/>
      <c r="F62" s="1084"/>
      <c r="G62" s="1084"/>
      <c r="H62" s="1085" t="s">
        <v>789</v>
      </c>
      <c r="I62" s="1086"/>
      <c r="J62" s="257">
        <v>1128</v>
      </c>
      <c r="K62" s="258">
        <v>26085</v>
      </c>
      <c r="L62" s="259">
        <v>50</v>
      </c>
      <c r="M62" s="260">
        <v>5806.8813716404084</v>
      </c>
      <c r="N62" s="261">
        <v>1E-27</v>
      </c>
      <c r="O62" s="261">
        <v>1E-27</v>
      </c>
      <c r="P62" s="261">
        <v>1E-27</v>
      </c>
      <c r="Q62" s="261">
        <v>5806.8813716404084</v>
      </c>
      <c r="R62" s="261">
        <v>1.2896200185356813E-27</v>
      </c>
      <c r="S62" s="261">
        <v>1.2896200185356813E-27</v>
      </c>
      <c r="T62" s="261">
        <v>5806.8813716404084</v>
      </c>
      <c r="U62" s="261">
        <v>4006.3137164040781</v>
      </c>
      <c r="V62" s="259">
        <v>1800.5676552363302</v>
      </c>
      <c r="W62" s="260">
        <v>1E-27</v>
      </c>
      <c r="X62" s="261">
        <v>1E-27</v>
      </c>
      <c r="Y62" s="261">
        <v>1E-27</v>
      </c>
      <c r="Z62" s="261">
        <v>1E-27</v>
      </c>
      <c r="AA62" s="261">
        <v>1E-27</v>
      </c>
      <c r="AB62" s="261">
        <v>1E-27</v>
      </c>
      <c r="AC62" s="261">
        <v>1E-27</v>
      </c>
      <c r="AD62" s="261">
        <v>1E-27</v>
      </c>
      <c r="AE62" s="261">
        <v>116.13762743280817</v>
      </c>
      <c r="AF62" s="259">
        <v>116.13762743280817</v>
      </c>
      <c r="AG62" s="259">
        <v>-116.13762743280817</v>
      </c>
      <c r="AH62" s="260">
        <v>5806.8813716404084</v>
      </c>
      <c r="AI62" s="261">
        <v>1.2896200185356813E-27</v>
      </c>
      <c r="AJ62" s="261">
        <v>1.2896200185356813E-27</v>
      </c>
      <c r="AK62" s="261">
        <v>1.2896200185356813E-27</v>
      </c>
      <c r="AL62" s="261">
        <v>5806.8813716404084</v>
      </c>
      <c r="AM62" s="261">
        <v>1.2896200185356813E-27</v>
      </c>
      <c r="AN62" s="261">
        <v>1.2896200185356813E-27</v>
      </c>
      <c r="AO62" s="261">
        <v>5806.8813716404084</v>
      </c>
      <c r="AP62" s="261">
        <v>4122.4513438368867</v>
      </c>
      <c r="AQ62" s="262">
        <v>1684.4300278035221</v>
      </c>
      <c r="AR62" s="253">
        <f>'5-1'!BS62+'5-8'!BS62-'4'!AQ62</f>
        <v>0</v>
      </c>
      <c r="AS62" s="260">
        <v>1491.227615701273</v>
      </c>
      <c r="AT62" s="261">
        <v>0</v>
      </c>
      <c r="AU62" s="261">
        <v>0</v>
      </c>
      <c r="AV62" s="263">
        <v>0</v>
      </c>
      <c r="AW62" s="261">
        <v>0</v>
      </c>
      <c r="AX62" s="261">
        <v>0</v>
      </c>
      <c r="AY62" s="261">
        <v>0</v>
      </c>
      <c r="AZ62" s="261">
        <v>0</v>
      </c>
      <c r="BA62" s="261">
        <v>0</v>
      </c>
      <c r="BB62" s="261">
        <v>0</v>
      </c>
      <c r="BC62" s="261">
        <v>0</v>
      </c>
      <c r="BD62" s="261">
        <v>0</v>
      </c>
      <c r="BE62" s="261">
        <v>0</v>
      </c>
      <c r="BF62" s="261">
        <v>0</v>
      </c>
      <c r="BG62" s="261">
        <v>0</v>
      </c>
      <c r="BH62" s="261">
        <v>193.20241210224916</v>
      </c>
      <c r="BI62" s="262">
        <v>0</v>
      </c>
      <c r="BJ62" s="255">
        <f t="shared" si="0"/>
        <v>0</v>
      </c>
    </row>
    <row r="63" spans="2:62" s="245" customFormat="1" ht="12.75">
      <c r="B63" s="256">
        <v>35</v>
      </c>
      <c r="C63" s="1084" t="s">
        <v>693</v>
      </c>
      <c r="D63" s="1084"/>
      <c r="E63" s="1084"/>
      <c r="F63" s="1084"/>
      <c r="G63" s="1084"/>
      <c r="H63" s="1085" t="s">
        <v>799</v>
      </c>
      <c r="I63" s="1086"/>
      <c r="J63" s="257">
        <v>69807</v>
      </c>
      <c r="K63" s="258">
        <v>40033</v>
      </c>
      <c r="L63" s="259">
        <v>7</v>
      </c>
      <c r="M63" s="260">
        <v>2052.8266913809084</v>
      </c>
      <c r="N63" s="261">
        <v>1E-27</v>
      </c>
      <c r="O63" s="261">
        <v>1E-27</v>
      </c>
      <c r="P63" s="261">
        <v>1E-27</v>
      </c>
      <c r="Q63" s="261">
        <v>2052.8266913809084</v>
      </c>
      <c r="R63" s="261">
        <v>1.2896200185356813E-27</v>
      </c>
      <c r="S63" s="261">
        <v>1.2896200185356813E-27</v>
      </c>
      <c r="T63" s="261">
        <v>2052.8266913809084</v>
      </c>
      <c r="U63" s="261">
        <v>1634.2016417317623</v>
      </c>
      <c r="V63" s="259">
        <v>418.62504964914615</v>
      </c>
      <c r="W63" s="260">
        <v>1E-27</v>
      </c>
      <c r="X63" s="261">
        <v>1E-27</v>
      </c>
      <c r="Y63" s="261">
        <v>1E-27</v>
      </c>
      <c r="Z63" s="261">
        <v>1E-27</v>
      </c>
      <c r="AA63" s="261">
        <v>1E-27</v>
      </c>
      <c r="AB63" s="261">
        <v>1E-27</v>
      </c>
      <c r="AC63" s="261">
        <v>1E-27</v>
      </c>
      <c r="AD63" s="261">
        <v>1E-27</v>
      </c>
      <c r="AE63" s="261">
        <v>293.26095591155837</v>
      </c>
      <c r="AF63" s="259">
        <v>293.26095591155837</v>
      </c>
      <c r="AG63" s="259">
        <v>-293.26095591155837</v>
      </c>
      <c r="AH63" s="260">
        <v>2052.8266913809084</v>
      </c>
      <c r="AI63" s="261">
        <v>1.2896200185356813E-27</v>
      </c>
      <c r="AJ63" s="261">
        <v>1.2896200185356813E-27</v>
      </c>
      <c r="AK63" s="261">
        <v>1.2896200185356813E-27</v>
      </c>
      <c r="AL63" s="261">
        <v>2052.8266913809084</v>
      </c>
      <c r="AM63" s="261">
        <v>1.2896200185356813E-27</v>
      </c>
      <c r="AN63" s="261">
        <v>1.2896200185356813E-27</v>
      </c>
      <c r="AO63" s="261">
        <v>2052.8266913809084</v>
      </c>
      <c r="AP63" s="261">
        <v>1927.4625976433206</v>
      </c>
      <c r="AQ63" s="262">
        <v>125.36409373758778</v>
      </c>
      <c r="AR63" s="253">
        <f>'5-1'!BS63+'5-8'!BS63-'4'!AQ63</f>
        <v>0</v>
      </c>
      <c r="AS63" s="260">
        <v>110.98495960834296</v>
      </c>
      <c r="AT63" s="261">
        <v>0</v>
      </c>
      <c r="AU63" s="261">
        <v>0</v>
      </c>
      <c r="AV63" s="263">
        <v>0</v>
      </c>
      <c r="AW63" s="261">
        <v>0</v>
      </c>
      <c r="AX63" s="261">
        <v>0</v>
      </c>
      <c r="AY63" s="261">
        <v>0</v>
      </c>
      <c r="AZ63" s="261">
        <v>0</v>
      </c>
      <c r="BA63" s="261">
        <v>0</v>
      </c>
      <c r="BB63" s="261">
        <v>0</v>
      </c>
      <c r="BC63" s="261">
        <v>0</v>
      </c>
      <c r="BD63" s="261">
        <v>0</v>
      </c>
      <c r="BE63" s="261">
        <v>0</v>
      </c>
      <c r="BF63" s="261">
        <v>0</v>
      </c>
      <c r="BG63" s="261">
        <v>0</v>
      </c>
      <c r="BH63" s="261">
        <v>14.379134129244822</v>
      </c>
      <c r="BI63" s="262">
        <v>0</v>
      </c>
      <c r="BJ63" s="255">
        <f t="shared" si="0"/>
        <v>0</v>
      </c>
    </row>
    <row r="64" spans="2:62" s="245" customFormat="1" ht="12.75">
      <c r="B64" s="256">
        <v>36</v>
      </c>
      <c r="C64" s="1084" t="s">
        <v>677</v>
      </c>
      <c r="D64" s="1084"/>
      <c r="E64" s="1084"/>
      <c r="F64" s="1084"/>
      <c r="G64" s="1084"/>
      <c r="H64" s="1085" t="s">
        <v>788</v>
      </c>
      <c r="I64" s="1086"/>
      <c r="J64" s="257">
        <v>11130</v>
      </c>
      <c r="K64" s="258">
        <v>38393</v>
      </c>
      <c r="L64" s="259">
        <v>16</v>
      </c>
      <c r="M64" s="260">
        <v>1708.758109360519</v>
      </c>
      <c r="N64" s="261">
        <v>1E-27</v>
      </c>
      <c r="O64" s="261">
        <v>1E-27</v>
      </c>
      <c r="P64" s="261">
        <v>1E-27</v>
      </c>
      <c r="Q64" s="261">
        <v>1708.758109360519</v>
      </c>
      <c r="R64" s="261">
        <v>1.2896200185356813E-27</v>
      </c>
      <c r="S64" s="261">
        <v>1.2896200185356813E-27</v>
      </c>
      <c r="T64" s="261">
        <v>1708.758109360519</v>
      </c>
      <c r="U64" s="261">
        <v>1708.4684893419833</v>
      </c>
      <c r="V64" s="259">
        <v>0.28962001853574293</v>
      </c>
      <c r="W64" s="260">
        <v>1E-27</v>
      </c>
      <c r="X64" s="261">
        <v>1E-27</v>
      </c>
      <c r="Y64" s="261">
        <v>1E-27</v>
      </c>
      <c r="Z64" s="261">
        <v>1E-27</v>
      </c>
      <c r="AA64" s="261">
        <v>1E-27</v>
      </c>
      <c r="AB64" s="261">
        <v>1E-27</v>
      </c>
      <c r="AC64" s="261">
        <v>1E-27</v>
      </c>
      <c r="AD64" s="261">
        <v>1E-27</v>
      </c>
      <c r="AE64" s="261">
        <v>0.28962001853574293</v>
      </c>
      <c r="AF64" s="259">
        <v>0.28962001853574293</v>
      </c>
      <c r="AG64" s="259">
        <v>-0.28962001853574293</v>
      </c>
      <c r="AH64" s="260">
        <v>1708.758109360519</v>
      </c>
      <c r="AI64" s="261">
        <v>1.2896200185356813E-27</v>
      </c>
      <c r="AJ64" s="261">
        <v>1.2896200185356813E-27</v>
      </c>
      <c r="AK64" s="261">
        <v>1.2896200185356813E-27</v>
      </c>
      <c r="AL64" s="261">
        <v>1708.758109360519</v>
      </c>
      <c r="AM64" s="261">
        <v>1.2896200185356813E-27</v>
      </c>
      <c r="AN64" s="261">
        <v>1.2896200185356813E-27</v>
      </c>
      <c r="AO64" s="261">
        <v>1708.758109360519</v>
      </c>
      <c r="AP64" s="261">
        <v>1708.758109360519</v>
      </c>
      <c r="AQ64" s="262">
        <v>1E-27</v>
      </c>
      <c r="AR64" s="253">
        <f>'5-1'!BS64+'5-8'!BS64-'4'!AQ64</f>
        <v>0</v>
      </c>
      <c r="AS64" s="260">
        <v>8.8530101641907755E-28</v>
      </c>
      <c r="AT64" s="261">
        <v>0</v>
      </c>
      <c r="AU64" s="261">
        <v>0</v>
      </c>
      <c r="AV64" s="263">
        <v>0</v>
      </c>
      <c r="AW64" s="261">
        <v>0</v>
      </c>
      <c r="AX64" s="261">
        <v>0</v>
      </c>
      <c r="AY64" s="261">
        <v>0</v>
      </c>
      <c r="AZ64" s="261">
        <v>0</v>
      </c>
      <c r="BA64" s="261">
        <v>0</v>
      </c>
      <c r="BB64" s="261">
        <v>0</v>
      </c>
      <c r="BC64" s="261">
        <v>0</v>
      </c>
      <c r="BD64" s="261">
        <v>0</v>
      </c>
      <c r="BE64" s="261">
        <v>0</v>
      </c>
      <c r="BF64" s="261">
        <v>0</v>
      </c>
      <c r="BG64" s="261">
        <v>0</v>
      </c>
      <c r="BH64" s="261">
        <v>1.146989835809226E-28</v>
      </c>
      <c r="BI64" s="262">
        <v>0</v>
      </c>
      <c r="BJ64" s="255">
        <f t="shared" si="0"/>
        <v>0</v>
      </c>
    </row>
    <row r="65" spans="2:62" s="245" customFormat="1" ht="12.75">
      <c r="B65" s="256">
        <v>37</v>
      </c>
      <c r="C65" s="1084" t="s">
        <v>694</v>
      </c>
      <c r="D65" s="1084"/>
      <c r="E65" s="1084"/>
      <c r="F65" s="1084"/>
      <c r="G65" s="1084"/>
      <c r="H65" s="1085" t="s">
        <v>788</v>
      </c>
      <c r="I65" s="1086"/>
      <c r="J65" s="257">
        <v>11115</v>
      </c>
      <c r="K65" s="258">
        <v>36152</v>
      </c>
      <c r="L65" s="259">
        <v>20</v>
      </c>
      <c r="M65" s="260">
        <v>12164.040778498611</v>
      </c>
      <c r="N65" s="261">
        <v>1E-27</v>
      </c>
      <c r="O65" s="261">
        <v>1E-27</v>
      </c>
      <c r="P65" s="261">
        <v>1E-27</v>
      </c>
      <c r="Q65" s="261">
        <v>12164.040778498611</v>
      </c>
      <c r="R65" s="261">
        <v>1.2896200185356813E-27</v>
      </c>
      <c r="S65" s="261">
        <v>1.2896200185356813E-27</v>
      </c>
      <c r="T65" s="261">
        <v>12164.040778498611</v>
      </c>
      <c r="U65" s="261">
        <v>7668.5588507877665</v>
      </c>
      <c r="V65" s="259">
        <v>4495.4819277108445</v>
      </c>
      <c r="W65" s="260">
        <v>1E-27</v>
      </c>
      <c r="X65" s="261">
        <v>1E-27</v>
      </c>
      <c r="Y65" s="261">
        <v>1E-27</v>
      </c>
      <c r="Z65" s="261">
        <v>1E-27</v>
      </c>
      <c r="AA65" s="261">
        <v>1E-27</v>
      </c>
      <c r="AB65" s="261">
        <v>1E-27</v>
      </c>
      <c r="AC65" s="261">
        <v>1E-27</v>
      </c>
      <c r="AD65" s="261">
        <v>1E-27</v>
      </c>
      <c r="AE65" s="261">
        <v>608.20203892493055</v>
      </c>
      <c r="AF65" s="259">
        <v>608.20203892493055</v>
      </c>
      <c r="AG65" s="259">
        <v>-608.20203892493055</v>
      </c>
      <c r="AH65" s="260">
        <v>12164.040778498611</v>
      </c>
      <c r="AI65" s="261">
        <v>1.2896200185356813E-27</v>
      </c>
      <c r="AJ65" s="261">
        <v>1.2896200185356813E-27</v>
      </c>
      <c r="AK65" s="261">
        <v>1.2896200185356813E-27</v>
      </c>
      <c r="AL65" s="261">
        <v>12164.040778498611</v>
      </c>
      <c r="AM65" s="261">
        <v>1.2896200185356813E-27</v>
      </c>
      <c r="AN65" s="261">
        <v>1.2896200185356813E-27</v>
      </c>
      <c r="AO65" s="261">
        <v>12164.040778498611</v>
      </c>
      <c r="AP65" s="261">
        <v>8276.7608897126975</v>
      </c>
      <c r="AQ65" s="262">
        <v>3887.279888785914</v>
      </c>
      <c r="AR65" s="253">
        <f>'5-1'!BS65+'5-8'!BS65-'4'!AQ65</f>
        <v>0</v>
      </c>
      <c r="AS65" s="260">
        <v>3441.4128366476079</v>
      </c>
      <c r="AT65" s="261">
        <v>0</v>
      </c>
      <c r="AU65" s="261">
        <v>0</v>
      </c>
      <c r="AV65" s="263">
        <v>0</v>
      </c>
      <c r="AW65" s="261">
        <v>0</v>
      </c>
      <c r="AX65" s="261">
        <v>0</v>
      </c>
      <c r="AY65" s="261">
        <v>0</v>
      </c>
      <c r="AZ65" s="261">
        <v>0</v>
      </c>
      <c r="BA65" s="261">
        <v>0</v>
      </c>
      <c r="BB65" s="261">
        <v>0</v>
      </c>
      <c r="BC65" s="261">
        <v>0</v>
      </c>
      <c r="BD65" s="261">
        <v>0</v>
      </c>
      <c r="BE65" s="261">
        <v>0</v>
      </c>
      <c r="BF65" s="261">
        <v>0</v>
      </c>
      <c r="BG65" s="261">
        <v>0</v>
      </c>
      <c r="BH65" s="261">
        <v>445.86705213830612</v>
      </c>
      <c r="BI65" s="262">
        <v>0</v>
      </c>
      <c r="BJ65" s="255">
        <f t="shared" si="0"/>
        <v>0</v>
      </c>
    </row>
    <row r="66" spans="2:62" s="245" customFormat="1" ht="12.75">
      <c r="B66" s="256">
        <v>38</v>
      </c>
      <c r="C66" s="1084" t="s">
        <v>695</v>
      </c>
      <c r="D66" s="1084"/>
      <c r="E66" s="1084"/>
      <c r="F66" s="1084"/>
      <c r="G66" s="1084"/>
      <c r="H66" s="1085" t="s">
        <v>800</v>
      </c>
      <c r="I66" s="1086"/>
      <c r="J66" s="257">
        <v>1132</v>
      </c>
      <c r="K66" s="258">
        <v>30680</v>
      </c>
      <c r="L66" s="259">
        <v>40</v>
      </c>
      <c r="M66" s="260">
        <v>2648.5750695088045</v>
      </c>
      <c r="N66" s="261">
        <v>1E-27</v>
      </c>
      <c r="O66" s="261">
        <v>1E-27</v>
      </c>
      <c r="P66" s="261">
        <v>1E-27</v>
      </c>
      <c r="Q66" s="261">
        <v>2648.5750695088045</v>
      </c>
      <c r="R66" s="261">
        <v>1.2896200185356813E-27</v>
      </c>
      <c r="S66" s="261">
        <v>1.2896200185356813E-27</v>
      </c>
      <c r="T66" s="261">
        <v>2648.5750695088045</v>
      </c>
      <c r="U66" s="261">
        <v>1280.3014944392958</v>
      </c>
      <c r="V66" s="259">
        <v>1368.2735750695088</v>
      </c>
      <c r="W66" s="260">
        <v>1E-27</v>
      </c>
      <c r="X66" s="261">
        <v>1E-27</v>
      </c>
      <c r="Y66" s="261">
        <v>1E-27</v>
      </c>
      <c r="Z66" s="261">
        <v>1E-27</v>
      </c>
      <c r="AA66" s="261">
        <v>1E-27</v>
      </c>
      <c r="AB66" s="261">
        <v>1E-27</v>
      </c>
      <c r="AC66" s="261">
        <v>1E-27</v>
      </c>
      <c r="AD66" s="261">
        <v>1E-27</v>
      </c>
      <c r="AE66" s="261">
        <v>66.214376737720116</v>
      </c>
      <c r="AF66" s="259">
        <v>66.214376737720116</v>
      </c>
      <c r="AG66" s="259">
        <v>-66.214376737720116</v>
      </c>
      <c r="AH66" s="260">
        <v>2648.5750695088045</v>
      </c>
      <c r="AI66" s="261">
        <v>1.2896200185356813E-27</v>
      </c>
      <c r="AJ66" s="261">
        <v>1.2896200185356813E-27</v>
      </c>
      <c r="AK66" s="261">
        <v>1.2896200185356813E-27</v>
      </c>
      <c r="AL66" s="261">
        <v>2648.5750695088045</v>
      </c>
      <c r="AM66" s="261">
        <v>1.2896200185356813E-27</v>
      </c>
      <c r="AN66" s="261">
        <v>1.2896200185356813E-27</v>
      </c>
      <c r="AO66" s="261">
        <v>2648.5750695088045</v>
      </c>
      <c r="AP66" s="261">
        <v>1346.5158711770159</v>
      </c>
      <c r="AQ66" s="262">
        <v>1302.0591983317886</v>
      </c>
      <c r="AR66" s="253">
        <f>'5-1'!BS66+'5-8'!BS66-'4'!AQ66</f>
        <v>0</v>
      </c>
      <c r="AS66" s="260">
        <v>1152.7143317209416</v>
      </c>
      <c r="AT66" s="261">
        <v>0</v>
      </c>
      <c r="AU66" s="261">
        <v>0</v>
      </c>
      <c r="AV66" s="263">
        <v>0</v>
      </c>
      <c r="AW66" s="261">
        <v>0</v>
      </c>
      <c r="AX66" s="261">
        <v>0</v>
      </c>
      <c r="AY66" s="261">
        <v>0</v>
      </c>
      <c r="AZ66" s="261">
        <v>0</v>
      </c>
      <c r="BA66" s="261">
        <v>0</v>
      </c>
      <c r="BB66" s="261">
        <v>0</v>
      </c>
      <c r="BC66" s="261">
        <v>0</v>
      </c>
      <c r="BD66" s="261">
        <v>0</v>
      </c>
      <c r="BE66" s="261">
        <v>0</v>
      </c>
      <c r="BF66" s="261">
        <v>0</v>
      </c>
      <c r="BG66" s="261">
        <v>0</v>
      </c>
      <c r="BH66" s="261">
        <v>149.34486661084705</v>
      </c>
      <c r="BI66" s="262">
        <v>0</v>
      </c>
      <c r="BJ66" s="255">
        <f t="shared" si="0"/>
        <v>0</v>
      </c>
    </row>
    <row r="67" spans="2:62" s="245" customFormat="1" ht="12.75">
      <c r="B67" s="256">
        <v>39</v>
      </c>
      <c r="C67" s="1084" t="s">
        <v>696</v>
      </c>
      <c r="D67" s="1084"/>
      <c r="E67" s="1084"/>
      <c r="F67" s="1084"/>
      <c r="G67" s="1084"/>
      <c r="H67" s="1085" t="s">
        <v>797</v>
      </c>
      <c r="I67" s="1086"/>
      <c r="J67" s="257">
        <v>89106</v>
      </c>
      <c r="K67" s="258">
        <v>41662</v>
      </c>
      <c r="L67" s="259">
        <v>6</v>
      </c>
      <c r="M67" s="260">
        <v>637.16404077849859</v>
      </c>
      <c r="N67" s="261">
        <v>1E-27</v>
      </c>
      <c r="O67" s="261">
        <v>1E-27</v>
      </c>
      <c r="P67" s="261">
        <v>1E-27</v>
      </c>
      <c r="Q67" s="261">
        <v>637.16404077849859</v>
      </c>
      <c r="R67" s="261">
        <v>1.2896200185356813E-27</v>
      </c>
      <c r="S67" s="261">
        <v>1.2896200185356813E-27</v>
      </c>
      <c r="T67" s="261">
        <v>637.16404077849859</v>
      </c>
      <c r="U67" s="261">
        <v>97.358665430954602</v>
      </c>
      <c r="V67" s="259">
        <v>539.80537534754399</v>
      </c>
      <c r="W67" s="260">
        <v>1E-27</v>
      </c>
      <c r="X67" s="261">
        <v>1E-27</v>
      </c>
      <c r="Y67" s="261">
        <v>1E-27</v>
      </c>
      <c r="Z67" s="261">
        <v>1E-27</v>
      </c>
      <c r="AA67" s="261">
        <v>1E-27</v>
      </c>
      <c r="AB67" s="261">
        <v>1E-27</v>
      </c>
      <c r="AC67" s="261">
        <v>1E-27</v>
      </c>
      <c r="AD67" s="261">
        <v>1E-27</v>
      </c>
      <c r="AE67" s="261">
        <v>106.19400679641643</v>
      </c>
      <c r="AF67" s="259">
        <v>106.19400679641643</v>
      </c>
      <c r="AG67" s="259">
        <v>-106.19400679641643</v>
      </c>
      <c r="AH67" s="260">
        <v>637.16404077849859</v>
      </c>
      <c r="AI67" s="261">
        <v>1.2896200185356813E-27</v>
      </c>
      <c r="AJ67" s="261">
        <v>1.2896200185356813E-27</v>
      </c>
      <c r="AK67" s="261">
        <v>1.2896200185356813E-27</v>
      </c>
      <c r="AL67" s="261">
        <v>637.16404077849859</v>
      </c>
      <c r="AM67" s="261">
        <v>1.2896200185356813E-27</v>
      </c>
      <c r="AN67" s="261">
        <v>1.2896200185356813E-27</v>
      </c>
      <c r="AO67" s="261">
        <v>637.16404077849859</v>
      </c>
      <c r="AP67" s="261">
        <v>203.55267222737103</v>
      </c>
      <c r="AQ67" s="262">
        <v>433.61136855112755</v>
      </c>
      <c r="AR67" s="253">
        <f>'5-1'!BS67+'5-8'!BS67-'4'!AQ67</f>
        <v>0</v>
      </c>
      <c r="AS67" s="260">
        <v>383.87658530918043</v>
      </c>
      <c r="AT67" s="261">
        <v>0</v>
      </c>
      <c r="AU67" s="261">
        <v>0</v>
      </c>
      <c r="AV67" s="263">
        <v>0</v>
      </c>
      <c r="AW67" s="261">
        <v>0</v>
      </c>
      <c r="AX67" s="261">
        <v>0</v>
      </c>
      <c r="AY67" s="261">
        <v>0</v>
      </c>
      <c r="AZ67" s="261">
        <v>0</v>
      </c>
      <c r="BA67" s="261">
        <v>0</v>
      </c>
      <c r="BB67" s="261">
        <v>0</v>
      </c>
      <c r="BC67" s="261">
        <v>0</v>
      </c>
      <c r="BD67" s="261">
        <v>0</v>
      </c>
      <c r="BE67" s="261">
        <v>0</v>
      </c>
      <c r="BF67" s="261">
        <v>0</v>
      </c>
      <c r="BG67" s="261">
        <v>0</v>
      </c>
      <c r="BH67" s="261">
        <v>49.734783241947156</v>
      </c>
      <c r="BI67" s="262">
        <v>0</v>
      </c>
      <c r="BJ67" s="255">
        <f t="shared" si="0"/>
        <v>0</v>
      </c>
    </row>
    <row r="68" spans="2:62" s="245" customFormat="1" ht="12.75">
      <c r="B68" s="256">
        <v>40</v>
      </c>
      <c r="C68" s="1084" t="s">
        <v>688</v>
      </c>
      <c r="D68" s="1084"/>
      <c r="E68" s="1084"/>
      <c r="F68" s="1084"/>
      <c r="G68" s="1084"/>
      <c r="H68" s="1085" t="s">
        <v>788</v>
      </c>
      <c r="I68" s="1086"/>
      <c r="J68" s="257">
        <v>11133</v>
      </c>
      <c r="K68" s="258">
        <v>38730</v>
      </c>
      <c r="L68" s="259">
        <v>15</v>
      </c>
      <c r="M68" s="260">
        <v>1E-27</v>
      </c>
      <c r="N68" s="261">
        <v>1E-27</v>
      </c>
      <c r="O68" s="261">
        <v>1E-27</v>
      </c>
      <c r="P68" s="261">
        <v>1E-27</v>
      </c>
      <c r="Q68" s="261">
        <v>1E-27</v>
      </c>
      <c r="R68" s="261">
        <v>1E-27</v>
      </c>
      <c r="S68" s="261">
        <v>1E-27</v>
      </c>
      <c r="T68" s="261">
        <v>1E-27</v>
      </c>
      <c r="U68" s="261">
        <v>1E-27</v>
      </c>
      <c r="V68" s="259">
        <v>1E-27</v>
      </c>
      <c r="W68" s="260">
        <v>1E-27</v>
      </c>
      <c r="X68" s="261">
        <v>1E-27</v>
      </c>
      <c r="Y68" s="261">
        <v>1E-27</v>
      </c>
      <c r="Z68" s="261">
        <v>1E-27</v>
      </c>
      <c r="AA68" s="261">
        <v>1E-27</v>
      </c>
      <c r="AB68" s="261">
        <v>1E-27</v>
      </c>
      <c r="AC68" s="261">
        <v>1E-27</v>
      </c>
      <c r="AD68" s="261">
        <v>1E-27</v>
      </c>
      <c r="AE68" s="261">
        <v>1E-27</v>
      </c>
      <c r="AF68" s="259">
        <v>1E-27</v>
      </c>
      <c r="AG68" s="259">
        <v>1E-27</v>
      </c>
      <c r="AH68" s="260">
        <v>1E-27</v>
      </c>
      <c r="AI68" s="261">
        <v>1E-27</v>
      </c>
      <c r="AJ68" s="261">
        <v>1E-27</v>
      </c>
      <c r="AK68" s="261">
        <v>1E-27</v>
      </c>
      <c r="AL68" s="261">
        <v>1E-27</v>
      </c>
      <c r="AM68" s="261">
        <v>1E-27</v>
      </c>
      <c r="AN68" s="261">
        <v>1E-27</v>
      </c>
      <c r="AO68" s="261">
        <v>1E-27</v>
      </c>
      <c r="AP68" s="261">
        <v>1E-27</v>
      </c>
      <c r="AQ68" s="262">
        <v>1E-27</v>
      </c>
      <c r="AR68" s="253">
        <f>'5-1'!BS68+'5-8'!BS68-'4'!AQ68</f>
        <v>0</v>
      </c>
      <c r="AS68" s="260">
        <v>8.8530101641907755E-28</v>
      </c>
      <c r="AT68" s="261">
        <v>0</v>
      </c>
      <c r="AU68" s="261">
        <v>0</v>
      </c>
      <c r="AV68" s="263">
        <v>0</v>
      </c>
      <c r="AW68" s="261">
        <v>0</v>
      </c>
      <c r="AX68" s="261">
        <v>0</v>
      </c>
      <c r="AY68" s="261">
        <v>0</v>
      </c>
      <c r="AZ68" s="261">
        <v>0</v>
      </c>
      <c r="BA68" s="261">
        <v>0</v>
      </c>
      <c r="BB68" s="261">
        <v>0</v>
      </c>
      <c r="BC68" s="261">
        <v>0</v>
      </c>
      <c r="BD68" s="261">
        <v>0</v>
      </c>
      <c r="BE68" s="261">
        <v>0</v>
      </c>
      <c r="BF68" s="261">
        <v>0</v>
      </c>
      <c r="BG68" s="261">
        <v>0</v>
      </c>
      <c r="BH68" s="261">
        <v>1.146989835809226E-28</v>
      </c>
      <c r="BI68" s="262">
        <v>0</v>
      </c>
      <c r="BJ68" s="255">
        <f t="shared" si="0"/>
        <v>0</v>
      </c>
    </row>
    <row r="69" spans="2:62" s="245" customFormat="1" ht="12.75">
      <c r="B69" s="256">
        <v>41</v>
      </c>
      <c r="C69" s="1084" t="s">
        <v>697</v>
      </c>
      <c r="D69" s="1084"/>
      <c r="E69" s="1084"/>
      <c r="F69" s="1084"/>
      <c r="G69" s="1084"/>
      <c r="H69" s="1085" t="s">
        <v>797</v>
      </c>
      <c r="I69" s="1086"/>
      <c r="J69" s="257">
        <v>89104</v>
      </c>
      <c r="K69" s="258">
        <v>41124</v>
      </c>
      <c r="L69" s="259">
        <v>6</v>
      </c>
      <c r="M69" s="260">
        <v>686.9786839666358</v>
      </c>
      <c r="N69" s="261">
        <v>1E-27</v>
      </c>
      <c r="O69" s="261">
        <v>1E-27</v>
      </c>
      <c r="P69" s="261">
        <v>1E-27</v>
      </c>
      <c r="Q69" s="261">
        <v>686.9786839666358</v>
      </c>
      <c r="R69" s="261">
        <v>1.2896200185356813E-27</v>
      </c>
      <c r="S69" s="261">
        <v>1.2896200185356813E-27</v>
      </c>
      <c r="T69" s="261">
        <v>686.9786839666358</v>
      </c>
      <c r="U69" s="261">
        <v>457.69616929255483</v>
      </c>
      <c r="V69" s="259">
        <v>229.28251467408097</v>
      </c>
      <c r="W69" s="260">
        <v>1E-27</v>
      </c>
      <c r="X69" s="261">
        <v>1E-27</v>
      </c>
      <c r="Y69" s="261">
        <v>1E-27</v>
      </c>
      <c r="Z69" s="261">
        <v>1E-27</v>
      </c>
      <c r="AA69" s="261">
        <v>1E-27</v>
      </c>
      <c r="AB69" s="261">
        <v>1E-27</v>
      </c>
      <c r="AC69" s="261">
        <v>1E-27</v>
      </c>
      <c r="AD69" s="261">
        <v>1E-27</v>
      </c>
      <c r="AE69" s="261">
        <v>114.49644732777263</v>
      </c>
      <c r="AF69" s="259">
        <v>114.49644732777263</v>
      </c>
      <c r="AG69" s="259">
        <v>-114.49644732777263</v>
      </c>
      <c r="AH69" s="260">
        <v>686.9786839666358</v>
      </c>
      <c r="AI69" s="261">
        <v>1.2896200185356813E-27</v>
      </c>
      <c r="AJ69" s="261">
        <v>1.2896200185356813E-27</v>
      </c>
      <c r="AK69" s="261">
        <v>1.2896200185356813E-27</v>
      </c>
      <c r="AL69" s="261">
        <v>686.9786839666358</v>
      </c>
      <c r="AM69" s="261">
        <v>1.2896200185356813E-27</v>
      </c>
      <c r="AN69" s="261">
        <v>1.2896200185356813E-27</v>
      </c>
      <c r="AO69" s="261">
        <v>686.9786839666358</v>
      </c>
      <c r="AP69" s="261">
        <v>572.1926166203275</v>
      </c>
      <c r="AQ69" s="262">
        <v>114.78606734630834</v>
      </c>
      <c r="AR69" s="253">
        <f>'5-1'!BS69+'5-8'!BS69-'4'!AQ69</f>
        <v>0</v>
      </c>
      <c r="AS69" s="260">
        <v>101.62022209243545</v>
      </c>
      <c r="AT69" s="261">
        <v>0</v>
      </c>
      <c r="AU69" s="261">
        <v>0</v>
      </c>
      <c r="AV69" s="263">
        <v>0</v>
      </c>
      <c r="AW69" s="261">
        <v>0</v>
      </c>
      <c r="AX69" s="261">
        <v>0</v>
      </c>
      <c r="AY69" s="261">
        <v>0</v>
      </c>
      <c r="AZ69" s="261">
        <v>0</v>
      </c>
      <c r="BA69" s="261">
        <v>0</v>
      </c>
      <c r="BB69" s="261">
        <v>0</v>
      </c>
      <c r="BC69" s="261">
        <v>0</v>
      </c>
      <c r="BD69" s="261">
        <v>0</v>
      </c>
      <c r="BE69" s="261">
        <v>0</v>
      </c>
      <c r="BF69" s="261">
        <v>0</v>
      </c>
      <c r="BG69" s="261">
        <v>0</v>
      </c>
      <c r="BH69" s="261">
        <v>13.165845253872895</v>
      </c>
      <c r="BI69" s="262">
        <v>0</v>
      </c>
      <c r="BJ69" s="255">
        <f t="shared" si="0"/>
        <v>0</v>
      </c>
    </row>
    <row r="70" spans="2:62" s="245" customFormat="1" ht="12.75">
      <c r="B70" s="256">
        <v>42</v>
      </c>
      <c r="C70" s="1084" t="s">
        <v>698</v>
      </c>
      <c r="D70" s="1084"/>
      <c r="E70" s="1084"/>
      <c r="F70" s="1084"/>
      <c r="G70" s="1084"/>
      <c r="H70" s="1085" t="s">
        <v>796</v>
      </c>
      <c r="I70" s="1086"/>
      <c r="J70" s="257">
        <v>11131</v>
      </c>
      <c r="K70" s="258">
        <v>39472</v>
      </c>
      <c r="L70" s="259">
        <v>7</v>
      </c>
      <c r="M70" s="260">
        <v>3143.2460611677479</v>
      </c>
      <c r="N70" s="261">
        <v>1E-27</v>
      </c>
      <c r="O70" s="261">
        <v>1E-27</v>
      </c>
      <c r="P70" s="261">
        <v>1E-27</v>
      </c>
      <c r="Q70" s="261">
        <v>3143.2460611677479</v>
      </c>
      <c r="R70" s="261">
        <v>1.2896200185356813E-27</v>
      </c>
      <c r="S70" s="261">
        <v>1.2896200185356813E-27</v>
      </c>
      <c r="T70" s="261">
        <v>3143.2460611677479</v>
      </c>
      <c r="U70" s="261">
        <v>3142.9564411492124</v>
      </c>
      <c r="V70" s="259">
        <v>0.28962001853551556</v>
      </c>
      <c r="W70" s="260">
        <v>1E-27</v>
      </c>
      <c r="X70" s="261">
        <v>1E-27</v>
      </c>
      <c r="Y70" s="261">
        <v>1E-27</v>
      </c>
      <c r="Z70" s="261">
        <v>1E-27</v>
      </c>
      <c r="AA70" s="261">
        <v>1E-27</v>
      </c>
      <c r="AB70" s="261">
        <v>1E-27</v>
      </c>
      <c r="AC70" s="261">
        <v>1E-27</v>
      </c>
      <c r="AD70" s="261">
        <v>1E-27</v>
      </c>
      <c r="AE70" s="261">
        <v>0.28962001853551556</v>
      </c>
      <c r="AF70" s="259">
        <v>0.28962001853551556</v>
      </c>
      <c r="AG70" s="259">
        <v>-0.28962001853551556</v>
      </c>
      <c r="AH70" s="260">
        <v>3143.2460611677479</v>
      </c>
      <c r="AI70" s="261">
        <v>1.2896200185356813E-27</v>
      </c>
      <c r="AJ70" s="261">
        <v>1.2896200185356813E-27</v>
      </c>
      <c r="AK70" s="261">
        <v>1.2896200185356813E-27</v>
      </c>
      <c r="AL70" s="261">
        <v>3143.2460611677479</v>
      </c>
      <c r="AM70" s="261">
        <v>1.2896200185356813E-27</v>
      </c>
      <c r="AN70" s="261">
        <v>1.2896200185356813E-27</v>
      </c>
      <c r="AO70" s="261">
        <v>3143.2460611677479</v>
      </c>
      <c r="AP70" s="261">
        <v>3143.2460611677479</v>
      </c>
      <c r="AQ70" s="262">
        <v>1E-27</v>
      </c>
      <c r="AR70" s="253">
        <f>'5-1'!BS70+'5-8'!BS70-'4'!AQ70</f>
        <v>0</v>
      </c>
      <c r="AS70" s="260">
        <v>8.8530101641907755E-28</v>
      </c>
      <c r="AT70" s="261">
        <v>0</v>
      </c>
      <c r="AU70" s="261">
        <v>0</v>
      </c>
      <c r="AV70" s="263">
        <v>0</v>
      </c>
      <c r="AW70" s="261">
        <v>0</v>
      </c>
      <c r="AX70" s="261">
        <v>0</v>
      </c>
      <c r="AY70" s="261">
        <v>0</v>
      </c>
      <c r="AZ70" s="261">
        <v>0</v>
      </c>
      <c r="BA70" s="261">
        <v>0</v>
      </c>
      <c r="BB70" s="261">
        <v>0</v>
      </c>
      <c r="BC70" s="261">
        <v>0</v>
      </c>
      <c r="BD70" s="261">
        <v>0</v>
      </c>
      <c r="BE70" s="261">
        <v>0</v>
      </c>
      <c r="BF70" s="261">
        <v>0</v>
      </c>
      <c r="BG70" s="261">
        <v>0</v>
      </c>
      <c r="BH70" s="261">
        <v>1.146989835809226E-28</v>
      </c>
      <c r="BI70" s="262">
        <v>0</v>
      </c>
      <c r="BJ70" s="255">
        <f t="shared" si="0"/>
        <v>0</v>
      </c>
    </row>
    <row r="71" spans="2:62" s="245" customFormat="1" ht="12.75">
      <c r="B71" s="256">
        <v>43</v>
      </c>
      <c r="C71" s="1084" t="s">
        <v>688</v>
      </c>
      <c r="D71" s="1084"/>
      <c r="E71" s="1084"/>
      <c r="F71" s="1084"/>
      <c r="G71" s="1084"/>
      <c r="H71" s="1085" t="s">
        <v>788</v>
      </c>
      <c r="I71" s="1086"/>
      <c r="J71" s="257">
        <v>19005</v>
      </c>
      <c r="K71" s="258">
        <v>36280</v>
      </c>
      <c r="L71" s="259">
        <v>15</v>
      </c>
      <c r="M71" s="260">
        <v>929.68025949953665</v>
      </c>
      <c r="N71" s="261">
        <v>1E-27</v>
      </c>
      <c r="O71" s="261">
        <v>1E-27</v>
      </c>
      <c r="P71" s="261">
        <v>1E-27</v>
      </c>
      <c r="Q71" s="261">
        <v>929.68025949953665</v>
      </c>
      <c r="R71" s="261">
        <v>1.2896200185356813E-27</v>
      </c>
      <c r="S71" s="261">
        <v>1.2896200185356813E-27</v>
      </c>
      <c r="T71" s="261">
        <v>929.68025949953665</v>
      </c>
      <c r="U71" s="261">
        <v>536.37627432808154</v>
      </c>
      <c r="V71" s="259">
        <v>393.30398517145511</v>
      </c>
      <c r="W71" s="260">
        <v>1E-27</v>
      </c>
      <c r="X71" s="261">
        <v>1E-27</v>
      </c>
      <c r="Y71" s="261">
        <v>1E-27</v>
      </c>
      <c r="Z71" s="261">
        <v>1E-27</v>
      </c>
      <c r="AA71" s="261">
        <v>1E-27</v>
      </c>
      <c r="AB71" s="261">
        <v>1E-27</v>
      </c>
      <c r="AC71" s="261">
        <v>1E-27</v>
      </c>
      <c r="AD71" s="261">
        <v>1E-27</v>
      </c>
      <c r="AE71" s="261">
        <v>61.978683966635778</v>
      </c>
      <c r="AF71" s="259">
        <v>61.978683966635778</v>
      </c>
      <c r="AG71" s="259">
        <v>-61.978683966635778</v>
      </c>
      <c r="AH71" s="260">
        <v>929.68025949953665</v>
      </c>
      <c r="AI71" s="261">
        <v>1.2896200185356813E-27</v>
      </c>
      <c r="AJ71" s="261">
        <v>1.2896200185356813E-27</v>
      </c>
      <c r="AK71" s="261">
        <v>1.2896200185356813E-27</v>
      </c>
      <c r="AL71" s="261">
        <v>929.68025949953665</v>
      </c>
      <c r="AM71" s="261">
        <v>1.2896200185356813E-27</v>
      </c>
      <c r="AN71" s="261">
        <v>1.2896200185356813E-27</v>
      </c>
      <c r="AO71" s="261">
        <v>929.68025949953665</v>
      </c>
      <c r="AP71" s="261">
        <v>598.35495829471733</v>
      </c>
      <c r="AQ71" s="262">
        <v>331.32530120481931</v>
      </c>
      <c r="AR71" s="253">
        <f>'5-1'!BS71+'5-8'!BS71-'4'!AQ71</f>
        <v>0</v>
      </c>
      <c r="AS71" s="260">
        <v>293.3226259219835</v>
      </c>
      <c r="AT71" s="261">
        <v>0</v>
      </c>
      <c r="AU71" s="261">
        <v>0</v>
      </c>
      <c r="AV71" s="263">
        <v>0</v>
      </c>
      <c r="AW71" s="261">
        <v>0</v>
      </c>
      <c r="AX71" s="261">
        <v>0</v>
      </c>
      <c r="AY71" s="261">
        <v>0</v>
      </c>
      <c r="AZ71" s="261">
        <v>0</v>
      </c>
      <c r="BA71" s="261">
        <v>0</v>
      </c>
      <c r="BB71" s="261">
        <v>0</v>
      </c>
      <c r="BC71" s="261">
        <v>0</v>
      </c>
      <c r="BD71" s="261">
        <v>0</v>
      </c>
      <c r="BE71" s="261">
        <v>0</v>
      </c>
      <c r="BF71" s="261">
        <v>0</v>
      </c>
      <c r="BG71" s="261">
        <v>0</v>
      </c>
      <c r="BH71" s="261">
        <v>38.002675282835803</v>
      </c>
      <c r="BI71" s="262">
        <v>0</v>
      </c>
      <c r="BJ71" s="255">
        <f t="shared" si="0"/>
        <v>0</v>
      </c>
    </row>
    <row r="72" spans="2:62" s="245" customFormat="1" ht="12.75">
      <c r="B72" s="256">
        <v>44</v>
      </c>
      <c r="C72" s="1084" t="s">
        <v>699</v>
      </c>
      <c r="D72" s="1084"/>
      <c r="E72" s="1084"/>
      <c r="F72" s="1084"/>
      <c r="G72" s="1084"/>
      <c r="H72" s="1085" t="s">
        <v>799</v>
      </c>
      <c r="I72" s="1086"/>
      <c r="J72" s="257">
        <v>69808</v>
      </c>
      <c r="K72" s="258">
        <v>40421</v>
      </c>
      <c r="L72" s="259">
        <v>7</v>
      </c>
      <c r="M72" s="260">
        <v>781.97405004633924</v>
      </c>
      <c r="N72" s="261">
        <v>1E-27</v>
      </c>
      <c r="O72" s="261">
        <v>1E-27</v>
      </c>
      <c r="P72" s="261">
        <v>1E-27</v>
      </c>
      <c r="Q72" s="261">
        <v>781.97405004633924</v>
      </c>
      <c r="R72" s="261">
        <v>1.2896200185356813E-27</v>
      </c>
      <c r="S72" s="261">
        <v>1.2896200185356813E-27</v>
      </c>
      <c r="T72" s="261">
        <v>781.97405004633924</v>
      </c>
      <c r="U72" s="261">
        <v>483.58268237786314</v>
      </c>
      <c r="V72" s="259">
        <v>298.39136766847611</v>
      </c>
      <c r="W72" s="260">
        <v>1E-27</v>
      </c>
      <c r="X72" s="261">
        <v>1E-27</v>
      </c>
      <c r="Y72" s="261">
        <v>1E-27</v>
      </c>
      <c r="Z72" s="261">
        <v>1E-27</v>
      </c>
      <c r="AA72" s="261">
        <v>1E-27</v>
      </c>
      <c r="AB72" s="261">
        <v>1E-27</v>
      </c>
      <c r="AC72" s="261">
        <v>1E-27</v>
      </c>
      <c r="AD72" s="261">
        <v>1E-27</v>
      </c>
      <c r="AE72" s="261">
        <v>111.71057857804847</v>
      </c>
      <c r="AF72" s="259">
        <v>111.71057857804847</v>
      </c>
      <c r="AG72" s="259">
        <v>-111.71057857804847</v>
      </c>
      <c r="AH72" s="260">
        <v>781.97405004633924</v>
      </c>
      <c r="AI72" s="261">
        <v>1.2896200185356813E-27</v>
      </c>
      <c r="AJ72" s="261">
        <v>1.2896200185356813E-27</v>
      </c>
      <c r="AK72" s="261">
        <v>1.2896200185356813E-27</v>
      </c>
      <c r="AL72" s="261">
        <v>781.97405004633924</v>
      </c>
      <c r="AM72" s="261">
        <v>1.2896200185356813E-27</v>
      </c>
      <c r="AN72" s="261">
        <v>1.2896200185356813E-27</v>
      </c>
      <c r="AO72" s="261">
        <v>781.97405004633924</v>
      </c>
      <c r="AP72" s="261">
        <v>595.29326095591159</v>
      </c>
      <c r="AQ72" s="262">
        <v>186.68078909042765</v>
      </c>
      <c r="AR72" s="253">
        <f>'5-1'!BS72+'5-8'!BS72-'4'!AQ72</f>
        <v>0</v>
      </c>
      <c r="AS72" s="260">
        <v>165.26869232767103</v>
      </c>
      <c r="AT72" s="261">
        <v>0</v>
      </c>
      <c r="AU72" s="261">
        <v>0</v>
      </c>
      <c r="AV72" s="263">
        <v>0</v>
      </c>
      <c r="AW72" s="261">
        <v>0</v>
      </c>
      <c r="AX72" s="261">
        <v>0</v>
      </c>
      <c r="AY72" s="261">
        <v>0</v>
      </c>
      <c r="AZ72" s="261">
        <v>0</v>
      </c>
      <c r="BA72" s="261">
        <v>0</v>
      </c>
      <c r="BB72" s="261">
        <v>0</v>
      </c>
      <c r="BC72" s="261">
        <v>0</v>
      </c>
      <c r="BD72" s="261">
        <v>0</v>
      </c>
      <c r="BE72" s="261">
        <v>0</v>
      </c>
      <c r="BF72" s="261">
        <v>0</v>
      </c>
      <c r="BG72" s="261">
        <v>0</v>
      </c>
      <c r="BH72" s="261">
        <v>21.412096762756633</v>
      </c>
      <c r="BI72" s="262">
        <v>0</v>
      </c>
      <c r="BJ72" s="255">
        <f t="shared" si="0"/>
        <v>0</v>
      </c>
    </row>
    <row r="73" spans="2:62" s="245" customFormat="1" ht="12.75">
      <c r="B73" s="256">
        <v>45</v>
      </c>
      <c r="C73" s="1084" t="s">
        <v>688</v>
      </c>
      <c r="D73" s="1084"/>
      <c r="E73" s="1084"/>
      <c r="F73" s="1084"/>
      <c r="G73" s="1084"/>
      <c r="H73" s="1085" t="s">
        <v>788</v>
      </c>
      <c r="I73" s="1086"/>
      <c r="J73" s="257">
        <v>19302</v>
      </c>
      <c r="K73" s="258">
        <v>37859</v>
      </c>
      <c r="L73" s="259">
        <v>15</v>
      </c>
      <c r="M73" s="260">
        <v>1282.4374420759964</v>
      </c>
      <c r="N73" s="261">
        <v>1E-27</v>
      </c>
      <c r="O73" s="261">
        <v>1E-27</v>
      </c>
      <c r="P73" s="261">
        <v>1E-27</v>
      </c>
      <c r="Q73" s="261">
        <v>1282.4374420759964</v>
      </c>
      <c r="R73" s="261">
        <v>1.2896200185356813E-27</v>
      </c>
      <c r="S73" s="261">
        <v>1.2896200185356813E-27</v>
      </c>
      <c r="T73" s="261">
        <v>1282.4374420759964</v>
      </c>
      <c r="U73" s="261">
        <v>968.25764596848933</v>
      </c>
      <c r="V73" s="259">
        <v>314.17979610750706</v>
      </c>
      <c r="W73" s="260">
        <v>1E-27</v>
      </c>
      <c r="X73" s="261">
        <v>1E-27</v>
      </c>
      <c r="Y73" s="261">
        <v>1E-27</v>
      </c>
      <c r="Z73" s="261">
        <v>1E-27</v>
      </c>
      <c r="AA73" s="261">
        <v>1E-27</v>
      </c>
      <c r="AB73" s="261">
        <v>1E-27</v>
      </c>
      <c r="AC73" s="261">
        <v>1E-27</v>
      </c>
      <c r="AD73" s="261">
        <v>1E-27</v>
      </c>
      <c r="AE73" s="261">
        <v>85.495829471733089</v>
      </c>
      <c r="AF73" s="259">
        <v>85.495829471733089</v>
      </c>
      <c r="AG73" s="259">
        <v>-85.495829471733089</v>
      </c>
      <c r="AH73" s="260">
        <v>1282.4374420759964</v>
      </c>
      <c r="AI73" s="261">
        <v>1.2896200185356813E-27</v>
      </c>
      <c r="AJ73" s="261">
        <v>1.2896200185356813E-27</v>
      </c>
      <c r="AK73" s="261">
        <v>1.2896200185356813E-27</v>
      </c>
      <c r="AL73" s="261">
        <v>1282.4374420759964</v>
      </c>
      <c r="AM73" s="261">
        <v>1.2896200185356813E-27</v>
      </c>
      <c r="AN73" s="261">
        <v>1.2896200185356813E-27</v>
      </c>
      <c r="AO73" s="261">
        <v>1282.4374420759964</v>
      </c>
      <c r="AP73" s="261">
        <v>1053.7534754402225</v>
      </c>
      <c r="AQ73" s="262">
        <v>228.68396663577397</v>
      </c>
      <c r="AR73" s="253">
        <f>'5-1'!BS73+'5-8'!BS73-'4'!AQ73</f>
        <v>0</v>
      </c>
      <c r="AS73" s="260">
        <v>202.4541481013971</v>
      </c>
      <c r="AT73" s="261">
        <v>0</v>
      </c>
      <c r="AU73" s="261">
        <v>0</v>
      </c>
      <c r="AV73" s="263">
        <v>0</v>
      </c>
      <c r="AW73" s="261">
        <v>0</v>
      </c>
      <c r="AX73" s="261">
        <v>0</v>
      </c>
      <c r="AY73" s="261">
        <v>0</v>
      </c>
      <c r="AZ73" s="261">
        <v>0</v>
      </c>
      <c r="BA73" s="261">
        <v>0</v>
      </c>
      <c r="BB73" s="261">
        <v>0</v>
      </c>
      <c r="BC73" s="261">
        <v>0</v>
      </c>
      <c r="BD73" s="261">
        <v>0</v>
      </c>
      <c r="BE73" s="261">
        <v>0</v>
      </c>
      <c r="BF73" s="261">
        <v>0</v>
      </c>
      <c r="BG73" s="261">
        <v>0</v>
      </c>
      <c r="BH73" s="261">
        <v>26.229818534376889</v>
      </c>
      <c r="BI73" s="262">
        <v>0</v>
      </c>
      <c r="BJ73" s="255">
        <f t="shared" si="0"/>
        <v>0</v>
      </c>
    </row>
    <row r="74" spans="2:62" s="245" customFormat="1" ht="12.75">
      <c r="B74" s="256">
        <v>46</v>
      </c>
      <c r="C74" s="1084" t="s">
        <v>700</v>
      </c>
      <c r="D74" s="1084"/>
      <c r="E74" s="1084"/>
      <c r="F74" s="1084"/>
      <c r="G74" s="1084"/>
      <c r="H74" s="1085" t="s">
        <v>801</v>
      </c>
      <c r="I74" s="1086"/>
      <c r="J74" s="257">
        <v>34405</v>
      </c>
      <c r="K74" s="258">
        <v>39412</v>
      </c>
      <c r="L74" s="259">
        <v>7</v>
      </c>
      <c r="M74" s="260">
        <v>2606.5801668211307</v>
      </c>
      <c r="N74" s="261">
        <v>1E-27</v>
      </c>
      <c r="O74" s="261">
        <v>1E-27</v>
      </c>
      <c r="P74" s="261">
        <v>1E-27</v>
      </c>
      <c r="Q74" s="261">
        <v>2606.5801668211307</v>
      </c>
      <c r="R74" s="261">
        <v>1.2896200185356813E-27</v>
      </c>
      <c r="S74" s="261">
        <v>1.2896200185356813E-27</v>
      </c>
      <c r="T74" s="261">
        <v>2606.5801668211307</v>
      </c>
      <c r="U74" s="261">
        <v>2606.2905468025951</v>
      </c>
      <c r="V74" s="259">
        <v>0.28962001853551556</v>
      </c>
      <c r="W74" s="260">
        <v>1E-27</v>
      </c>
      <c r="X74" s="261">
        <v>1E-27</v>
      </c>
      <c r="Y74" s="261">
        <v>1E-27</v>
      </c>
      <c r="Z74" s="261">
        <v>1E-27</v>
      </c>
      <c r="AA74" s="261">
        <v>1E-27</v>
      </c>
      <c r="AB74" s="261">
        <v>1E-27</v>
      </c>
      <c r="AC74" s="261">
        <v>1E-27</v>
      </c>
      <c r="AD74" s="261">
        <v>1E-27</v>
      </c>
      <c r="AE74" s="261">
        <v>0.28962001853551556</v>
      </c>
      <c r="AF74" s="259">
        <v>0.28962001853551556</v>
      </c>
      <c r="AG74" s="259">
        <v>-0.28962001853551556</v>
      </c>
      <c r="AH74" s="260">
        <v>2606.5801668211307</v>
      </c>
      <c r="AI74" s="261">
        <v>1.2896200185356813E-27</v>
      </c>
      <c r="AJ74" s="261">
        <v>1.2896200185356813E-27</v>
      </c>
      <c r="AK74" s="261">
        <v>1.2896200185356813E-27</v>
      </c>
      <c r="AL74" s="261">
        <v>2606.5801668211307</v>
      </c>
      <c r="AM74" s="261">
        <v>1.2896200185356813E-27</v>
      </c>
      <c r="AN74" s="261">
        <v>1.2896200185356813E-27</v>
      </c>
      <c r="AO74" s="261">
        <v>2606.5801668211307</v>
      </c>
      <c r="AP74" s="261">
        <v>2606.5801668211307</v>
      </c>
      <c r="AQ74" s="262">
        <v>1E-27</v>
      </c>
      <c r="AR74" s="253">
        <f>'5-1'!BS74+'5-8'!BS74-'4'!AQ74</f>
        <v>0</v>
      </c>
      <c r="AS74" s="260">
        <v>8.8530101641907755E-28</v>
      </c>
      <c r="AT74" s="261">
        <v>0</v>
      </c>
      <c r="AU74" s="261">
        <v>0</v>
      </c>
      <c r="AV74" s="263">
        <v>0</v>
      </c>
      <c r="AW74" s="261">
        <v>0</v>
      </c>
      <c r="AX74" s="261">
        <v>0</v>
      </c>
      <c r="AY74" s="261">
        <v>0</v>
      </c>
      <c r="AZ74" s="261">
        <v>0</v>
      </c>
      <c r="BA74" s="261">
        <v>0</v>
      </c>
      <c r="BB74" s="261">
        <v>0</v>
      </c>
      <c r="BC74" s="261">
        <v>0</v>
      </c>
      <c r="BD74" s="261">
        <v>0</v>
      </c>
      <c r="BE74" s="261">
        <v>0</v>
      </c>
      <c r="BF74" s="261">
        <v>0</v>
      </c>
      <c r="BG74" s="261">
        <v>0</v>
      </c>
      <c r="BH74" s="261">
        <v>1.146989835809226E-28</v>
      </c>
      <c r="BI74" s="262">
        <v>0</v>
      </c>
      <c r="BJ74" s="255">
        <f t="shared" si="0"/>
        <v>0</v>
      </c>
    </row>
    <row r="75" spans="2:62" s="245" customFormat="1" ht="12.75">
      <c r="B75" s="256">
        <v>47</v>
      </c>
      <c r="C75" s="1084" t="s">
        <v>701</v>
      </c>
      <c r="D75" s="1084"/>
      <c r="E75" s="1084"/>
      <c r="F75" s="1084"/>
      <c r="G75" s="1084"/>
      <c r="H75" s="1085" t="s">
        <v>792</v>
      </c>
      <c r="I75" s="1086"/>
      <c r="J75" s="257">
        <v>1135</v>
      </c>
      <c r="K75" s="258">
        <v>28124</v>
      </c>
      <c r="L75" s="259">
        <v>50</v>
      </c>
      <c r="M75" s="260">
        <v>1269.9837812789619</v>
      </c>
      <c r="N75" s="261">
        <v>1E-27</v>
      </c>
      <c r="O75" s="261">
        <v>1E-27</v>
      </c>
      <c r="P75" s="261">
        <v>1E-27</v>
      </c>
      <c r="Q75" s="261">
        <v>1269.9837812789619</v>
      </c>
      <c r="R75" s="261">
        <v>1.2896200185356813E-27</v>
      </c>
      <c r="S75" s="261">
        <v>1.2896200185356813E-27</v>
      </c>
      <c r="T75" s="261">
        <v>1269.9837812789619</v>
      </c>
      <c r="U75" s="261">
        <v>1213.1313716404077</v>
      </c>
      <c r="V75" s="259">
        <v>56.852409638554263</v>
      </c>
      <c r="W75" s="260">
        <v>1E-27</v>
      </c>
      <c r="X75" s="261">
        <v>1E-27</v>
      </c>
      <c r="Y75" s="261">
        <v>1E-27</v>
      </c>
      <c r="Z75" s="261">
        <v>1E-27</v>
      </c>
      <c r="AA75" s="261">
        <v>1E-27</v>
      </c>
      <c r="AB75" s="261">
        <v>1E-27</v>
      </c>
      <c r="AC75" s="261">
        <v>1E-27</v>
      </c>
      <c r="AD75" s="261">
        <v>1E-27</v>
      </c>
      <c r="AE75" s="261">
        <v>25.399675625579238</v>
      </c>
      <c r="AF75" s="259">
        <v>25.399675625579238</v>
      </c>
      <c r="AG75" s="259">
        <v>-25.399675625579238</v>
      </c>
      <c r="AH75" s="260">
        <v>1269.9837812789619</v>
      </c>
      <c r="AI75" s="261">
        <v>1.2896200185356813E-27</v>
      </c>
      <c r="AJ75" s="261">
        <v>1.2896200185356813E-27</v>
      </c>
      <c r="AK75" s="261">
        <v>1.2896200185356813E-27</v>
      </c>
      <c r="AL75" s="261">
        <v>1269.9837812789619</v>
      </c>
      <c r="AM75" s="261">
        <v>1.2896200185356813E-27</v>
      </c>
      <c r="AN75" s="261">
        <v>1.2896200185356813E-27</v>
      </c>
      <c r="AO75" s="261">
        <v>1269.9837812789619</v>
      </c>
      <c r="AP75" s="261">
        <v>1238.5310472659869</v>
      </c>
      <c r="AQ75" s="262">
        <v>31.452734012975025</v>
      </c>
      <c r="AR75" s="253">
        <f>'5-1'!BS75+'5-8'!BS75-'4'!AQ75</f>
        <v>0</v>
      </c>
      <c r="AS75" s="260">
        <v>27.845137390845679</v>
      </c>
      <c r="AT75" s="261">
        <v>0</v>
      </c>
      <c r="AU75" s="261">
        <v>0</v>
      </c>
      <c r="AV75" s="263">
        <v>0</v>
      </c>
      <c r="AW75" s="261">
        <v>0</v>
      </c>
      <c r="AX75" s="261">
        <v>0</v>
      </c>
      <c r="AY75" s="261">
        <v>0</v>
      </c>
      <c r="AZ75" s="261">
        <v>0</v>
      </c>
      <c r="BA75" s="261">
        <v>0</v>
      </c>
      <c r="BB75" s="261">
        <v>0</v>
      </c>
      <c r="BC75" s="261">
        <v>0</v>
      </c>
      <c r="BD75" s="261">
        <v>0</v>
      </c>
      <c r="BE75" s="261">
        <v>0</v>
      </c>
      <c r="BF75" s="261">
        <v>0</v>
      </c>
      <c r="BG75" s="261">
        <v>0</v>
      </c>
      <c r="BH75" s="261">
        <v>3.6075966221293481</v>
      </c>
      <c r="BI75" s="262">
        <v>0</v>
      </c>
      <c r="BJ75" s="255">
        <f t="shared" si="0"/>
        <v>0</v>
      </c>
    </row>
    <row r="76" spans="2:62" s="245" customFormat="1" ht="12.75">
      <c r="B76" s="256">
        <v>48</v>
      </c>
      <c r="C76" s="1084" t="s">
        <v>702</v>
      </c>
      <c r="D76" s="1084"/>
      <c r="E76" s="1084"/>
      <c r="F76" s="1084"/>
      <c r="G76" s="1084"/>
      <c r="H76" s="1085" t="s">
        <v>802</v>
      </c>
      <c r="I76" s="1086"/>
      <c r="J76" s="257">
        <v>11063</v>
      </c>
      <c r="K76" s="258">
        <v>39940</v>
      </c>
      <c r="L76" s="259">
        <v>10</v>
      </c>
      <c r="M76" s="260">
        <v>521.3160333642262</v>
      </c>
      <c r="N76" s="261">
        <v>1E-27</v>
      </c>
      <c r="O76" s="261">
        <v>1E-27</v>
      </c>
      <c r="P76" s="261">
        <v>1E-27</v>
      </c>
      <c r="Q76" s="261">
        <v>521.3160333642262</v>
      </c>
      <c r="R76" s="261">
        <v>1.2896200185356813E-27</v>
      </c>
      <c r="S76" s="261">
        <v>1.2896200185356813E-27</v>
      </c>
      <c r="T76" s="261">
        <v>521.3160333642262</v>
      </c>
      <c r="U76" s="261">
        <v>291.06811862835963</v>
      </c>
      <c r="V76" s="259">
        <v>230.24791473586657</v>
      </c>
      <c r="W76" s="260">
        <v>1E-27</v>
      </c>
      <c r="X76" s="261">
        <v>1E-27</v>
      </c>
      <c r="Y76" s="261">
        <v>1E-27</v>
      </c>
      <c r="Z76" s="261">
        <v>1E-27</v>
      </c>
      <c r="AA76" s="261">
        <v>1E-27</v>
      </c>
      <c r="AB76" s="261">
        <v>1E-27</v>
      </c>
      <c r="AC76" s="261">
        <v>1E-27</v>
      </c>
      <c r="AD76" s="261">
        <v>1E-27</v>
      </c>
      <c r="AE76" s="261">
        <v>52.131603336422621</v>
      </c>
      <c r="AF76" s="259">
        <v>52.131603336422621</v>
      </c>
      <c r="AG76" s="259">
        <v>-52.131603336422621</v>
      </c>
      <c r="AH76" s="260">
        <v>521.3160333642262</v>
      </c>
      <c r="AI76" s="261">
        <v>1.2896200185356813E-27</v>
      </c>
      <c r="AJ76" s="261">
        <v>1.2896200185356813E-27</v>
      </c>
      <c r="AK76" s="261">
        <v>1.2896200185356813E-27</v>
      </c>
      <c r="AL76" s="261">
        <v>521.3160333642262</v>
      </c>
      <c r="AM76" s="261">
        <v>1.2896200185356813E-27</v>
      </c>
      <c r="AN76" s="261">
        <v>1.2896200185356813E-27</v>
      </c>
      <c r="AO76" s="261">
        <v>521.3160333642262</v>
      </c>
      <c r="AP76" s="261">
        <v>343.19972196478227</v>
      </c>
      <c r="AQ76" s="262">
        <v>178.11631139944396</v>
      </c>
      <c r="AR76" s="253">
        <f>'5-1'!BS76+'5-8'!BS76-'4'!AQ76</f>
        <v>0</v>
      </c>
      <c r="AS76" s="260">
        <v>157.68655152274465</v>
      </c>
      <c r="AT76" s="261">
        <v>0</v>
      </c>
      <c r="AU76" s="261">
        <v>0</v>
      </c>
      <c r="AV76" s="263">
        <v>0</v>
      </c>
      <c r="AW76" s="261">
        <v>0</v>
      </c>
      <c r="AX76" s="261">
        <v>0</v>
      </c>
      <c r="AY76" s="261">
        <v>0</v>
      </c>
      <c r="AZ76" s="261">
        <v>0</v>
      </c>
      <c r="BA76" s="261">
        <v>0</v>
      </c>
      <c r="BB76" s="261">
        <v>0</v>
      </c>
      <c r="BC76" s="261">
        <v>0</v>
      </c>
      <c r="BD76" s="261">
        <v>0</v>
      </c>
      <c r="BE76" s="261">
        <v>0</v>
      </c>
      <c r="BF76" s="261">
        <v>0</v>
      </c>
      <c r="BG76" s="261">
        <v>0</v>
      </c>
      <c r="BH76" s="261">
        <v>20.429759876699318</v>
      </c>
      <c r="BI76" s="262">
        <v>0</v>
      </c>
      <c r="BJ76" s="255">
        <f t="shared" si="0"/>
        <v>0</v>
      </c>
    </row>
    <row r="77" spans="2:62" s="245" customFormat="1" ht="12.75">
      <c r="B77" s="256">
        <v>49</v>
      </c>
      <c r="C77" s="1084" t="s">
        <v>703</v>
      </c>
      <c r="D77" s="1084"/>
      <c r="E77" s="1084"/>
      <c r="F77" s="1084"/>
      <c r="G77" s="1084"/>
      <c r="H77" s="1085" t="s">
        <v>803</v>
      </c>
      <c r="I77" s="1086"/>
      <c r="J77" s="257">
        <v>69502</v>
      </c>
      <c r="K77" s="258">
        <v>40801</v>
      </c>
      <c r="L77" s="259">
        <v>5</v>
      </c>
      <c r="M77" s="260">
        <v>444.56672845227064</v>
      </c>
      <c r="N77" s="261">
        <v>1E-27</v>
      </c>
      <c r="O77" s="261">
        <v>1E-27</v>
      </c>
      <c r="P77" s="261">
        <v>1E-27</v>
      </c>
      <c r="Q77" s="261">
        <v>444.56672845227064</v>
      </c>
      <c r="R77" s="261">
        <v>1.2896200185356813E-27</v>
      </c>
      <c r="S77" s="261">
        <v>1.2896200185356813E-27</v>
      </c>
      <c r="T77" s="261">
        <v>444.56672845227064</v>
      </c>
      <c r="U77" s="261">
        <v>289.33039851714551</v>
      </c>
      <c r="V77" s="259">
        <v>155.23632993512513</v>
      </c>
      <c r="W77" s="260">
        <v>1E-27</v>
      </c>
      <c r="X77" s="261">
        <v>1E-27</v>
      </c>
      <c r="Y77" s="261">
        <v>1E-27</v>
      </c>
      <c r="Z77" s="261">
        <v>1E-27</v>
      </c>
      <c r="AA77" s="261">
        <v>1E-27</v>
      </c>
      <c r="AB77" s="261">
        <v>1E-27</v>
      </c>
      <c r="AC77" s="261">
        <v>1E-27</v>
      </c>
      <c r="AD77" s="261">
        <v>1E-27</v>
      </c>
      <c r="AE77" s="261">
        <v>88.913345690454122</v>
      </c>
      <c r="AF77" s="259">
        <v>88.913345690454122</v>
      </c>
      <c r="AG77" s="259">
        <v>-88.913345690454122</v>
      </c>
      <c r="AH77" s="260">
        <v>444.56672845227064</v>
      </c>
      <c r="AI77" s="261">
        <v>1.2896200185356813E-27</v>
      </c>
      <c r="AJ77" s="261">
        <v>1.2896200185356813E-27</v>
      </c>
      <c r="AK77" s="261">
        <v>1.2896200185356813E-27</v>
      </c>
      <c r="AL77" s="261">
        <v>444.56672845227064</v>
      </c>
      <c r="AM77" s="261">
        <v>1.2896200185356813E-27</v>
      </c>
      <c r="AN77" s="261">
        <v>1.2896200185356813E-27</v>
      </c>
      <c r="AO77" s="261">
        <v>444.56672845227064</v>
      </c>
      <c r="AP77" s="261">
        <v>378.24374420759966</v>
      </c>
      <c r="AQ77" s="262">
        <v>66.322984244671005</v>
      </c>
      <c r="AR77" s="253">
        <f>'5-1'!BS77+'5-8'!BS77-'4'!AQ77</f>
        <v>0</v>
      </c>
      <c r="AS77" s="260">
        <v>58.715805363753702</v>
      </c>
      <c r="AT77" s="261">
        <v>0</v>
      </c>
      <c r="AU77" s="261">
        <v>0</v>
      </c>
      <c r="AV77" s="263">
        <v>0</v>
      </c>
      <c r="AW77" s="261">
        <v>0</v>
      </c>
      <c r="AX77" s="261">
        <v>0</v>
      </c>
      <c r="AY77" s="261">
        <v>0</v>
      </c>
      <c r="AZ77" s="261">
        <v>0</v>
      </c>
      <c r="BA77" s="261">
        <v>0</v>
      </c>
      <c r="BB77" s="261">
        <v>0</v>
      </c>
      <c r="BC77" s="261">
        <v>0</v>
      </c>
      <c r="BD77" s="261">
        <v>0</v>
      </c>
      <c r="BE77" s="261">
        <v>0</v>
      </c>
      <c r="BF77" s="261">
        <v>0</v>
      </c>
      <c r="BG77" s="261">
        <v>0</v>
      </c>
      <c r="BH77" s="261">
        <v>7.6071788809173073</v>
      </c>
      <c r="BI77" s="262">
        <v>0</v>
      </c>
      <c r="BJ77" s="255">
        <f t="shared" si="0"/>
        <v>0</v>
      </c>
    </row>
    <row r="78" spans="2:62" s="245" customFormat="1" ht="12.75">
      <c r="B78" s="256">
        <v>50</v>
      </c>
      <c r="C78" s="1084" t="s">
        <v>704</v>
      </c>
      <c r="D78" s="1084"/>
      <c r="E78" s="1084"/>
      <c r="F78" s="1084"/>
      <c r="G78" s="1084"/>
      <c r="H78" s="1085" t="s">
        <v>796</v>
      </c>
      <c r="I78" s="1086"/>
      <c r="J78" s="257">
        <v>11129</v>
      </c>
      <c r="K78" s="258">
        <v>38371</v>
      </c>
      <c r="L78" s="259">
        <v>10</v>
      </c>
      <c r="M78" s="260">
        <v>1601.5987025023171</v>
      </c>
      <c r="N78" s="261">
        <v>1E-27</v>
      </c>
      <c r="O78" s="261">
        <v>1E-27</v>
      </c>
      <c r="P78" s="261">
        <v>1E-27</v>
      </c>
      <c r="Q78" s="261">
        <v>1601.5987025023171</v>
      </c>
      <c r="R78" s="261">
        <v>1.2896200185356813E-27</v>
      </c>
      <c r="S78" s="261">
        <v>1.2896200185356813E-27</v>
      </c>
      <c r="T78" s="261">
        <v>1601.5987025023171</v>
      </c>
      <c r="U78" s="261">
        <v>1601.3090824837814</v>
      </c>
      <c r="V78" s="259">
        <v>0.28962001853574293</v>
      </c>
      <c r="W78" s="260">
        <v>1E-27</v>
      </c>
      <c r="X78" s="261">
        <v>1E-27</v>
      </c>
      <c r="Y78" s="261">
        <v>1E-27</v>
      </c>
      <c r="Z78" s="261">
        <v>1E-27</v>
      </c>
      <c r="AA78" s="261">
        <v>1E-27</v>
      </c>
      <c r="AB78" s="261">
        <v>1E-27</v>
      </c>
      <c r="AC78" s="261">
        <v>1E-27</v>
      </c>
      <c r="AD78" s="261">
        <v>1E-27</v>
      </c>
      <c r="AE78" s="261">
        <v>0.28962001853574293</v>
      </c>
      <c r="AF78" s="259">
        <v>0.28962001853574293</v>
      </c>
      <c r="AG78" s="259">
        <v>-0.28962001853574293</v>
      </c>
      <c r="AH78" s="260">
        <v>1601.5987025023171</v>
      </c>
      <c r="AI78" s="261">
        <v>1.2896200185356813E-27</v>
      </c>
      <c r="AJ78" s="261">
        <v>1.2896200185356813E-27</v>
      </c>
      <c r="AK78" s="261">
        <v>1.2896200185356813E-27</v>
      </c>
      <c r="AL78" s="261">
        <v>1601.5987025023171</v>
      </c>
      <c r="AM78" s="261">
        <v>1.2896200185356813E-27</v>
      </c>
      <c r="AN78" s="261">
        <v>1.2896200185356813E-27</v>
      </c>
      <c r="AO78" s="261">
        <v>1601.5987025023171</v>
      </c>
      <c r="AP78" s="261">
        <v>1601.5987025023171</v>
      </c>
      <c r="AQ78" s="262">
        <v>1E-27</v>
      </c>
      <c r="AR78" s="253">
        <f>'5-1'!BS78+'5-8'!BS78-'4'!AQ78</f>
        <v>0</v>
      </c>
      <c r="AS78" s="260">
        <v>8.8530101641907755E-28</v>
      </c>
      <c r="AT78" s="261">
        <v>0</v>
      </c>
      <c r="AU78" s="261">
        <v>0</v>
      </c>
      <c r="AV78" s="263">
        <v>0</v>
      </c>
      <c r="AW78" s="261">
        <v>0</v>
      </c>
      <c r="AX78" s="261">
        <v>0</v>
      </c>
      <c r="AY78" s="261">
        <v>0</v>
      </c>
      <c r="AZ78" s="261">
        <v>0</v>
      </c>
      <c r="BA78" s="261">
        <v>0</v>
      </c>
      <c r="BB78" s="261">
        <v>0</v>
      </c>
      <c r="BC78" s="261">
        <v>0</v>
      </c>
      <c r="BD78" s="261">
        <v>0</v>
      </c>
      <c r="BE78" s="261">
        <v>0</v>
      </c>
      <c r="BF78" s="261">
        <v>0</v>
      </c>
      <c r="BG78" s="261">
        <v>0</v>
      </c>
      <c r="BH78" s="261">
        <v>1.146989835809226E-28</v>
      </c>
      <c r="BI78" s="262">
        <v>0</v>
      </c>
      <c r="BJ78" s="255">
        <f t="shared" si="0"/>
        <v>0</v>
      </c>
    </row>
    <row r="79" spans="2:62" s="245" customFormat="1" ht="12.75">
      <c r="B79" s="256">
        <v>51</v>
      </c>
      <c r="C79" s="1084" t="s">
        <v>705</v>
      </c>
      <c r="D79" s="1084"/>
      <c r="E79" s="1084"/>
      <c r="F79" s="1084"/>
      <c r="G79" s="1084"/>
      <c r="H79" s="1085" t="s">
        <v>804</v>
      </c>
      <c r="I79" s="1086"/>
      <c r="J79" s="257">
        <v>31208</v>
      </c>
      <c r="K79" s="258">
        <v>40971</v>
      </c>
      <c r="L79" s="259">
        <v>5</v>
      </c>
      <c r="M79" s="260">
        <v>263.26459684893422</v>
      </c>
      <c r="N79" s="261">
        <v>1E-27</v>
      </c>
      <c r="O79" s="261">
        <v>1E-27</v>
      </c>
      <c r="P79" s="261">
        <v>1E-27</v>
      </c>
      <c r="Q79" s="261">
        <v>263.26459684893422</v>
      </c>
      <c r="R79" s="261">
        <v>1.2896200185356813E-27</v>
      </c>
      <c r="S79" s="261">
        <v>1.2896200185356813E-27</v>
      </c>
      <c r="T79" s="261">
        <v>263.26459684893422</v>
      </c>
      <c r="U79" s="261">
        <v>184.28521779425392</v>
      </c>
      <c r="V79" s="259">
        <v>78.979379054680294</v>
      </c>
      <c r="W79" s="260">
        <v>1E-27</v>
      </c>
      <c r="X79" s="261">
        <v>1E-27</v>
      </c>
      <c r="Y79" s="261">
        <v>1E-27</v>
      </c>
      <c r="Z79" s="261">
        <v>1E-27</v>
      </c>
      <c r="AA79" s="261">
        <v>1E-27</v>
      </c>
      <c r="AB79" s="261">
        <v>1E-27</v>
      </c>
      <c r="AC79" s="261">
        <v>1E-27</v>
      </c>
      <c r="AD79" s="261">
        <v>1E-27</v>
      </c>
      <c r="AE79" s="261">
        <v>52.652919369786844</v>
      </c>
      <c r="AF79" s="259">
        <v>52.652919369786844</v>
      </c>
      <c r="AG79" s="259">
        <v>-52.652919369786844</v>
      </c>
      <c r="AH79" s="260">
        <v>263.26459684893422</v>
      </c>
      <c r="AI79" s="261">
        <v>1.2896200185356813E-27</v>
      </c>
      <c r="AJ79" s="261">
        <v>1.2896200185356813E-27</v>
      </c>
      <c r="AK79" s="261">
        <v>1.2896200185356813E-27</v>
      </c>
      <c r="AL79" s="261">
        <v>263.26459684893422</v>
      </c>
      <c r="AM79" s="261">
        <v>1.2896200185356813E-27</v>
      </c>
      <c r="AN79" s="261">
        <v>1.2896200185356813E-27</v>
      </c>
      <c r="AO79" s="261">
        <v>263.26459684893422</v>
      </c>
      <c r="AP79" s="261">
        <v>236.93813716404077</v>
      </c>
      <c r="AQ79" s="262">
        <v>26.32645968489345</v>
      </c>
      <c r="AR79" s="253">
        <f>'5-1'!BS79+'5-8'!BS79-'4'!AQ79</f>
        <v>0</v>
      </c>
      <c r="AS79" s="260">
        <v>23.693813716404104</v>
      </c>
      <c r="AT79" s="261">
        <v>0</v>
      </c>
      <c r="AU79" s="261">
        <v>0</v>
      </c>
      <c r="AV79" s="263">
        <v>0</v>
      </c>
      <c r="AW79" s="261">
        <v>0</v>
      </c>
      <c r="AX79" s="261">
        <v>0</v>
      </c>
      <c r="AY79" s="261">
        <v>0</v>
      </c>
      <c r="AZ79" s="261">
        <v>0</v>
      </c>
      <c r="BA79" s="261">
        <v>0</v>
      </c>
      <c r="BB79" s="261">
        <v>0</v>
      </c>
      <c r="BC79" s="261">
        <v>0</v>
      </c>
      <c r="BD79" s="261">
        <v>0</v>
      </c>
      <c r="BE79" s="261">
        <v>0</v>
      </c>
      <c r="BF79" s="261">
        <v>0</v>
      </c>
      <c r="BG79" s="261">
        <v>0</v>
      </c>
      <c r="BH79" s="261">
        <v>0</v>
      </c>
      <c r="BI79" s="262">
        <v>2.6326459684893453</v>
      </c>
      <c r="BJ79" s="255">
        <f t="shared" si="0"/>
        <v>0</v>
      </c>
    </row>
    <row r="80" spans="2:62" s="245" customFormat="1" ht="12.75">
      <c r="B80" s="256">
        <v>52</v>
      </c>
      <c r="C80" s="1084" t="s">
        <v>706</v>
      </c>
      <c r="D80" s="1084"/>
      <c r="E80" s="1084"/>
      <c r="F80" s="1084"/>
      <c r="G80" s="1084"/>
      <c r="H80" s="1085" t="s">
        <v>797</v>
      </c>
      <c r="I80" s="1086"/>
      <c r="J80" s="257">
        <v>59703</v>
      </c>
      <c r="K80" s="258">
        <v>40662</v>
      </c>
      <c r="L80" s="259">
        <v>5</v>
      </c>
      <c r="M80" s="260">
        <v>359.12882298424466</v>
      </c>
      <c r="N80" s="261">
        <v>1E-27</v>
      </c>
      <c r="O80" s="261">
        <v>1E-27</v>
      </c>
      <c r="P80" s="261">
        <v>1E-27</v>
      </c>
      <c r="Q80" s="261">
        <v>359.12882298424466</v>
      </c>
      <c r="R80" s="261">
        <v>1.2896200185356813E-27</v>
      </c>
      <c r="S80" s="261">
        <v>1.2896200185356813E-27</v>
      </c>
      <c r="T80" s="261">
        <v>359.12882298424466</v>
      </c>
      <c r="U80" s="261">
        <v>264.13345690454128</v>
      </c>
      <c r="V80" s="259">
        <v>94.995366079703388</v>
      </c>
      <c r="W80" s="260">
        <v>1E-27</v>
      </c>
      <c r="X80" s="261">
        <v>1E-27</v>
      </c>
      <c r="Y80" s="261">
        <v>1E-27</v>
      </c>
      <c r="Z80" s="261">
        <v>1E-27</v>
      </c>
      <c r="AA80" s="261">
        <v>1E-27</v>
      </c>
      <c r="AB80" s="261">
        <v>1E-27</v>
      </c>
      <c r="AC80" s="261">
        <v>1E-27</v>
      </c>
      <c r="AD80" s="261">
        <v>1E-27</v>
      </c>
      <c r="AE80" s="261">
        <v>71.825764596848927</v>
      </c>
      <c r="AF80" s="259">
        <v>71.825764596848927</v>
      </c>
      <c r="AG80" s="259">
        <v>-71.825764596848927</v>
      </c>
      <c r="AH80" s="260">
        <v>359.12882298424466</v>
      </c>
      <c r="AI80" s="261">
        <v>1.2896200185356813E-27</v>
      </c>
      <c r="AJ80" s="261">
        <v>1.2896200185356813E-27</v>
      </c>
      <c r="AK80" s="261">
        <v>1.2896200185356813E-27</v>
      </c>
      <c r="AL80" s="261">
        <v>359.12882298424466</v>
      </c>
      <c r="AM80" s="261">
        <v>1.2896200185356813E-27</v>
      </c>
      <c r="AN80" s="261">
        <v>1.2896200185356813E-27</v>
      </c>
      <c r="AO80" s="261">
        <v>359.12882298424466</v>
      </c>
      <c r="AP80" s="261">
        <v>335.95922150139018</v>
      </c>
      <c r="AQ80" s="262">
        <v>23.169601482854461</v>
      </c>
      <c r="AR80" s="253">
        <f>'5-1'!BS80+'5-8'!BS80-'4'!AQ80</f>
        <v>0</v>
      </c>
      <c r="AS80" s="260">
        <v>20.512071742796017</v>
      </c>
      <c r="AT80" s="261">
        <v>0</v>
      </c>
      <c r="AU80" s="261">
        <v>0</v>
      </c>
      <c r="AV80" s="263">
        <v>0</v>
      </c>
      <c r="AW80" s="261">
        <v>0</v>
      </c>
      <c r="AX80" s="261">
        <v>0</v>
      </c>
      <c r="AY80" s="261">
        <v>0</v>
      </c>
      <c r="AZ80" s="261">
        <v>0</v>
      </c>
      <c r="BA80" s="261">
        <v>0</v>
      </c>
      <c r="BB80" s="261">
        <v>0</v>
      </c>
      <c r="BC80" s="261">
        <v>0</v>
      </c>
      <c r="BD80" s="261">
        <v>0</v>
      </c>
      <c r="BE80" s="261">
        <v>0</v>
      </c>
      <c r="BF80" s="261">
        <v>0</v>
      </c>
      <c r="BG80" s="261">
        <v>0</v>
      </c>
      <c r="BH80" s="261">
        <v>2.6575297400584437</v>
      </c>
      <c r="BI80" s="262">
        <v>0</v>
      </c>
      <c r="BJ80" s="255">
        <f t="shared" si="0"/>
        <v>0</v>
      </c>
    </row>
    <row r="81" spans="2:62" s="245" customFormat="1" ht="12.75">
      <c r="B81" s="256">
        <v>53</v>
      </c>
      <c r="C81" s="1084" t="s">
        <v>707</v>
      </c>
      <c r="D81" s="1084"/>
      <c r="E81" s="1084"/>
      <c r="F81" s="1084"/>
      <c r="G81" s="1084"/>
      <c r="H81" s="1085" t="s">
        <v>797</v>
      </c>
      <c r="I81" s="1086"/>
      <c r="J81" s="257">
        <v>89103</v>
      </c>
      <c r="K81" s="258">
        <v>39782</v>
      </c>
      <c r="L81" s="259">
        <v>6</v>
      </c>
      <c r="M81" s="260">
        <v>941.26506024096386</v>
      </c>
      <c r="N81" s="261">
        <v>1E-27</v>
      </c>
      <c r="O81" s="261">
        <v>1E-27</v>
      </c>
      <c r="P81" s="261">
        <v>1E-27</v>
      </c>
      <c r="Q81" s="261">
        <v>941.26506024096386</v>
      </c>
      <c r="R81" s="261">
        <v>1.2896200185356813E-27</v>
      </c>
      <c r="S81" s="261">
        <v>1.2896200185356813E-27</v>
      </c>
      <c r="T81" s="261">
        <v>941.26506024096386</v>
      </c>
      <c r="U81" s="261">
        <v>940.97544022242823</v>
      </c>
      <c r="V81" s="259">
        <v>0.28962001853562924</v>
      </c>
      <c r="W81" s="260">
        <v>1E-27</v>
      </c>
      <c r="X81" s="261">
        <v>1E-27</v>
      </c>
      <c r="Y81" s="261">
        <v>1E-27</v>
      </c>
      <c r="Z81" s="261">
        <v>1E-27</v>
      </c>
      <c r="AA81" s="261">
        <v>1E-27</v>
      </c>
      <c r="AB81" s="261">
        <v>1E-27</v>
      </c>
      <c r="AC81" s="261">
        <v>1E-27</v>
      </c>
      <c r="AD81" s="261">
        <v>1E-27</v>
      </c>
      <c r="AE81" s="261">
        <v>0.28962001853562924</v>
      </c>
      <c r="AF81" s="259">
        <v>0.28962001853562924</v>
      </c>
      <c r="AG81" s="259">
        <v>-0.28962001853562924</v>
      </c>
      <c r="AH81" s="260">
        <v>941.26506024096386</v>
      </c>
      <c r="AI81" s="261">
        <v>1.2896200185356813E-27</v>
      </c>
      <c r="AJ81" s="261">
        <v>1.2896200185356813E-27</v>
      </c>
      <c r="AK81" s="261">
        <v>1.2896200185356813E-27</v>
      </c>
      <c r="AL81" s="261">
        <v>941.26506024096386</v>
      </c>
      <c r="AM81" s="261">
        <v>1.2896200185356813E-27</v>
      </c>
      <c r="AN81" s="261">
        <v>1.2896200185356813E-27</v>
      </c>
      <c r="AO81" s="261">
        <v>941.26506024096386</v>
      </c>
      <c r="AP81" s="261">
        <v>941.26506024096386</v>
      </c>
      <c r="AQ81" s="262">
        <v>1E-27</v>
      </c>
      <c r="AR81" s="253">
        <f>'5-1'!BS81+'5-8'!BS81-'4'!AQ81</f>
        <v>0</v>
      </c>
      <c r="AS81" s="260">
        <v>8.8530101641907755E-28</v>
      </c>
      <c r="AT81" s="261">
        <v>0</v>
      </c>
      <c r="AU81" s="261">
        <v>0</v>
      </c>
      <c r="AV81" s="263">
        <v>0</v>
      </c>
      <c r="AW81" s="261">
        <v>0</v>
      </c>
      <c r="AX81" s="261">
        <v>0</v>
      </c>
      <c r="AY81" s="261">
        <v>0</v>
      </c>
      <c r="AZ81" s="261">
        <v>0</v>
      </c>
      <c r="BA81" s="261">
        <v>0</v>
      </c>
      <c r="BB81" s="261">
        <v>0</v>
      </c>
      <c r="BC81" s="261">
        <v>0</v>
      </c>
      <c r="BD81" s="261">
        <v>0</v>
      </c>
      <c r="BE81" s="261">
        <v>0</v>
      </c>
      <c r="BF81" s="261">
        <v>0</v>
      </c>
      <c r="BG81" s="261">
        <v>0</v>
      </c>
      <c r="BH81" s="261">
        <v>1.146989835809226E-28</v>
      </c>
      <c r="BI81" s="262">
        <v>0</v>
      </c>
      <c r="BJ81" s="255">
        <f t="shared" si="0"/>
        <v>0</v>
      </c>
    </row>
    <row r="82" spans="2:62" s="245" customFormat="1" ht="12.75">
      <c r="B82" s="256">
        <v>54</v>
      </c>
      <c r="C82" s="1084" t="s">
        <v>708</v>
      </c>
      <c r="D82" s="1084"/>
      <c r="E82" s="1084"/>
      <c r="F82" s="1084"/>
      <c r="G82" s="1084"/>
      <c r="H82" s="1085" t="s">
        <v>798</v>
      </c>
      <c r="I82" s="1086"/>
      <c r="J82" s="257">
        <v>72144</v>
      </c>
      <c r="K82" s="258">
        <v>40911</v>
      </c>
      <c r="L82" s="259">
        <v>3</v>
      </c>
      <c r="M82" s="260">
        <v>314.23772011121412</v>
      </c>
      <c r="N82" s="261">
        <v>1E-27</v>
      </c>
      <c r="O82" s="261">
        <v>1E-27</v>
      </c>
      <c r="P82" s="261">
        <v>1E-27</v>
      </c>
      <c r="Q82" s="261">
        <v>314.23772011121412</v>
      </c>
      <c r="R82" s="261">
        <v>314.23772011121412</v>
      </c>
      <c r="S82" s="261">
        <v>1.2896200185356813E-27</v>
      </c>
      <c r="T82" s="261">
        <v>7.1037998146431878E-28</v>
      </c>
      <c r="U82" s="261">
        <v>1.2896200185356813E-27</v>
      </c>
      <c r="V82" s="259">
        <v>4.207599629286376E-28</v>
      </c>
      <c r="W82" s="260">
        <v>1E-27</v>
      </c>
      <c r="X82" s="261">
        <v>1E-27</v>
      </c>
      <c r="Y82" s="261">
        <v>1E-27</v>
      </c>
      <c r="Z82" s="261">
        <v>1E-27</v>
      </c>
      <c r="AA82" s="261">
        <v>1E-27</v>
      </c>
      <c r="AB82" s="261">
        <v>1E-27</v>
      </c>
      <c r="AC82" s="261">
        <v>1E-27</v>
      </c>
      <c r="AD82" s="261">
        <v>1E-27</v>
      </c>
      <c r="AE82" s="261">
        <v>4.207599629286376E-28</v>
      </c>
      <c r="AF82" s="259">
        <v>4.207599629286376E-28</v>
      </c>
      <c r="AG82" s="259">
        <v>1.5792400370713626E-27</v>
      </c>
      <c r="AH82" s="260">
        <v>314.23772011121412</v>
      </c>
      <c r="AI82" s="261">
        <v>1.2896200185356813E-27</v>
      </c>
      <c r="AJ82" s="261">
        <v>1.2896200185356813E-27</v>
      </c>
      <c r="AK82" s="261">
        <v>1.2896200185356813E-27</v>
      </c>
      <c r="AL82" s="261">
        <v>314.23772011121412</v>
      </c>
      <c r="AM82" s="261">
        <v>314.23772011121412</v>
      </c>
      <c r="AN82" s="261">
        <v>1.2896200185356813E-27</v>
      </c>
      <c r="AO82" s="261">
        <v>7.1037998146431878E-28</v>
      </c>
      <c r="AP82" s="261">
        <v>7.1037998146431878E-28</v>
      </c>
      <c r="AQ82" s="262">
        <v>1E-27</v>
      </c>
      <c r="AR82" s="253">
        <f>'5-1'!BS82+'5-8'!BS82-'4'!AQ82</f>
        <v>0</v>
      </c>
      <c r="AS82" s="260">
        <v>0</v>
      </c>
      <c r="AT82" s="261">
        <v>0</v>
      </c>
      <c r="AU82" s="261">
        <v>0</v>
      </c>
      <c r="AV82" s="263">
        <v>0</v>
      </c>
      <c r="AW82" s="261">
        <v>0</v>
      </c>
      <c r="AX82" s="261">
        <v>0</v>
      </c>
      <c r="AY82" s="261">
        <v>0</v>
      </c>
      <c r="AZ82" s="261">
        <v>0</v>
      </c>
      <c r="BA82" s="261">
        <v>0</v>
      </c>
      <c r="BB82" s="261">
        <v>0</v>
      </c>
      <c r="BC82" s="261">
        <v>0</v>
      </c>
      <c r="BD82" s="261">
        <v>0</v>
      </c>
      <c r="BE82" s="261">
        <v>0</v>
      </c>
      <c r="BF82" s="261">
        <v>0</v>
      </c>
      <c r="BG82" s="261">
        <v>0</v>
      </c>
      <c r="BH82" s="261">
        <v>0</v>
      </c>
      <c r="BI82" s="262">
        <v>1E-27</v>
      </c>
      <c r="BJ82" s="255">
        <f t="shared" si="0"/>
        <v>0</v>
      </c>
    </row>
    <row r="83" spans="2:62" s="245" customFormat="1" ht="12.75">
      <c r="B83" s="256">
        <v>55</v>
      </c>
      <c r="C83" s="1084" t="s">
        <v>709</v>
      </c>
      <c r="D83" s="1084"/>
      <c r="E83" s="1084"/>
      <c r="F83" s="1084"/>
      <c r="G83" s="1084"/>
      <c r="H83" s="1085" t="s">
        <v>802</v>
      </c>
      <c r="I83" s="1086"/>
      <c r="J83" s="257">
        <v>11125</v>
      </c>
      <c r="K83" s="258">
        <v>38046</v>
      </c>
      <c r="L83" s="259">
        <v>10</v>
      </c>
      <c r="M83" s="260">
        <v>5792.4003707136244</v>
      </c>
      <c r="N83" s="261">
        <v>1E-27</v>
      </c>
      <c r="O83" s="261">
        <v>1E-27</v>
      </c>
      <c r="P83" s="261">
        <v>1E-27</v>
      </c>
      <c r="Q83" s="261">
        <v>5792.4003707136244</v>
      </c>
      <c r="R83" s="261">
        <v>1.2896200185356813E-27</v>
      </c>
      <c r="S83" s="261">
        <v>1.2896200185356813E-27</v>
      </c>
      <c r="T83" s="261">
        <v>5792.4003707136244</v>
      </c>
      <c r="U83" s="261">
        <v>5792.1107506950884</v>
      </c>
      <c r="V83" s="259">
        <v>0.2896200185359703</v>
      </c>
      <c r="W83" s="260">
        <v>1E-27</v>
      </c>
      <c r="X83" s="261">
        <v>1E-27</v>
      </c>
      <c r="Y83" s="261">
        <v>1E-27</v>
      </c>
      <c r="Z83" s="261">
        <v>1E-27</v>
      </c>
      <c r="AA83" s="261">
        <v>1E-27</v>
      </c>
      <c r="AB83" s="261">
        <v>1E-27</v>
      </c>
      <c r="AC83" s="261">
        <v>1E-27</v>
      </c>
      <c r="AD83" s="261">
        <v>1E-27</v>
      </c>
      <c r="AE83" s="261">
        <v>0.2896200185359703</v>
      </c>
      <c r="AF83" s="259">
        <v>0.2896200185359703</v>
      </c>
      <c r="AG83" s="259">
        <v>-0.2896200185359703</v>
      </c>
      <c r="AH83" s="260">
        <v>5792.4003707136244</v>
      </c>
      <c r="AI83" s="261">
        <v>1.2896200185356813E-27</v>
      </c>
      <c r="AJ83" s="261">
        <v>1.2896200185356813E-27</v>
      </c>
      <c r="AK83" s="261">
        <v>1.2896200185356813E-27</v>
      </c>
      <c r="AL83" s="261">
        <v>5792.4003707136244</v>
      </c>
      <c r="AM83" s="261">
        <v>1.2896200185356813E-27</v>
      </c>
      <c r="AN83" s="261">
        <v>1.2896200185356813E-27</v>
      </c>
      <c r="AO83" s="261">
        <v>5792.4003707136244</v>
      </c>
      <c r="AP83" s="261">
        <v>5792.4003707136244</v>
      </c>
      <c r="AQ83" s="262">
        <v>1E-27</v>
      </c>
      <c r="AR83" s="253">
        <f>'5-1'!BS83+'5-8'!BS83-'4'!AQ83</f>
        <v>0</v>
      </c>
      <c r="AS83" s="260">
        <v>8.8530101641907755E-28</v>
      </c>
      <c r="AT83" s="261">
        <v>0</v>
      </c>
      <c r="AU83" s="261">
        <v>0</v>
      </c>
      <c r="AV83" s="263">
        <v>0</v>
      </c>
      <c r="AW83" s="261">
        <v>0</v>
      </c>
      <c r="AX83" s="261">
        <v>0</v>
      </c>
      <c r="AY83" s="261">
        <v>0</v>
      </c>
      <c r="AZ83" s="261">
        <v>0</v>
      </c>
      <c r="BA83" s="261">
        <v>0</v>
      </c>
      <c r="BB83" s="261">
        <v>0</v>
      </c>
      <c r="BC83" s="261">
        <v>0</v>
      </c>
      <c r="BD83" s="261">
        <v>0</v>
      </c>
      <c r="BE83" s="261">
        <v>0</v>
      </c>
      <c r="BF83" s="261">
        <v>0</v>
      </c>
      <c r="BG83" s="261">
        <v>0</v>
      </c>
      <c r="BH83" s="261">
        <v>1.146989835809226E-28</v>
      </c>
      <c r="BI83" s="262">
        <v>0</v>
      </c>
      <c r="BJ83" s="255">
        <f t="shared" si="0"/>
        <v>0</v>
      </c>
    </row>
    <row r="84" spans="2:62" s="245" customFormat="1" ht="12.75">
      <c r="B84" s="256">
        <v>56</v>
      </c>
      <c r="C84" s="1084" t="s">
        <v>709</v>
      </c>
      <c r="D84" s="1084"/>
      <c r="E84" s="1084"/>
      <c r="F84" s="1084"/>
      <c r="G84" s="1084"/>
      <c r="H84" s="1085" t="s">
        <v>802</v>
      </c>
      <c r="I84" s="1086"/>
      <c r="J84" s="257">
        <v>11126</v>
      </c>
      <c r="K84" s="258">
        <v>38046</v>
      </c>
      <c r="L84" s="259">
        <v>10</v>
      </c>
      <c r="M84" s="260">
        <v>5792.4003707136244</v>
      </c>
      <c r="N84" s="261">
        <v>1E-27</v>
      </c>
      <c r="O84" s="261">
        <v>1E-27</v>
      </c>
      <c r="P84" s="261">
        <v>1E-27</v>
      </c>
      <c r="Q84" s="261">
        <v>5792.4003707136244</v>
      </c>
      <c r="R84" s="261">
        <v>1.2896200185356813E-27</v>
      </c>
      <c r="S84" s="261">
        <v>1.2896200185356813E-27</v>
      </c>
      <c r="T84" s="261">
        <v>5792.4003707136244</v>
      </c>
      <c r="U84" s="261">
        <v>5792.1107506950884</v>
      </c>
      <c r="V84" s="259">
        <v>0.2896200185359703</v>
      </c>
      <c r="W84" s="260">
        <v>1E-27</v>
      </c>
      <c r="X84" s="261">
        <v>1E-27</v>
      </c>
      <c r="Y84" s="261">
        <v>1E-27</v>
      </c>
      <c r="Z84" s="261">
        <v>1E-27</v>
      </c>
      <c r="AA84" s="261">
        <v>1E-27</v>
      </c>
      <c r="AB84" s="261">
        <v>1E-27</v>
      </c>
      <c r="AC84" s="261">
        <v>1E-27</v>
      </c>
      <c r="AD84" s="261">
        <v>1E-27</v>
      </c>
      <c r="AE84" s="261">
        <v>0.2896200185359703</v>
      </c>
      <c r="AF84" s="259">
        <v>0.2896200185359703</v>
      </c>
      <c r="AG84" s="259">
        <v>-0.2896200185359703</v>
      </c>
      <c r="AH84" s="260">
        <v>5792.4003707136244</v>
      </c>
      <c r="AI84" s="261">
        <v>1.2896200185356813E-27</v>
      </c>
      <c r="AJ84" s="261">
        <v>1.2896200185356813E-27</v>
      </c>
      <c r="AK84" s="261">
        <v>1.2896200185356813E-27</v>
      </c>
      <c r="AL84" s="261">
        <v>5792.4003707136244</v>
      </c>
      <c r="AM84" s="261">
        <v>1.2896200185356813E-27</v>
      </c>
      <c r="AN84" s="261">
        <v>1.2896200185356813E-27</v>
      </c>
      <c r="AO84" s="261">
        <v>5792.4003707136244</v>
      </c>
      <c r="AP84" s="261">
        <v>5792.4003707136244</v>
      </c>
      <c r="AQ84" s="262">
        <v>1E-27</v>
      </c>
      <c r="AR84" s="253">
        <f>'5-1'!BS84+'5-8'!BS84-'4'!AQ84</f>
        <v>0</v>
      </c>
      <c r="AS84" s="260">
        <v>8.8530101641907755E-28</v>
      </c>
      <c r="AT84" s="261">
        <v>0</v>
      </c>
      <c r="AU84" s="261">
        <v>0</v>
      </c>
      <c r="AV84" s="263">
        <v>0</v>
      </c>
      <c r="AW84" s="261">
        <v>0</v>
      </c>
      <c r="AX84" s="261">
        <v>0</v>
      </c>
      <c r="AY84" s="261">
        <v>0</v>
      </c>
      <c r="AZ84" s="261">
        <v>0</v>
      </c>
      <c r="BA84" s="261">
        <v>0</v>
      </c>
      <c r="BB84" s="261">
        <v>0</v>
      </c>
      <c r="BC84" s="261">
        <v>0</v>
      </c>
      <c r="BD84" s="261">
        <v>0</v>
      </c>
      <c r="BE84" s="261">
        <v>0</v>
      </c>
      <c r="BF84" s="261">
        <v>0</v>
      </c>
      <c r="BG84" s="261">
        <v>0</v>
      </c>
      <c r="BH84" s="261">
        <v>1.146989835809226E-28</v>
      </c>
      <c r="BI84" s="262">
        <v>0</v>
      </c>
      <c r="BJ84" s="255">
        <f t="shared" si="0"/>
        <v>0</v>
      </c>
    </row>
    <row r="85" spans="2:62" s="245" customFormat="1" ht="12.75">
      <c r="B85" s="256">
        <v>57</v>
      </c>
      <c r="C85" s="1084" t="s">
        <v>710</v>
      </c>
      <c r="D85" s="1084"/>
      <c r="E85" s="1084"/>
      <c r="F85" s="1084"/>
      <c r="G85" s="1084"/>
      <c r="H85" s="1085" t="s">
        <v>805</v>
      </c>
      <c r="I85" s="1086"/>
      <c r="J85" s="257">
        <v>25875</v>
      </c>
      <c r="K85" s="258">
        <v>40655</v>
      </c>
      <c r="L85" s="259">
        <v>5</v>
      </c>
      <c r="M85" s="260">
        <v>187.38415199258574</v>
      </c>
      <c r="N85" s="261">
        <v>1E-27</v>
      </c>
      <c r="O85" s="261">
        <v>1E-27</v>
      </c>
      <c r="P85" s="261">
        <v>1E-27</v>
      </c>
      <c r="Q85" s="261">
        <v>187.38415199258574</v>
      </c>
      <c r="R85" s="261">
        <v>1.2896200185356813E-27</v>
      </c>
      <c r="S85" s="261">
        <v>1.2896200185356813E-27</v>
      </c>
      <c r="T85" s="261">
        <v>187.38415199258574</v>
      </c>
      <c r="U85" s="261">
        <v>187.38415199258574</v>
      </c>
      <c r="V85" s="259">
        <v>1E-27</v>
      </c>
      <c r="W85" s="260">
        <v>1E-27</v>
      </c>
      <c r="X85" s="261">
        <v>1E-27</v>
      </c>
      <c r="Y85" s="261">
        <v>1E-27</v>
      </c>
      <c r="Z85" s="261">
        <v>1E-27</v>
      </c>
      <c r="AA85" s="261">
        <v>1E-27</v>
      </c>
      <c r="AB85" s="261">
        <v>1E-27</v>
      </c>
      <c r="AC85" s="261">
        <v>1E-27</v>
      </c>
      <c r="AD85" s="261">
        <v>1E-27</v>
      </c>
      <c r="AE85" s="261">
        <v>1E-27</v>
      </c>
      <c r="AF85" s="259">
        <v>1E-27</v>
      </c>
      <c r="AG85" s="259">
        <v>1E-27</v>
      </c>
      <c r="AH85" s="260">
        <v>187.38415199258574</v>
      </c>
      <c r="AI85" s="261">
        <v>1.2896200185356813E-27</v>
      </c>
      <c r="AJ85" s="261">
        <v>1.2896200185356813E-27</v>
      </c>
      <c r="AK85" s="261">
        <v>1.2896200185356813E-27</v>
      </c>
      <c r="AL85" s="261">
        <v>187.38415199258574</v>
      </c>
      <c r="AM85" s="261">
        <v>1.2896200185356813E-27</v>
      </c>
      <c r="AN85" s="261">
        <v>1.2896200185356813E-27</v>
      </c>
      <c r="AO85" s="261">
        <v>187.38415199258574</v>
      </c>
      <c r="AP85" s="261">
        <v>187.38415199258574</v>
      </c>
      <c r="AQ85" s="262">
        <v>1E-27</v>
      </c>
      <c r="AR85" s="253">
        <f>'5-1'!BS85+'5-8'!BS85-'4'!AQ85</f>
        <v>0</v>
      </c>
      <c r="AS85" s="260">
        <v>8.7454313371236444E-28</v>
      </c>
      <c r="AT85" s="261">
        <v>0</v>
      </c>
      <c r="AU85" s="261">
        <v>0</v>
      </c>
      <c r="AV85" s="263">
        <v>0</v>
      </c>
      <c r="AW85" s="261">
        <v>0</v>
      </c>
      <c r="AX85" s="261">
        <v>0</v>
      </c>
      <c r="AY85" s="261">
        <v>0</v>
      </c>
      <c r="AZ85" s="261">
        <v>0</v>
      </c>
      <c r="BA85" s="261">
        <v>0</v>
      </c>
      <c r="BB85" s="261">
        <v>0</v>
      </c>
      <c r="BC85" s="261">
        <v>0</v>
      </c>
      <c r="BD85" s="261">
        <v>0</v>
      </c>
      <c r="BE85" s="261">
        <v>0</v>
      </c>
      <c r="BF85" s="261">
        <v>0</v>
      </c>
      <c r="BG85" s="261">
        <v>0</v>
      </c>
      <c r="BH85" s="261">
        <v>1.1330519978415952E-28</v>
      </c>
      <c r="BI85" s="262">
        <v>1.2151666503476205E-29</v>
      </c>
      <c r="BJ85" s="255">
        <f t="shared" si="0"/>
        <v>0</v>
      </c>
    </row>
    <row r="86" spans="2:62" s="245" customFormat="1" ht="12.75">
      <c r="B86" s="256">
        <v>58</v>
      </c>
      <c r="C86" s="1084" t="s">
        <v>711</v>
      </c>
      <c r="D86" s="1084"/>
      <c r="E86" s="1084"/>
      <c r="F86" s="1084"/>
      <c r="G86" s="1084"/>
      <c r="H86" s="1085" t="s">
        <v>802</v>
      </c>
      <c r="I86" s="1086"/>
      <c r="J86" s="257">
        <v>11127</v>
      </c>
      <c r="K86" s="258">
        <v>38046</v>
      </c>
      <c r="L86" s="259">
        <v>10</v>
      </c>
      <c r="M86" s="260">
        <v>2896.2001853568122</v>
      </c>
      <c r="N86" s="261">
        <v>1E-27</v>
      </c>
      <c r="O86" s="261">
        <v>1E-27</v>
      </c>
      <c r="P86" s="261">
        <v>1E-27</v>
      </c>
      <c r="Q86" s="261">
        <v>2896.2001853568122</v>
      </c>
      <c r="R86" s="261">
        <v>1.2896200185356813E-27</v>
      </c>
      <c r="S86" s="261">
        <v>1.2896200185356813E-27</v>
      </c>
      <c r="T86" s="261">
        <v>2896.2001853568122</v>
      </c>
      <c r="U86" s="261">
        <v>2895.9105653382762</v>
      </c>
      <c r="V86" s="259">
        <v>0.2896200185359703</v>
      </c>
      <c r="W86" s="260">
        <v>1E-27</v>
      </c>
      <c r="X86" s="261">
        <v>1E-27</v>
      </c>
      <c r="Y86" s="261">
        <v>1E-27</v>
      </c>
      <c r="Z86" s="261">
        <v>1E-27</v>
      </c>
      <c r="AA86" s="261">
        <v>1E-27</v>
      </c>
      <c r="AB86" s="261">
        <v>1E-27</v>
      </c>
      <c r="AC86" s="261">
        <v>1E-27</v>
      </c>
      <c r="AD86" s="261">
        <v>1E-27</v>
      </c>
      <c r="AE86" s="261">
        <v>0.2896200185359703</v>
      </c>
      <c r="AF86" s="259">
        <v>0.2896200185359703</v>
      </c>
      <c r="AG86" s="259">
        <v>-0.2896200185359703</v>
      </c>
      <c r="AH86" s="260">
        <v>2896.2001853568122</v>
      </c>
      <c r="AI86" s="261">
        <v>1.2896200185356813E-27</v>
      </c>
      <c r="AJ86" s="261">
        <v>1.2896200185356813E-27</v>
      </c>
      <c r="AK86" s="261">
        <v>1.2896200185356813E-27</v>
      </c>
      <c r="AL86" s="261">
        <v>2896.2001853568122</v>
      </c>
      <c r="AM86" s="261">
        <v>1.2896200185356813E-27</v>
      </c>
      <c r="AN86" s="261">
        <v>1.2896200185356813E-27</v>
      </c>
      <c r="AO86" s="261">
        <v>2896.2001853568122</v>
      </c>
      <c r="AP86" s="261">
        <v>2896.2001853568122</v>
      </c>
      <c r="AQ86" s="262">
        <v>1E-27</v>
      </c>
      <c r="AR86" s="253">
        <f>'5-1'!BS86+'5-8'!BS86-'4'!AQ86</f>
        <v>0</v>
      </c>
      <c r="AS86" s="260">
        <v>8.8530101641907755E-28</v>
      </c>
      <c r="AT86" s="261">
        <v>0</v>
      </c>
      <c r="AU86" s="261">
        <v>0</v>
      </c>
      <c r="AV86" s="263">
        <v>0</v>
      </c>
      <c r="AW86" s="261">
        <v>0</v>
      </c>
      <c r="AX86" s="261">
        <v>0</v>
      </c>
      <c r="AY86" s="261">
        <v>0</v>
      </c>
      <c r="AZ86" s="261">
        <v>0</v>
      </c>
      <c r="BA86" s="261">
        <v>0</v>
      </c>
      <c r="BB86" s="261">
        <v>0</v>
      </c>
      <c r="BC86" s="261">
        <v>0</v>
      </c>
      <c r="BD86" s="261">
        <v>0</v>
      </c>
      <c r="BE86" s="261">
        <v>0</v>
      </c>
      <c r="BF86" s="261">
        <v>0</v>
      </c>
      <c r="BG86" s="261">
        <v>0</v>
      </c>
      <c r="BH86" s="261">
        <v>1.146989835809226E-28</v>
      </c>
      <c r="BI86" s="262">
        <v>0</v>
      </c>
      <c r="BJ86" s="255">
        <f t="shared" si="0"/>
        <v>0</v>
      </c>
    </row>
    <row r="87" spans="2:62" s="245" customFormat="1" ht="12.75">
      <c r="B87" s="256">
        <v>59</v>
      </c>
      <c r="C87" s="1084" t="s">
        <v>712</v>
      </c>
      <c r="D87" s="1084"/>
      <c r="E87" s="1084"/>
      <c r="F87" s="1084"/>
      <c r="G87" s="1084"/>
      <c r="H87" s="1085" t="s">
        <v>798</v>
      </c>
      <c r="I87" s="1086"/>
      <c r="J87" s="257">
        <v>72145</v>
      </c>
      <c r="K87" s="258">
        <v>40618</v>
      </c>
      <c r="L87" s="259">
        <v>3</v>
      </c>
      <c r="M87" s="260">
        <v>401.99258572752552</v>
      </c>
      <c r="N87" s="261">
        <v>1E-27</v>
      </c>
      <c r="O87" s="261">
        <v>1E-27</v>
      </c>
      <c r="P87" s="261">
        <v>1E-27</v>
      </c>
      <c r="Q87" s="261">
        <v>401.99258572752552</v>
      </c>
      <c r="R87" s="261">
        <v>1.2896200185356813E-27</v>
      </c>
      <c r="S87" s="261">
        <v>1.2896200185356813E-27</v>
      </c>
      <c r="T87" s="261">
        <v>401.99258572752552</v>
      </c>
      <c r="U87" s="261">
        <v>401.99258572752552</v>
      </c>
      <c r="V87" s="259">
        <v>1E-27</v>
      </c>
      <c r="W87" s="260">
        <v>1E-27</v>
      </c>
      <c r="X87" s="261">
        <v>1E-27</v>
      </c>
      <c r="Y87" s="261">
        <v>1E-27</v>
      </c>
      <c r="Z87" s="261">
        <v>1E-27</v>
      </c>
      <c r="AA87" s="261">
        <v>1E-27</v>
      </c>
      <c r="AB87" s="261">
        <v>1E-27</v>
      </c>
      <c r="AC87" s="261">
        <v>1E-27</v>
      </c>
      <c r="AD87" s="261">
        <v>1E-27</v>
      </c>
      <c r="AE87" s="261">
        <v>1E-27</v>
      </c>
      <c r="AF87" s="259">
        <v>1E-27</v>
      </c>
      <c r="AG87" s="259">
        <v>1E-27</v>
      </c>
      <c r="AH87" s="260">
        <v>401.99258572752552</v>
      </c>
      <c r="AI87" s="261">
        <v>1.2896200185356813E-27</v>
      </c>
      <c r="AJ87" s="261">
        <v>1.2896200185356813E-27</v>
      </c>
      <c r="AK87" s="261">
        <v>1.2896200185356813E-27</v>
      </c>
      <c r="AL87" s="261">
        <v>401.99258572752552</v>
      </c>
      <c r="AM87" s="261">
        <v>1.2896200185356813E-27</v>
      </c>
      <c r="AN87" s="261">
        <v>1.2896200185356813E-27</v>
      </c>
      <c r="AO87" s="261">
        <v>401.99258572752552</v>
      </c>
      <c r="AP87" s="261">
        <v>401.99258572752552</v>
      </c>
      <c r="AQ87" s="262">
        <v>1E-27</v>
      </c>
      <c r="AR87" s="253">
        <f>'5-1'!BS87+'5-8'!BS87-'4'!AQ87</f>
        <v>0</v>
      </c>
      <c r="AS87" s="260">
        <v>8.7454313371236444E-28</v>
      </c>
      <c r="AT87" s="261">
        <v>0</v>
      </c>
      <c r="AU87" s="261">
        <v>0</v>
      </c>
      <c r="AV87" s="263">
        <v>0</v>
      </c>
      <c r="AW87" s="261">
        <v>0</v>
      </c>
      <c r="AX87" s="261">
        <v>0</v>
      </c>
      <c r="AY87" s="261">
        <v>0</v>
      </c>
      <c r="AZ87" s="261">
        <v>0</v>
      </c>
      <c r="BA87" s="261">
        <v>0</v>
      </c>
      <c r="BB87" s="261">
        <v>0</v>
      </c>
      <c r="BC87" s="261">
        <v>0</v>
      </c>
      <c r="BD87" s="261">
        <v>0</v>
      </c>
      <c r="BE87" s="261">
        <v>0</v>
      </c>
      <c r="BF87" s="261">
        <v>0</v>
      </c>
      <c r="BG87" s="261">
        <v>0</v>
      </c>
      <c r="BH87" s="261">
        <v>1.1330519978415952E-28</v>
      </c>
      <c r="BI87" s="262">
        <v>1.2151666503476205E-29</v>
      </c>
      <c r="BJ87" s="255">
        <f t="shared" si="0"/>
        <v>0</v>
      </c>
    </row>
    <row r="88" spans="2:62" s="245" customFormat="1" ht="12.75">
      <c r="B88" s="256">
        <v>60</v>
      </c>
      <c r="C88" s="1084" t="s">
        <v>712</v>
      </c>
      <c r="D88" s="1084"/>
      <c r="E88" s="1084"/>
      <c r="F88" s="1084"/>
      <c r="G88" s="1084"/>
      <c r="H88" s="1085" t="s">
        <v>798</v>
      </c>
      <c r="I88" s="1086"/>
      <c r="J88" s="257">
        <v>72136</v>
      </c>
      <c r="K88" s="258">
        <v>40596</v>
      </c>
      <c r="L88" s="259">
        <v>3</v>
      </c>
      <c r="M88" s="260">
        <v>402.86144578313252</v>
      </c>
      <c r="N88" s="261">
        <v>1E-27</v>
      </c>
      <c r="O88" s="261">
        <v>1E-27</v>
      </c>
      <c r="P88" s="261">
        <v>1E-27</v>
      </c>
      <c r="Q88" s="261">
        <v>402.86144578313252</v>
      </c>
      <c r="R88" s="261">
        <v>1.2896200185356813E-27</v>
      </c>
      <c r="S88" s="261">
        <v>1.2896200185356813E-27</v>
      </c>
      <c r="T88" s="261">
        <v>402.86144578313252</v>
      </c>
      <c r="U88" s="261">
        <v>402.86144578313252</v>
      </c>
      <c r="V88" s="259">
        <v>1E-27</v>
      </c>
      <c r="W88" s="260">
        <v>1E-27</v>
      </c>
      <c r="X88" s="261">
        <v>1E-27</v>
      </c>
      <c r="Y88" s="261">
        <v>1E-27</v>
      </c>
      <c r="Z88" s="261">
        <v>1E-27</v>
      </c>
      <c r="AA88" s="261">
        <v>1E-27</v>
      </c>
      <c r="AB88" s="261">
        <v>1E-27</v>
      </c>
      <c r="AC88" s="261">
        <v>1E-27</v>
      </c>
      <c r="AD88" s="261">
        <v>1E-27</v>
      </c>
      <c r="AE88" s="261">
        <v>1E-27</v>
      </c>
      <c r="AF88" s="259">
        <v>1E-27</v>
      </c>
      <c r="AG88" s="259">
        <v>1E-27</v>
      </c>
      <c r="AH88" s="260">
        <v>402.86144578313252</v>
      </c>
      <c r="AI88" s="261">
        <v>1.2896200185356813E-27</v>
      </c>
      <c r="AJ88" s="261">
        <v>1.2896200185356813E-27</v>
      </c>
      <c r="AK88" s="261">
        <v>1.2896200185356813E-27</v>
      </c>
      <c r="AL88" s="261">
        <v>402.86144578313252</v>
      </c>
      <c r="AM88" s="261">
        <v>1.2896200185356813E-27</v>
      </c>
      <c r="AN88" s="261">
        <v>1.2896200185356813E-27</v>
      </c>
      <c r="AO88" s="261">
        <v>402.86144578313252</v>
      </c>
      <c r="AP88" s="261">
        <v>402.86144578313252</v>
      </c>
      <c r="AQ88" s="262">
        <v>1E-27</v>
      </c>
      <c r="AR88" s="253">
        <f>'5-1'!BS88+'5-8'!BS88-'4'!AQ88</f>
        <v>0</v>
      </c>
      <c r="AS88" s="260">
        <v>8.7454313371236444E-28</v>
      </c>
      <c r="AT88" s="261">
        <v>0</v>
      </c>
      <c r="AU88" s="261">
        <v>0</v>
      </c>
      <c r="AV88" s="263">
        <v>0</v>
      </c>
      <c r="AW88" s="261">
        <v>0</v>
      </c>
      <c r="AX88" s="261">
        <v>0</v>
      </c>
      <c r="AY88" s="261">
        <v>0</v>
      </c>
      <c r="AZ88" s="261">
        <v>0</v>
      </c>
      <c r="BA88" s="261">
        <v>0</v>
      </c>
      <c r="BB88" s="261">
        <v>0</v>
      </c>
      <c r="BC88" s="261">
        <v>0</v>
      </c>
      <c r="BD88" s="261">
        <v>0</v>
      </c>
      <c r="BE88" s="261">
        <v>0</v>
      </c>
      <c r="BF88" s="261">
        <v>0</v>
      </c>
      <c r="BG88" s="261">
        <v>0</v>
      </c>
      <c r="BH88" s="261">
        <v>1.1330519978415952E-28</v>
      </c>
      <c r="BI88" s="262">
        <v>1.2151666503476205E-29</v>
      </c>
      <c r="BJ88" s="255">
        <f t="shared" si="0"/>
        <v>0</v>
      </c>
    </row>
    <row r="89" spans="2:62" s="245" customFormat="1" ht="12.75">
      <c r="B89" s="256">
        <v>61</v>
      </c>
      <c r="C89" s="1084" t="s">
        <v>713</v>
      </c>
      <c r="D89" s="1084"/>
      <c r="E89" s="1084"/>
      <c r="F89" s="1084"/>
      <c r="G89" s="1084"/>
      <c r="H89" s="1085" t="s">
        <v>797</v>
      </c>
      <c r="I89" s="1086"/>
      <c r="J89" s="257">
        <v>5500</v>
      </c>
      <c r="K89" s="258">
        <v>26999</v>
      </c>
      <c r="L89" s="259" t="s">
        <v>217</v>
      </c>
      <c r="M89" s="260">
        <v>3955.9198331788693</v>
      </c>
      <c r="N89" s="261">
        <v>1E-27</v>
      </c>
      <c r="O89" s="261">
        <v>1E-27</v>
      </c>
      <c r="P89" s="261">
        <v>1E-27</v>
      </c>
      <c r="Q89" s="261">
        <v>3955.9198331788693</v>
      </c>
      <c r="R89" s="261">
        <v>1.2896200185356813E-27</v>
      </c>
      <c r="S89" s="261">
        <v>1.2896200185356813E-27</v>
      </c>
      <c r="T89" s="261">
        <v>3955.9198331788693</v>
      </c>
      <c r="U89" s="261">
        <v>3955.6302131603338</v>
      </c>
      <c r="V89" s="259">
        <v>0.28962001853551556</v>
      </c>
      <c r="W89" s="260">
        <v>1E-27</v>
      </c>
      <c r="X89" s="261">
        <v>1E-27</v>
      </c>
      <c r="Y89" s="261">
        <v>1E-27</v>
      </c>
      <c r="Z89" s="261">
        <v>1E-27</v>
      </c>
      <c r="AA89" s="261">
        <v>1E-27</v>
      </c>
      <c r="AB89" s="261">
        <v>1E-27</v>
      </c>
      <c r="AC89" s="261">
        <v>1E-27</v>
      </c>
      <c r="AD89" s="261">
        <v>1E-27</v>
      </c>
      <c r="AE89" s="261">
        <v>1E-27</v>
      </c>
      <c r="AF89" s="259">
        <v>1E-27</v>
      </c>
      <c r="AG89" s="259">
        <v>1E-27</v>
      </c>
      <c r="AH89" s="260">
        <v>3955.9198331788693</v>
      </c>
      <c r="AI89" s="261">
        <v>1.2896200185356813E-27</v>
      </c>
      <c r="AJ89" s="261">
        <v>1.2896200185356813E-27</v>
      </c>
      <c r="AK89" s="261">
        <v>1.2896200185356813E-27</v>
      </c>
      <c r="AL89" s="261">
        <v>3955.9198331788693</v>
      </c>
      <c r="AM89" s="261">
        <v>1.2896200185356813E-27</v>
      </c>
      <c r="AN89" s="261">
        <v>1.2896200185356813E-27</v>
      </c>
      <c r="AO89" s="261">
        <v>3955.9198331788693</v>
      </c>
      <c r="AP89" s="261">
        <v>3955.6302131603338</v>
      </c>
      <c r="AQ89" s="262">
        <v>0.28962001853551556</v>
      </c>
      <c r="AR89" s="253">
        <f>'5-1'!BS89+'5-8'!BS89-'4'!AQ89</f>
        <v>0</v>
      </c>
      <c r="AS89" s="260">
        <v>0.25640089678480399</v>
      </c>
      <c r="AT89" s="261">
        <v>0</v>
      </c>
      <c r="AU89" s="261">
        <v>0</v>
      </c>
      <c r="AV89" s="263">
        <v>0</v>
      </c>
      <c r="AW89" s="261">
        <v>0</v>
      </c>
      <c r="AX89" s="261">
        <v>0</v>
      </c>
      <c r="AY89" s="261">
        <v>0</v>
      </c>
      <c r="AZ89" s="261">
        <v>0</v>
      </c>
      <c r="BA89" s="261">
        <v>0</v>
      </c>
      <c r="BB89" s="261">
        <v>0</v>
      </c>
      <c r="BC89" s="261">
        <v>0</v>
      </c>
      <c r="BD89" s="261">
        <v>0</v>
      </c>
      <c r="BE89" s="261">
        <v>0</v>
      </c>
      <c r="BF89" s="261">
        <v>0</v>
      </c>
      <c r="BG89" s="261">
        <v>0</v>
      </c>
      <c r="BH89" s="261">
        <v>3.3219121750711594E-2</v>
      </c>
      <c r="BI89" s="262">
        <v>0</v>
      </c>
      <c r="BJ89" s="255">
        <f t="shared" si="0"/>
        <v>0</v>
      </c>
    </row>
    <row r="90" spans="2:62" s="245" customFormat="1" ht="12.75">
      <c r="B90" s="256">
        <v>62</v>
      </c>
      <c r="C90" s="1084" t="s">
        <v>714</v>
      </c>
      <c r="D90" s="1084"/>
      <c r="E90" s="1084"/>
      <c r="F90" s="1084"/>
      <c r="G90" s="1084"/>
      <c r="H90" s="1085" t="s">
        <v>797</v>
      </c>
      <c r="I90" s="1086"/>
      <c r="J90" s="257">
        <v>5506</v>
      </c>
      <c r="K90" s="258">
        <v>31321</v>
      </c>
      <c r="L90" s="259" t="s">
        <v>217</v>
      </c>
      <c r="M90" s="260">
        <v>149.73354958294718</v>
      </c>
      <c r="N90" s="261">
        <v>1E-27</v>
      </c>
      <c r="O90" s="261">
        <v>1E-27</v>
      </c>
      <c r="P90" s="261">
        <v>1E-27</v>
      </c>
      <c r="Q90" s="261">
        <v>149.73354958294718</v>
      </c>
      <c r="R90" s="261">
        <v>1.2896200185356813E-27</v>
      </c>
      <c r="S90" s="261">
        <v>1.2896200185356813E-27</v>
      </c>
      <c r="T90" s="261">
        <v>149.73354958294718</v>
      </c>
      <c r="U90" s="261">
        <v>149.44392956441149</v>
      </c>
      <c r="V90" s="259">
        <v>0.28962001853568609</v>
      </c>
      <c r="W90" s="260">
        <v>1E-27</v>
      </c>
      <c r="X90" s="261">
        <v>1E-27</v>
      </c>
      <c r="Y90" s="261">
        <v>1E-27</v>
      </c>
      <c r="Z90" s="261">
        <v>1E-27</v>
      </c>
      <c r="AA90" s="261">
        <v>1E-27</v>
      </c>
      <c r="AB90" s="261">
        <v>1E-27</v>
      </c>
      <c r="AC90" s="261">
        <v>1E-27</v>
      </c>
      <c r="AD90" s="261">
        <v>1E-27</v>
      </c>
      <c r="AE90" s="261">
        <v>1E-27</v>
      </c>
      <c r="AF90" s="259">
        <v>1E-27</v>
      </c>
      <c r="AG90" s="259">
        <v>1E-27</v>
      </c>
      <c r="AH90" s="260">
        <v>149.73354958294718</v>
      </c>
      <c r="AI90" s="261">
        <v>1.2896200185356813E-27</v>
      </c>
      <c r="AJ90" s="261">
        <v>1.2896200185356813E-27</v>
      </c>
      <c r="AK90" s="261">
        <v>1.2896200185356813E-27</v>
      </c>
      <c r="AL90" s="261">
        <v>149.73354958294718</v>
      </c>
      <c r="AM90" s="261">
        <v>1.2896200185356813E-27</v>
      </c>
      <c r="AN90" s="261">
        <v>1.2896200185356813E-27</v>
      </c>
      <c r="AO90" s="261">
        <v>149.73354958294718</v>
      </c>
      <c r="AP90" s="261">
        <v>149.44392956441149</v>
      </c>
      <c r="AQ90" s="262">
        <v>0.28962001853568609</v>
      </c>
      <c r="AR90" s="253">
        <f>'5-1'!BS90+'5-8'!BS90-'4'!AQ90</f>
        <v>0</v>
      </c>
      <c r="AS90" s="260">
        <v>0.25640089678495492</v>
      </c>
      <c r="AT90" s="261">
        <v>0</v>
      </c>
      <c r="AU90" s="261">
        <v>0</v>
      </c>
      <c r="AV90" s="263">
        <v>0</v>
      </c>
      <c r="AW90" s="261">
        <v>0</v>
      </c>
      <c r="AX90" s="261">
        <v>0</v>
      </c>
      <c r="AY90" s="261">
        <v>0</v>
      </c>
      <c r="AZ90" s="261">
        <v>0</v>
      </c>
      <c r="BA90" s="261">
        <v>0</v>
      </c>
      <c r="BB90" s="261">
        <v>0</v>
      </c>
      <c r="BC90" s="261">
        <v>0</v>
      </c>
      <c r="BD90" s="261">
        <v>0</v>
      </c>
      <c r="BE90" s="261">
        <v>0</v>
      </c>
      <c r="BF90" s="261">
        <v>0</v>
      </c>
      <c r="BG90" s="261">
        <v>0</v>
      </c>
      <c r="BH90" s="261">
        <v>3.3219121750731155E-2</v>
      </c>
      <c r="BI90" s="262">
        <v>0</v>
      </c>
      <c r="BJ90" s="255">
        <f t="shared" si="0"/>
        <v>0</v>
      </c>
    </row>
    <row r="91" spans="2:62" s="245" customFormat="1" ht="12.75">
      <c r="B91" s="256">
        <v>63</v>
      </c>
      <c r="C91" s="1084" t="s">
        <v>714</v>
      </c>
      <c r="D91" s="1084"/>
      <c r="E91" s="1084"/>
      <c r="F91" s="1084"/>
      <c r="G91" s="1084"/>
      <c r="H91" s="1085" t="s">
        <v>797</v>
      </c>
      <c r="I91" s="1086"/>
      <c r="J91" s="257">
        <v>5507</v>
      </c>
      <c r="K91" s="258">
        <v>32843</v>
      </c>
      <c r="L91" s="259" t="s">
        <v>217</v>
      </c>
      <c r="M91" s="260">
        <v>388.09082483781282</v>
      </c>
      <c r="N91" s="261">
        <v>1E-27</v>
      </c>
      <c r="O91" s="261">
        <v>1E-27</v>
      </c>
      <c r="P91" s="261">
        <v>1E-27</v>
      </c>
      <c r="Q91" s="261">
        <v>388.09082483781282</v>
      </c>
      <c r="R91" s="261">
        <v>1.2896200185356813E-27</v>
      </c>
      <c r="S91" s="261">
        <v>1.2896200185356813E-27</v>
      </c>
      <c r="T91" s="261">
        <v>388.09082483781282</v>
      </c>
      <c r="U91" s="261">
        <v>387.80120481927713</v>
      </c>
      <c r="V91" s="259">
        <v>0.28962001853568609</v>
      </c>
      <c r="W91" s="260">
        <v>1E-27</v>
      </c>
      <c r="X91" s="261">
        <v>1E-27</v>
      </c>
      <c r="Y91" s="261">
        <v>1E-27</v>
      </c>
      <c r="Z91" s="261">
        <v>1E-27</v>
      </c>
      <c r="AA91" s="261">
        <v>1E-27</v>
      </c>
      <c r="AB91" s="261">
        <v>1E-27</v>
      </c>
      <c r="AC91" s="261">
        <v>1E-27</v>
      </c>
      <c r="AD91" s="261">
        <v>1E-27</v>
      </c>
      <c r="AE91" s="261">
        <v>1E-27</v>
      </c>
      <c r="AF91" s="259">
        <v>1E-27</v>
      </c>
      <c r="AG91" s="259">
        <v>1E-27</v>
      </c>
      <c r="AH91" s="260">
        <v>388.09082483781282</v>
      </c>
      <c r="AI91" s="261">
        <v>1.2896200185356813E-27</v>
      </c>
      <c r="AJ91" s="261">
        <v>1.2896200185356813E-27</v>
      </c>
      <c r="AK91" s="261">
        <v>1.2896200185356813E-27</v>
      </c>
      <c r="AL91" s="261">
        <v>388.09082483781282</v>
      </c>
      <c r="AM91" s="261">
        <v>1.2896200185356813E-27</v>
      </c>
      <c r="AN91" s="261">
        <v>1.2896200185356813E-27</v>
      </c>
      <c r="AO91" s="261">
        <v>388.09082483781282</v>
      </c>
      <c r="AP91" s="261">
        <v>387.80120481927713</v>
      </c>
      <c r="AQ91" s="262">
        <v>0.28962001853568609</v>
      </c>
      <c r="AR91" s="253">
        <f>'5-1'!BS91+'5-8'!BS91-'4'!AQ91</f>
        <v>0</v>
      </c>
      <c r="AS91" s="260">
        <v>0.25640089678495492</v>
      </c>
      <c r="AT91" s="261">
        <v>0</v>
      </c>
      <c r="AU91" s="261">
        <v>0</v>
      </c>
      <c r="AV91" s="263">
        <v>0</v>
      </c>
      <c r="AW91" s="261">
        <v>0</v>
      </c>
      <c r="AX91" s="261">
        <v>0</v>
      </c>
      <c r="AY91" s="261">
        <v>0</v>
      </c>
      <c r="AZ91" s="261">
        <v>0</v>
      </c>
      <c r="BA91" s="261">
        <v>0</v>
      </c>
      <c r="BB91" s="261">
        <v>0</v>
      </c>
      <c r="BC91" s="261">
        <v>0</v>
      </c>
      <c r="BD91" s="261">
        <v>0</v>
      </c>
      <c r="BE91" s="261">
        <v>0</v>
      </c>
      <c r="BF91" s="261">
        <v>0</v>
      </c>
      <c r="BG91" s="261">
        <v>0</v>
      </c>
      <c r="BH91" s="261">
        <v>3.3219121750731155E-2</v>
      </c>
      <c r="BI91" s="262">
        <v>0</v>
      </c>
      <c r="BJ91" s="255">
        <f t="shared" si="0"/>
        <v>0</v>
      </c>
    </row>
    <row r="92" spans="2:62" s="245" customFormat="1" ht="12.75">
      <c r="B92" s="256">
        <v>64</v>
      </c>
      <c r="C92" s="1084" t="s">
        <v>715</v>
      </c>
      <c r="D92" s="1084"/>
      <c r="E92" s="1084"/>
      <c r="F92" s="1084"/>
      <c r="G92" s="1084"/>
      <c r="H92" s="1085" t="s">
        <v>797</v>
      </c>
      <c r="I92" s="1086"/>
      <c r="J92" s="257">
        <v>7461</v>
      </c>
      <c r="K92" s="258">
        <v>26999</v>
      </c>
      <c r="L92" s="259" t="s">
        <v>217</v>
      </c>
      <c r="M92" s="260">
        <v>1635.4842446709918</v>
      </c>
      <c r="N92" s="261">
        <v>1E-27</v>
      </c>
      <c r="O92" s="261">
        <v>1E-27</v>
      </c>
      <c r="P92" s="261">
        <v>1E-27</v>
      </c>
      <c r="Q92" s="261">
        <v>1635.4842446709918</v>
      </c>
      <c r="R92" s="261">
        <v>1.2896200185356813E-27</v>
      </c>
      <c r="S92" s="261">
        <v>1.2896200185356813E-27</v>
      </c>
      <c r="T92" s="261">
        <v>1635.4842446709918</v>
      </c>
      <c r="U92" s="261">
        <v>1635.194624652456</v>
      </c>
      <c r="V92" s="259">
        <v>0.28962001853574293</v>
      </c>
      <c r="W92" s="260">
        <v>1E-27</v>
      </c>
      <c r="X92" s="261">
        <v>1E-27</v>
      </c>
      <c r="Y92" s="261">
        <v>1E-27</v>
      </c>
      <c r="Z92" s="261">
        <v>1E-27</v>
      </c>
      <c r="AA92" s="261">
        <v>1E-27</v>
      </c>
      <c r="AB92" s="261">
        <v>1E-27</v>
      </c>
      <c r="AC92" s="261">
        <v>1E-27</v>
      </c>
      <c r="AD92" s="261">
        <v>1E-27</v>
      </c>
      <c r="AE92" s="261">
        <v>1E-27</v>
      </c>
      <c r="AF92" s="259">
        <v>1E-27</v>
      </c>
      <c r="AG92" s="259">
        <v>1E-27</v>
      </c>
      <c r="AH92" s="260">
        <v>1635.4842446709918</v>
      </c>
      <c r="AI92" s="261">
        <v>1.2896200185356813E-27</v>
      </c>
      <c r="AJ92" s="261">
        <v>1.2896200185356813E-27</v>
      </c>
      <c r="AK92" s="261">
        <v>1.2896200185356813E-27</v>
      </c>
      <c r="AL92" s="261">
        <v>1635.4842446709918</v>
      </c>
      <c r="AM92" s="261">
        <v>1.2896200185356813E-27</v>
      </c>
      <c r="AN92" s="261">
        <v>1.2896200185356813E-27</v>
      </c>
      <c r="AO92" s="261">
        <v>1635.4842446709918</v>
      </c>
      <c r="AP92" s="261">
        <v>1635.194624652456</v>
      </c>
      <c r="AQ92" s="262">
        <v>0.28962001853574293</v>
      </c>
      <c r="AR92" s="253">
        <f>'5-1'!BS92+'5-8'!BS92-'4'!AQ92</f>
        <v>0</v>
      </c>
      <c r="AS92" s="260">
        <v>0.25640089678500527</v>
      </c>
      <c r="AT92" s="261">
        <v>0</v>
      </c>
      <c r="AU92" s="261">
        <v>0</v>
      </c>
      <c r="AV92" s="263">
        <v>0</v>
      </c>
      <c r="AW92" s="261">
        <v>0</v>
      </c>
      <c r="AX92" s="261">
        <v>0</v>
      </c>
      <c r="AY92" s="261">
        <v>0</v>
      </c>
      <c r="AZ92" s="261">
        <v>0</v>
      </c>
      <c r="BA92" s="261">
        <v>0</v>
      </c>
      <c r="BB92" s="261">
        <v>0</v>
      </c>
      <c r="BC92" s="261">
        <v>0</v>
      </c>
      <c r="BD92" s="261">
        <v>0</v>
      </c>
      <c r="BE92" s="261">
        <v>0</v>
      </c>
      <c r="BF92" s="261">
        <v>0</v>
      </c>
      <c r="BG92" s="261">
        <v>0</v>
      </c>
      <c r="BH92" s="261">
        <v>3.3219121750737678E-2</v>
      </c>
      <c r="BI92" s="262">
        <v>0</v>
      </c>
      <c r="BJ92" s="255">
        <f t="shared" si="0"/>
        <v>0</v>
      </c>
    </row>
    <row r="93" spans="2:62" s="245" customFormat="1" ht="12.75">
      <c r="B93" s="256">
        <v>65</v>
      </c>
      <c r="C93" s="1084" t="s">
        <v>716</v>
      </c>
      <c r="D93" s="1084"/>
      <c r="E93" s="1084"/>
      <c r="F93" s="1084"/>
      <c r="G93" s="1084"/>
      <c r="H93" s="1085" t="s">
        <v>797</v>
      </c>
      <c r="I93" s="1086"/>
      <c r="J93" s="257">
        <v>7463</v>
      </c>
      <c r="K93" s="258">
        <v>28095</v>
      </c>
      <c r="L93" s="259" t="s">
        <v>217</v>
      </c>
      <c r="M93" s="260">
        <v>1758.5727525486561</v>
      </c>
      <c r="N93" s="261">
        <v>1E-27</v>
      </c>
      <c r="O93" s="261">
        <v>1E-27</v>
      </c>
      <c r="P93" s="261">
        <v>1E-27</v>
      </c>
      <c r="Q93" s="261">
        <v>1758.5727525486561</v>
      </c>
      <c r="R93" s="261">
        <v>1.2896200185356813E-27</v>
      </c>
      <c r="S93" s="261">
        <v>1.2896200185356813E-27</v>
      </c>
      <c r="T93" s="261">
        <v>1758.5727525486561</v>
      </c>
      <c r="U93" s="261">
        <v>1758.2831325301206</v>
      </c>
      <c r="V93" s="259">
        <v>0.28962001853551556</v>
      </c>
      <c r="W93" s="260">
        <v>1E-27</v>
      </c>
      <c r="X93" s="261">
        <v>1E-27</v>
      </c>
      <c r="Y93" s="261">
        <v>1E-27</v>
      </c>
      <c r="Z93" s="261">
        <v>1E-27</v>
      </c>
      <c r="AA93" s="261">
        <v>1E-27</v>
      </c>
      <c r="AB93" s="261">
        <v>1E-27</v>
      </c>
      <c r="AC93" s="261">
        <v>1E-27</v>
      </c>
      <c r="AD93" s="261">
        <v>1E-27</v>
      </c>
      <c r="AE93" s="261">
        <v>1E-27</v>
      </c>
      <c r="AF93" s="259">
        <v>1E-27</v>
      </c>
      <c r="AG93" s="259">
        <v>1E-27</v>
      </c>
      <c r="AH93" s="260">
        <v>1758.5727525486561</v>
      </c>
      <c r="AI93" s="261">
        <v>1.2896200185356813E-27</v>
      </c>
      <c r="AJ93" s="261">
        <v>1.2896200185356813E-27</v>
      </c>
      <c r="AK93" s="261">
        <v>1.2896200185356813E-27</v>
      </c>
      <c r="AL93" s="261">
        <v>1758.5727525486561</v>
      </c>
      <c r="AM93" s="261">
        <v>1.2896200185356813E-27</v>
      </c>
      <c r="AN93" s="261">
        <v>1.2896200185356813E-27</v>
      </c>
      <c r="AO93" s="261">
        <v>1758.5727525486561</v>
      </c>
      <c r="AP93" s="261">
        <v>1758.2831325301206</v>
      </c>
      <c r="AQ93" s="262">
        <v>0.28962001853551556</v>
      </c>
      <c r="AR93" s="253">
        <f>'5-1'!BS93+'5-8'!BS93-'4'!AQ93</f>
        <v>0</v>
      </c>
      <c r="AS93" s="260">
        <v>0.25640089678480399</v>
      </c>
      <c r="AT93" s="261">
        <v>0</v>
      </c>
      <c r="AU93" s="261">
        <v>0</v>
      </c>
      <c r="AV93" s="263">
        <v>0</v>
      </c>
      <c r="AW93" s="261">
        <v>0</v>
      </c>
      <c r="AX93" s="261">
        <v>0</v>
      </c>
      <c r="AY93" s="261">
        <v>0</v>
      </c>
      <c r="AZ93" s="261">
        <v>0</v>
      </c>
      <c r="BA93" s="261">
        <v>0</v>
      </c>
      <c r="BB93" s="261">
        <v>0</v>
      </c>
      <c r="BC93" s="261">
        <v>0</v>
      </c>
      <c r="BD93" s="261">
        <v>0</v>
      </c>
      <c r="BE93" s="261">
        <v>0</v>
      </c>
      <c r="BF93" s="261">
        <v>0</v>
      </c>
      <c r="BG93" s="261">
        <v>0</v>
      </c>
      <c r="BH93" s="261">
        <v>3.3219121750711594E-2</v>
      </c>
      <c r="BI93" s="262">
        <v>0</v>
      </c>
      <c r="BJ93" s="255">
        <f t="shared" si="0"/>
        <v>0</v>
      </c>
    </row>
    <row r="94" spans="2:62" s="245" customFormat="1" ht="12.75">
      <c r="B94" s="256">
        <v>66</v>
      </c>
      <c r="C94" s="1084" t="s">
        <v>717</v>
      </c>
      <c r="D94" s="1084"/>
      <c r="E94" s="1084"/>
      <c r="F94" s="1084"/>
      <c r="G94" s="1084"/>
      <c r="H94" s="1085" t="s">
        <v>797</v>
      </c>
      <c r="I94" s="1086"/>
      <c r="J94" s="257">
        <v>7602</v>
      </c>
      <c r="K94" s="258">
        <v>31017</v>
      </c>
      <c r="L94" s="259" t="s">
        <v>217</v>
      </c>
      <c r="M94" s="260">
        <v>2934.1404077849861</v>
      </c>
      <c r="N94" s="261">
        <v>1E-27</v>
      </c>
      <c r="O94" s="261">
        <v>1E-27</v>
      </c>
      <c r="P94" s="261">
        <v>1E-27</v>
      </c>
      <c r="Q94" s="261">
        <v>2934.1404077849861</v>
      </c>
      <c r="R94" s="261">
        <v>1.2896200185356813E-27</v>
      </c>
      <c r="S94" s="261">
        <v>1.2896200185356813E-27</v>
      </c>
      <c r="T94" s="261">
        <v>2934.1404077849861</v>
      </c>
      <c r="U94" s="261">
        <v>2933.8507877664506</v>
      </c>
      <c r="V94" s="259">
        <v>0.28962001853551556</v>
      </c>
      <c r="W94" s="260">
        <v>1E-27</v>
      </c>
      <c r="X94" s="261">
        <v>1E-27</v>
      </c>
      <c r="Y94" s="261">
        <v>1E-27</v>
      </c>
      <c r="Z94" s="261">
        <v>1E-27</v>
      </c>
      <c r="AA94" s="261">
        <v>1E-27</v>
      </c>
      <c r="AB94" s="261">
        <v>1E-27</v>
      </c>
      <c r="AC94" s="261">
        <v>1E-27</v>
      </c>
      <c r="AD94" s="261">
        <v>1E-27</v>
      </c>
      <c r="AE94" s="261">
        <v>1E-27</v>
      </c>
      <c r="AF94" s="259">
        <v>1E-27</v>
      </c>
      <c r="AG94" s="259">
        <v>1E-27</v>
      </c>
      <c r="AH94" s="260">
        <v>2934.1404077849861</v>
      </c>
      <c r="AI94" s="261">
        <v>1.2896200185356813E-27</v>
      </c>
      <c r="AJ94" s="261">
        <v>1.2896200185356813E-27</v>
      </c>
      <c r="AK94" s="261">
        <v>1.2896200185356813E-27</v>
      </c>
      <c r="AL94" s="261">
        <v>2934.1404077849861</v>
      </c>
      <c r="AM94" s="261">
        <v>1.2896200185356813E-27</v>
      </c>
      <c r="AN94" s="261">
        <v>1.2896200185356813E-27</v>
      </c>
      <c r="AO94" s="261">
        <v>2934.1404077849861</v>
      </c>
      <c r="AP94" s="261">
        <v>2933.8507877664506</v>
      </c>
      <c r="AQ94" s="262">
        <v>0.28962001853551556</v>
      </c>
      <c r="AR94" s="253">
        <f>'5-1'!BS94+'5-8'!BS94-'4'!AQ94</f>
        <v>0</v>
      </c>
      <c r="AS94" s="260">
        <v>0.25640089678480399</v>
      </c>
      <c r="AT94" s="261">
        <v>0</v>
      </c>
      <c r="AU94" s="261">
        <v>0</v>
      </c>
      <c r="AV94" s="263">
        <v>0</v>
      </c>
      <c r="AW94" s="261">
        <v>0</v>
      </c>
      <c r="AX94" s="261">
        <v>0</v>
      </c>
      <c r="AY94" s="261">
        <v>0</v>
      </c>
      <c r="AZ94" s="261">
        <v>0</v>
      </c>
      <c r="BA94" s="261">
        <v>0</v>
      </c>
      <c r="BB94" s="261">
        <v>0</v>
      </c>
      <c r="BC94" s="261">
        <v>0</v>
      </c>
      <c r="BD94" s="261">
        <v>0</v>
      </c>
      <c r="BE94" s="261">
        <v>0</v>
      </c>
      <c r="BF94" s="261">
        <v>0</v>
      </c>
      <c r="BG94" s="261">
        <v>0</v>
      </c>
      <c r="BH94" s="261">
        <v>3.3219121750711594E-2</v>
      </c>
      <c r="BI94" s="262">
        <v>0</v>
      </c>
      <c r="BJ94" s="255">
        <f t="shared" ref="BJ94:BJ157" si="1">AQ94-SUM(AS94:BI94)</f>
        <v>0</v>
      </c>
    </row>
    <row r="95" spans="2:62" s="245" customFormat="1" ht="12.75">
      <c r="B95" s="256">
        <v>67</v>
      </c>
      <c r="C95" s="1084" t="s">
        <v>717</v>
      </c>
      <c r="D95" s="1084"/>
      <c r="E95" s="1084"/>
      <c r="F95" s="1084"/>
      <c r="G95" s="1084"/>
      <c r="H95" s="1085" t="s">
        <v>797</v>
      </c>
      <c r="I95" s="1086"/>
      <c r="J95" s="257">
        <v>8391</v>
      </c>
      <c r="K95" s="258">
        <v>26999</v>
      </c>
      <c r="L95" s="259" t="s">
        <v>217</v>
      </c>
      <c r="M95" s="260">
        <v>1756.2557924003709</v>
      </c>
      <c r="N95" s="261">
        <v>1E-27</v>
      </c>
      <c r="O95" s="261">
        <v>1E-27</v>
      </c>
      <c r="P95" s="261">
        <v>1E-27</v>
      </c>
      <c r="Q95" s="261">
        <v>1756.2557924003709</v>
      </c>
      <c r="R95" s="261">
        <v>1.2896200185356813E-27</v>
      </c>
      <c r="S95" s="261">
        <v>1.2896200185356813E-27</v>
      </c>
      <c r="T95" s="261">
        <v>1756.2557924003709</v>
      </c>
      <c r="U95" s="261">
        <v>1755.9661723818351</v>
      </c>
      <c r="V95" s="259">
        <v>0.28962001853574293</v>
      </c>
      <c r="W95" s="260">
        <v>1E-27</v>
      </c>
      <c r="X95" s="261">
        <v>1E-27</v>
      </c>
      <c r="Y95" s="261">
        <v>1E-27</v>
      </c>
      <c r="Z95" s="261">
        <v>1E-27</v>
      </c>
      <c r="AA95" s="261">
        <v>1E-27</v>
      </c>
      <c r="AB95" s="261">
        <v>1E-27</v>
      </c>
      <c r="AC95" s="261">
        <v>1E-27</v>
      </c>
      <c r="AD95" s="261">
        <v>1E-27</v>
      </c>
      <c r="AE95" s="261">
        <v>1E-27</v>
      </c>
      <c r="AF95" s="259">
        <v>1E-27</v>
      </c>
      <c r="AG95" s="259">
        <v>1E-27</v>
      </c>
      <c r="AH95" s="260">
        <v>1756.2557924003709</v>
      </c>
      <c r="AI95" s="261">
        <v>1.2896200185356813E-27</v>
      </c>
      <c r="AJ95" s="261">
        <v>1.2896200185356813E-27</v>
      </c>
      <c r="AK95" s="261">
        <v>1.2896200185356813E-27</v>
      </c>
      <c r="AL95" s="261">
        <v>1756.2557924003709</v>
      </c>
      <c r="AM95" s="261">
        <v>1.2896200185356813E-27</v>
      </c>
      <c r="AN95" s="261">
        <v>1.2896200185356813E-27</v>
      </c>
      <c r="AO95" s="261">
        <v>1756.2557924003709</v>
      </c>
      <c r="AP95" s="261">
        <v>1755.9661723818351</v>
      </c>
      <c r="AQ95" s="262">
        <v>0.28962001853574293</v>
      </c>
      <c r="AR95" s="253">
        <f>'5-1'!BS95+'5-8'!BS95-'4'!AQ95</f>
        <v>0</v>
      </c>
      <c r="AS95" s="260">
        <v>0.25640089678500527</v>
      </c>
      <c r="AT95" s="261">
        <v>0</v>
      </c>
      <c r="AU95" s="261">
        <v>0</v>
      </c>
      <c r="AV95" s="263">
        <v>0</v>
      </c>
      <c r="AW95" s="261">
        <v>0</v>
      </c>
      <c r="AX95" s="261">
        <v>0</v>
      </c>
      <c r="AY95" s="261">
        <v>0</v>
      </c>
      <c r="AZ95" s="261">
        <v>0</v>
      </c>
      <c r="BA95" s="261">
        <v>0</v>
      </c>
      <c r="BB95" s="261">
        <v>0</v>
      </c>
      <c r="BC95" s="261">
        <v>0</v>
      </c>
      <c r="BD95" s="261">
        <v>0</v>
      </c>
      <c r="BE95" s="261">
        <v>0</v>
      </c>
      <c r="BF95" s="261">
        <v>0</v>
      </c>
      <c r="BG95" s="261">
        <v>0</v>
      </c>
      <c r="BH95" s="261">
        <v>3.3219121750737678E-2</v>
      </c>
      <c r="BI95" s="262">
        <v>0</v>
      </c>
      <c r="BJ95" s="255">
        <f t="shared" si="1"/>
        <v>0</v>
      </c>
    </row>
    <row r="96" spans="2:62" s="245" customFormat="1" ht="12.75">
      <c r="B96" s="256">
        <v>68</v>
      </c>
      <c r="C96" s="1084" t="s">
        <v>718</v>
      </c>
      <c r="D96" s="1084"/>
      <c r="E96" s="1084"/>
      <c r="F96" s="1084"/>
      <c r="G96" s="1084"/>
      <c r="H96" s="1085" t="s">
        <v>797</v>
      </c>
      <c r="I96" s="1086"/>
      <c r="J96" s="257">
        <v>9000</v>
      </c>
      <c r="K96" s="258">
        <v>31017</v>
      </c>
      <c r="L96" s="259" t="s">
        <v>217</v>
      </c>
      <c r="M96" s="260">
        <v>10929.680259499537</v>
      </c>
      <c r="N96" s="261">
        <v>1E-27</v>
      </c>
      <c r="O96" s="261">
        <v>1E-27</v>
      </c>
      <c r="P96" s="261">
        <v>1E-27</v>
      </c>
      <c r="Q96" s="261">
        <v>10929.680259499537</v>
      </c>
      <c r="R96" s="261">
        <v>1.2896200185356813E-27</v>
      </c>
      <c r="S96" s="261">
        <v>1.2896200185356813E-27</v>
      </c>
      <c r="T96" s="261">
        <v>10929.680259499537</v>
      </c>
      <c r="U96" s="261">
        <v>10929.390639481002</v>
      </c>
      <c r="V96" s="259">
        <v>0.28962001853506081</v>
      </c>
      <c r="W96" s="260">
        <v>1E-27</v>
      </c>
      <c r="X96" s="261">
        <v>1E-27</v>
      </c>
      <c r="Y96" s="261">
        <v>1E-27</v>
      </c>
      <c r="Z96" s="261">
        <v>1E-27</v>
      </c>
      <c r="AA96" s="261">
        <v>1E-27</v>
      </c>
      <c r="AB96" s="261">
        <v>1E-27</v>
      </c>
      <c r="AC96" s="261">
        <v>1E-27</v>
      </c>
      <c r="AD96" s="261">
        <v>1E-27</v>
      </c>
      <c r="AE96" s="261">
        <v>1E-27</v>
      </c>
      <c r="AF96" s="259">
        <v>1E-27</v>
      </c>
      <c r="AG96" s="259">
        <v>1E-27</v>
      </c>
      <c r="AH96" s="260">
        <v>10929.680259499537</v>
      </c>
      <c r="AI96" s="261">
        <v>1.2896200185356813E-27</v>
      </c>
      <c r="AJ96" s="261">
        <v>1.2896200185356813E-27</v>
      </c>
      <c r="AK96" s="261">
        <v>1.2896200185356813E-27</v>
      </c>
      <c r="AL96" s="261">
        <v>10929.680259499537</v>
      </c>
      <c r="AM96" s="261">
        <v>1.2896200185356813E-27</v>
      </c>
      <c r="AN96" s="261">
        <v>1.2896200185356813E-27</v>
      </c>
      <c r="AO96" s="261">
        <v>10929.680259499537</v>
      </c>
      <c r="AP96" s="261">
        <v>10929.390639481002</v>
      </c>
      <c r="AQ96" s="262">
        <v>0.28962001853506081</v>
      </c>
      <c r="AR96" s="253">
        <f>'5-1'!BS96+'5-8'!BS96-'4'!AQ96</f>
        <v>0</v>
      </c>
      <c r="AS96" s="260">
        <v>0.25640089678440137</v>
      </c>
      <c r="AT96" s="261">
        <v>0</v>
      </c>
      <c r="AU96" s="261">
        <v>0</v>
      </c>
      <c r="AV96" s="263">
        <v>0</v>
      </c>
      <c r="AW96" s="261">
        <v>0</v>
      </c>
      <c r="AX96" s="261">
        <v>0</v>
      </c>
      <c r="AY96" s="261">
        <v>0</v>
      </c>
      <c r="AZ96" s="261">
        <v>0</v>
      </c>
      <c r="BA96" s="261">
        <v>0</v>
      </c>
      <c r="BB96" s="261">
        <v>0</v>
      </c>
      <c r="BC96" s="261">
        <v>0</v>
      </c>
      <c r="BD96" s="261">
        <v>0</v>
      </c>
      <c r="BE96" s="261">
        <v>0</v>
      </c>
      <c r="BF96" s="261">
        <v>0</v>
      </c>
      <c r="BG96" s="261">
        <v>0</v>
      </c>
      <c r="BH96" s="261">
        <v>3.3219121750659435E-2</v>
      </c>
      <c r="BI96" s="262">
        <v>0</v>
      </c>
      <c r="BJ96" s="255">
        <f t="shared" si="1"/>
        <v>0</v>
      </c>
    </row>
    <row r="97" spans="2:62" s="245" customFormat="1" ht="12.75">
      <c r="B97" s="256">
        <v>69</v>
      </c>
      <c r="C97" s="1084" t="s">
        <v>719</v>
      </c>
      <c r="D97" s="1084"/>
      <c r="E97" s="1084"/>
      <c r="F97" s="1084"/>
      <c r="G97" s="1084"/>
      <c r="H97" s="1085" t="s">
        <v>806</v>
      </c>
      <c r="I97" s="1086"/>
      <c r="J97" s="257">
        <v>10252</v>
      </c>
      <c r="K97" s="258">
        <v>31017</v>
      </c>
      <c r="L97" s="259" t="s">
        <v>217</v>
      </c>
      <c r="M97" s="260">
        <v>30642.087581093605</v>
      </c>
      <c r="N97" s="261">
        <v>1E-27</v>
      </c>
      <c r="O97" s="261">
        <v>1E-27</v>
      </c>
      <c r="P97" s="261">
        <v>1E-27</v>
      </c>
      <c r="Q97" s="261">
        <v>30642.087581093605</v>
      </c>
      <c r="R97" s="261">
        <v>1.2896200185356813E-27</v>
      </c>
      <c r="S97" s="261">
        <v>1.2896200185356813E-27</v>
      </c>
      <c r="T97" s="261">
        <v>30642.087581093605</v>
      </c>
      <c r="U97" s="261">
        <v>30641.79796107507</v>
      </c>
      <c r="V97" s="259">
        <v>0.28962001853506081</v>
      </c>
      <c r="W97" s="260">
        <v>1E-27</v>
      </c>
      <c r="X97" s="261">
        <v>1E-27</v>
      </c>
      <c r="Y97" s="261">
        <v>1E-27</v>
      </c>
      <c r="Z97" s="261">
        <v>1E-27</v>
      </c>
      <c r="AA97" s="261">
        <v>1E-27</v>
      </c>
      <c r="AB97" s="261">
        <v>1E-27</v>
      </c>
      <c r="AC97" s="261">
        <v>1E-27</v>
      </c>
      <c r="AD97" s="261">
        <v>1E-27</v>
      </c>
      <c r="AE97" s="261">
        <v>1E-27</v>
      </c>
      <c r="AF97" s="259">
        <v>1E-27</v>
      </c>
      <c r="AG97" s="259">
        <v>1E-27</v>
      </c>
      <c r="AH97" s="260">
        <v>30642.087581093605</v>
      </c>
      <c r="AI97" s="261">
        <v>1.2896200185356813E-27</v>
      </c>
      <c r="AJ97" s="261">
        <v>1.2896200185356813E-27</v>
      </c>
      <c r="AK97" s="261">
        <v>1.2896200185356813E-27</v>
      </c>
      <c r="AL97" s="261">
        <v>30642.087581093605</v>
      </c>
      <c r="AM97" s="261">
        <v>1.2896200185356813E-27</v>
      </c>
      <c r="AN97" s="261">
        <v>1.2896200185356813E-27</v>
      </c>
      <c r="AO97" s="261">
        <v>30642.087581093605</v>
      </c>
      <c r="AP97" s="261">
        <v>30641.79796107507</v>
      </c>
      <c r="AQ97" s="262">
        <v>0.28962001853506081</v>
      </c>
      <c r="AR97" s="253">
        <f>'5-1'!BS97+'5-8'!BS97-'4'!AQ97</f>
        <v>0</v>
      </c>
      <c r="AS97" s="260">
        <v>0.25640089678440137</v>
      </c>
      <c r="AT97" s="261">
        <v>0</v>
      </c>
      <c r="AU97" s="261">
        <v>0</v>
      </c>
      <c r="AV97" s="263">
        <v>0</v>
      </c>
      <c r="AW97" s="261">
        <v>0</v>
      </c>
      <c r="AX97" s="261">
        <v>0</v>
      </c>
      <c r="AY97" s="261">
        <v>0</v>
      </c>
      <c r="AZ97" s="261">
        <v>0</v>
      </c>
      <c r="BA97" s="261">
        <v>0</v>
      </c>
      <c r="BB97" s="261">
        <v>0</v>
      </c>
      <c r="BC97" s="261">
        <v>0</v>
      </c>
      <c r="BD97" s="261">
        <v>0</v>
      </c>
      <c r="BE97" s="261">
        <v>0</v>
      </c>
      <c r="BF97" s="261">
        <v>0</v>
      </c>
      <c r="BG97" s="261">
        <v>0</v>
      </c>
      <c r="BH97" s="261">
        <v>3.3219121750659435E-2</v>
      </c>
      <c r="BI97" s="262">
        <v>0</v>
      </c>
      <c r="BJ97" s="255">
        <f t="shared" si="1"/>
        <v>0</v>
      </c>
    </row>
    <row r="98" spans="2:62" s="245" customFormat="1" ht="12.75">
      <c r="B98" s="256">
        <v>70</v>
      </c>
      <c r="C98" s="1084" t="s">
        <v>720</v>
      </c>
      <c r="D98" s="1084"/>
      <c r="E98" s="1084"/>
      <c r="F98" s="1084"/>
      <c r="G98" s="1084"/>
      <c r="H98" s="1085" t="s">
        <v>806</v>
      </c>
      <c r="I98" s="1086"/>
      <c r="J98" s="257">
        <v>10603</v>
      </c>
      <c r="K98" s="258">
        <v>29556</v>
      </c>
      <c r="L98" s="259" t="s">
        <v>217</v>
      </c>
      <c r="M98" s="260">
        <v>27423.54031510658</v>
      </c>
      <c r="N98" s="261">
        <v>1E-27</v>
      </c>
      <c r="O98" s="261">
        <v>1E-27</v>
      </c>
      <c r="P98" s="261">
        <v>1E-27</v>
      </c>
      <c r="Q98" s="261">
        <v>27423.54031510658</v>
      </c>
      <c r="R98" s="261">
        <v>1.2896200185356813E-27</v>
      </c>
      <c r="S98" s="261">
        <v>1.2896200185356813E-27</v>
      </c>
      <c r="T98" s="261">
        <v>27423.54031510658</v>
      </c>
      <c r="U98" s="261">
        <v>27423.250695088045</v>
      </c>
      <c r="V98" s="259">
        <v>0.28962001853506081</v>
      </c>
      <c r="W98" s="260">
        <v>1E-27</v>
      </c>
      <c r="X98" s="261">
        <v>1E-27</v>
      </c>
      <c r="Y98" s="261">
        <v>1E-27</v>
      </c>
      <c r="Z98" s="261">
        <v>1E-27</v>
      </c>
      <c r="AA98" s="261">
        <v>1E-27</v>
      </c>
      <c r="AB98" s="261">
        <v>1E-27</v>
      </c>
      <c r="AC98" s="261">
        <v>1E-27</v>
      </c>
      <c r="AD98" s="261">
        <v>1E-27</v>
      </c>
      <c r="AE98" s="261">
        <v>1E-27</v>
      </c>
      <c r="AF98" s="259">
        <v>1E-27</v>
      </c>
      <c r="AG98" s="259">
        <v>1E-27</v>
      </c>
      <c r="AH98" s="260">
        <v>27423.54031510658</v>
      </c>
      <c r="AI98" s="261">
        <v>1.2896200185356813E-27</v>
      </c>
      <c r="AJ98" s="261">
        <v>1.2896200185356813E-27</v>
      </c>
      <c r="AK98" s="261">
        <v>1.2896200185356813E-27</v>
      </c>
      <c r="AL98" s="261">
        <v>27423.54031510658</v>
      </c>
      <c r="AM98" s="261">
        <v>1.2896200185356813E-27</v>
      </c>
      <c r="AN98" s="261">
        <v>1.2896200185356813E-27</v>
      </c>
      <c r="AO98" s="261">
        <v>27423.54031510658</v>
      </c>
      <c r="AP98" s="261">
        <v>27423.250695088045</v>
      </c>
      <c r="AQ98" s="262">
        <v>0.28962001853506081</v>
      </c>
      <c r="AR98" s="253">
        <f>'5-1'!BS98+'5-8'!BS98-'4'!AQ98</f>
        <v>0</v>
      </c>
      <c r="AS98" s="260">
        <v>0.25640089678440137</v>
      </c>
      <c r="AT98" s="261">
        <v>0</v>
      </c>
      <c r="AU98" s="261">
        <v>0</v>
      </c>
      <c r="AV98" s="263">
        <v>0</v>
      </c>
      <c r="AW98" s="261">
        <v>0</v>
      </c>
      <c r="AX98" s="261">
        <v>0</v>
      </c>
      <c r="AY98" s="261">
        <v>0</v>
      </c>
      <c r="AZ98" s="261">
        <v>0</v>
      </c>
      <c r="BA98" s="261">
        <v>0</v>
      </c>
      <c r="BB98" s="261">
        <v>0</v>
      </c>
      <c r="BC98" s="261">
        <v>0</v>
      </c>
      <c r="BD98" s="261">
        <v>0</v>
      </c>
      <c r="BE98" s="261">
        <v>0</v>
      </c>
      <c r="BF98" s="261">
        <v>0</v>
      </c>
      <c r="BG98" s="261">
        <v>0</v>
      </c>
      <c r="BH98" s="261">
        <v>3.3219121750659435E-2</v>
      </c>
      <c r="BI98" s="262">
        <v>0</v>
      </c>
      <c r="BJ98" s="255">
        <f t="shared" si="1"/>
        <v>0</v>
      </c>
    </row>
    <row r="99" spans="2:62" s="245" customFormat="1" ht="12.75">
      <c r="B99" s="256">
        <v>71</v>
      </c>
      <c r="C99" s="1084" t="s">
        <v>721</v>
      </c>
      <c r="D99" s="1084"/>
      <c r="E99" s="1084"/>
      <c r="F99" s="1084"/>
      <c r="G99" s="1084"/>
      <c r="H99" s="1085" t="s">
        <v>796</v>
      </c>
      <c r="I99" s="1086"/>
      <c r="J99" s="257">
        <v>11054</v>
      </c>
      <c r="K99" s="258">
        <v>31017</v>
      </c>
      <c r="L99" s="259" t="s">
        <v>217</v>
      </c>
      <c r="M99" s="260">
        <v>7240.5004633920298</v>
      </c>
      <c r="N99" s="261">
        <v>1E-27</v>
      </c>
      <c r="O99" s="261">
        <v>1E-27</v>
      </c>
      <c r="P99" s="261">
        <v>1E-27</v>
      </c>
      <c r="Q99" s="261">
        <v>7240.5004633920298</v>
      </c>
      <c r="R99" s="261">
        <v>1.2896200185356813E-27</v>
      </c>
      <c r="S99" s="261">
        <v>1.2896200185356813E-27</v>
      </c>
      <c r="T99" s="261">
        <v>7240.5004633920298</v>
      </c>
      <c r="U99" s="261">
        <v>7240.2108433734938</v>
      </c>
      <c r="V99" s="259">
        <v>0.2896200185359703</v>
      </c>
      <c r="W99" s="260">
        <v>1E-27</v>
      </c>
      <c r="X99" s="261">
        <v>1E-27</v>
      </c>
      <c r="Y99" s="261">
        <v>1E-27</v>
      </c>
      <c r="Z99" s="261">
        <v>1E-27</v>
      </c>
      <c r="AA99" s="261">
        <v>1E-27</v>
      </c>
      <c r="AB99" s="261">
        <v>1E-27</v>
      </c>
      <c r="AC99" s="261">
        <v>1E-27</v>
      </c>
      <c r="AD99" s="261">
        <v>1E-27</v>
      </c>
      <c r="AE99" s="261">
        <v>1E-27</v>
      </c>
      <c r="AF99" s="259">
        <v>1E-27</v>
      </c>
      <c r="AG99" s="259">
        <v>1E-27</v>
      </c>
      <c r="AH99" s="260">
        <v>7240.5004633920298</v>
      </c>
      <c r="AI99" s="261">
        <v>1.2896200185356813E-27</v>
      </c>
      <c r="AJ99" s="261">
        <v>1.2896200185356813E-27</v>
      </c>
      <c r="AK99" s="261">
        <v>1.2896200185356813E-27</v>
      </c>
      <c r="AL99" s="261">
        <v>7240.5004633920298</v>
      </c>
      <c r="AM99" s="261">
        <v>1.2896200185356813E-27</v>
      </c>
      <c r="AN99" s="261">
        <v>1.2896200185356813E-27</v>
      </c>
      <c r="AO99" s="261">
        <v>7240.5004633920298</v>
      </c>
      <c r="AP99" s="261">
        <v>7240.2108433734938</v>
      </c>
      <c r="AQ99" s="262">
        <v>0.2896200185359703</v>
      </c>
      <c r="AR99" s="253">
        <f>'5-1'!BS99+'5-8'!BS99-'4'!AQ99</f>
        <v>0</v>
      </c>
      <c r="AS99" s="260">
        <v>0.25640089678520656</v>
      </c>
      <c r="AT99" s="261">
        <v>0</v>
      </c>
      <c r="AU99" s="261">
        <v>0</v>
      </c>
      <c r="AV99" s="263">
        <v>0</v>
      </c>
      <c r="AW99" s="261">
        <v>0</v>
      </c>
      <c r="AX99" s="261">
        <v>0</v>
      </c>
      <c r="AY99" s="261">
        <v>0</v>
      </c>
      <c r="AZ99" s="261">
        <v>0</v>
      </c>
      <c r="BA99" s="261">
        <v>0</v>
      </c>
      <c r="BB99" s="261">
        <v>0</v>
      </c>
      <c r="BC99" s="261">
        <v>0</v>
      </c>
      <c r="BD99" s="261">
        <v>0</v>
      </c>
      <c r="BE99" s="261">
        <v>0</v>
      </c>
      <c r="BF99" s="261">
        <v>0</v>
      </c>
      <c r="BG99" s="261">
        <v>0</v>
      </c>
      <c r="BH99" s="261">
        <v>3.3219121750763754E-2</v>
      </c>
      <c r="BI99" s="262">
        <v>0</v>
      </c>
      <c r="BJ99" s="255">
        <f t="shared" si="1"/>
        <v>0</v>
      </c>
    </row>
    <row r="100" spans="2:62" s="245" customFormat="1" ht="12.75">
      <c r="B100" s="256">
        <v>72</v>
      </c>
      <c r="C100" s="1084" t="s">
        <v>722</v>
      </c>
      <c r="D100" s="1084"/>
      <c r="E100" s="1084"/>
      <c r="F100" s="1084"/>
      <c r="G100" s="1084"/>
      <c r="H100" s="1085" t="s">
        <v>796</v>
      </c>
      <c r="I100" s="1086"/>
      <c r="J100" s="257">
        <v>11103</v>
      </c>
      <c r="K100" s="258">
        <v>26999</v>
      </c>
      <c r="L100" s="259" t="s">
        <v>217</v>
      </c>
      <c r="M100" s="260">
        <v>820.20389249304912</v>
      </c>
      <c r="N100" s="261">
        <v>1E-27</v>
      </c>
      <c r="O100" s="261">
        <v>1E-27</v>
      </c>
      <c r="P100" s="261">
        <v>1E-27</v>
      </c>
      <c r="Q100" s="261">
        <v>820.20389249304912</v>
      </c>
      <c r="R100" s="261">
        <v>1.2896200185356813E-27</v>
      </c>
      <c r="S100" s="261">
        <v>1.2896200185356813E-27</v>
      </c>
      <c r="T100" s="261">
        <v>820.20389249304912</v>
      </c>
      <c r="U100" s="261">
        <v>819.9142724745135</v>
      </c>
      <c r="V100" s="259">
        <v>0.28962001853562924</v>
      </c>
      <c r="W100" s="260">
        <v>1E-27</v>
      </c>
      <c r="X100" s="261">
        <v>1E-27</v>
      </c>
      <c r="Y100" s="261">
        <v>1E-27</v>
      </c>
      <c r="Z100" s="261">
        <v>1E-27</v>
      </c>
      <c r="AA100" s="261">
        <v>1E-27</v>
      </c>
      <c r="AB100" s="261">
        <v>1E-27</v>
      </c>
      <c r="AC100" s="261">
        <v>1E-27</v>
      </c>
      <c r="AD100" s="261">
        <v>1E-27</v>
      </c>
      <c r="AE100" s="261">
        <v>1E-27</v>
      </c>
      <c r="AF100" s="259">
        <v>1E-27</v>
      </c>
      <c r="AG100" s="259">
        <v>1E-27</v>
      </c>
      <c r="AH100" s="260">
        <v>820.20389249304912</v>
      </c>
      <c r="AI100" s="261">
        <v>1.2896200185356813E-27</v>
      </c>
      <c r="AJ100" s="261">
        <v>1.2896200185356813E-27</v>
      </c>
      <c r="AK100" s="261">
        <v>1.2896200185356813E-27</v>
      </c>
      <c r="AL100" s="261">
        <v>820.20389249304912</v>
      </c>
      <c r="AM100" s="261">
        <v>1.2896200185356813E-27</v>
      </c>
      <c r="AN100" s="261">
        <v>1.2896200185356813E-27</v>
      </c>
      <c r="AO100" s="261">
        <v>820.20389249304912</v>
      </c>
      <c r="AP100" s="261">
        <v>819.9142724745135</v>
      </c>
      <c r="AQ100" s="262">
        <v>0.28962001853562924</v>
      </c>
      <c r="AR100" s="253">
        <f>'5-1'!BS100+'5-8'!BS100-'4'!AQ100</f>
        <v>0</v>
      </c>
      <c r="AS100" s="260">
        <v>0.25640089678490463</v>
      </c>
      <c r="AT100" s="261">
        <v>0</v>
      </c>
      <c r="AU100" s="261">
        <v>0</v>
      </c>
      <c r="AV100" s="263">
        <v>0</v>
      </c>
      <c r="AW100" s="261">
        <v>0</v>
      </c>
      <c r="AX100" s="261">
        <v>0</v>
      </c>
      <c r="AY100" s="261">
        <v>0</v>
      </c>
      <c r="AZ100" s="261">
        <v>0</v>
      </c>
      <c r="BA100" s="261">
        <v>0</v>
      </c>
      <c r="BB100" s="261">
        <v>0</v>
      </c>
      <c r="BC100" s="261">
        <v>0</v>
      </c>
      <c r="BD100" s="261">
        <v>0</v>
      </c>
      <c r="BE100" s="261">
        <v>0</v>
      </c>
      <c r="BF100" s="261">
        <v>0</v>
      </c>
      <c r="BG100" s="261">
        <v>0</v>
      </c>
      <c r="BH100" s="261">
        <v>3.3219121750724633E-2</v>
      </c>
      <c r="BI100" s="262">
        <v>0</v>
      </c>
      <c r="BJ100" s="255">
        <f t="shared" si="1"/>
        <v>0</v>
      </c>
    </row>
    <row r="101" spans="2:62" s="245" customFormat="1" ht="12.75">
      <c r="B101" s="256">
        <v>73</v>
      </c>
      <c r="C101" s="1084" t="s">
        <v>723</v>
      </c>
      <c r="D101" s="1084"/>
      <c r="E101" s="1084"/>
      <c r="F101" s="1084"/>
      <c r="G101" s="1084"/>
      <c r="H101" s="1085" t="s">
        <v>796</v>
      </c>
      <c r="I101" s="1086"/>
      <c r="J101" s="257">
        <v>11105</v>
      </c>
      <c r="K101" s="258">
        <v>26999</v>
      </c>
      <c r="L101" s="259" t="s">
        <v>217</v>
      </c>
      <c r="M101" s="260">
        <v>839.02919369786844</v>
      </c>
      <c r="N101" s="261">
        <v>1E-27</v>
      </c>
      <c r="O101" s="261">
        <v>1E-27</v>
      </c>
      <c r="P101" s="261">
        <v>1E-27</v>
      </c>
      <c r="Q101" s="261">
        <v>839.02919369786844</v>
      </c>
      <c r="R101" s="261">
        <v>1.2896200185356813E-27</v>
      </c>
      <c r="S101" s="261">
        <v>1.2896200185356813E-27</v>
      </c>
      <c r="T101" s="261">
        <v>839.02919369786844</v>
      </c>
      <c r="U101" s="261">
        <v>838.73957367933269</v>
      </c>
      <c r="V101" s="259">
        <v>0.28962001853574293</v>
      </c>
      <c r="W101" s="260">
        <v>1E-27</v>
      </c>
      <c r="X101" s="261">
        <v>1E-27</v>
      </c>
      <c r="Y101" s="261">
        <v>1E-27</v>
      </c>
      <c r="Z101" s="261">
        <v>1E-27</v>
      </c>
      <c r="AA101" s="261">
        <v>1E-27</v>
      </c>
      <c r="AB101" s="261">
        <v>1E-27</v>
      </c>
      <c r="AC101" s="261">
        <v>1E-27</v>
      </c>
      <c r="AD101" s="261">
        <v>1E-27</v>
      </c>
      <c r="AE101" s="261">
        <v>1E-27</v>
      </c>
      <c r="AF101" s="259">
        <v>1E-27</v>
      </c>
      <c r="AG101" s="259">
        <v>1E-27</v>
      </c>
      <c r="AH101" s="260">
        <v>839.02919369786844</v>
      </c>
      <c r="AI101" s="261">
        <v>1.2896200185356813E-27</v>
      </c>
      <c r="AJ101" s="261">
        <v>1.2896200185356813E-27</v>
      </c>
      <c r="AK101" s="261">
        <v>1.2896200185356813E-27</v>
      </c>
      <c r="AL101" s="261">
        <v>839.02919369786844</v>
      </c>
      <c r="AM101" s="261">
        <v>1.2896200185356813E-27</v>
      </c>
      <c r="AN101" s="261">
        <v>1.2896200185356813E-27</v>
      </c>
      <c r="AO101" s="261">
        <v>839.02919369786844</v>
      </c>
      <c r="AP101" s="261">
        <v>838.73957367933269</v>
      </c>
      <c r="AQ101" s="262">
        <v>0.28962001853574293</v>
      </c>
      <c r="AR101" s="253">
        <f>'5-1'!BS101+'5-8'!BS101-'4'!AQ101</f>
        <v>0</v>
      </c>
      <c r="AS101" s="260">
        <v>0.25640089678500527</v>
      </c>
      <c r="AT101" s="261">
        <v>0</v>
      </c>
      <c r="AU101" s="261">
        <v>0</v>
      </c>
      <c r="AV101" s="263">
        <v>0</v>
      </c>
      <c r="AW101" s="261">
        <v>0</v>
      </c>
      <c r="AX101" s="261">
        <v>0</v>
      </c>
      <c r="AY101" s="261">
        <v>0</v>
      </c>
      <c r="AZ101" s="261">
        <v>0</v>
      </c>
      <c r="BA101" s="261">
        <v>0</v>
      </c>
      <c r="BB101" s="261">
        <v>0</v>
      </c>
      <c r="BC101" s="261">
        <v>0</v>
      </c>
      <c r="BD101" s="261">
        <v>0</v>
      </c>
      <c r="BE101" s="261">
        <v>0</v>
      </c>
      <c r="BF101" s="261">
        <v>0</v>
      </c>
      <c r="BG101" s="261">
        <v>0</v>
      </c>
      <c r="BH101" s="261">
        <v>3.3219121750737678E-2</v>
      </c>
      <c r="BI101" s="262">
        <v>0</v>
      </c>
      <c r="BJ101" s="255">
        <f t="shared" si="1"/>
        <v>0</v>
      </c>
    </row>
    <row r="102" spans="2:62" s="245" customFormat="1" ht="12.75">
      <c r="B102" s="256">
        <v>74</v>
      </c>
      <c r="C102" s="1084" t="s">
        <v>724</v>
      </c>
      <c r="D102" s="1084"/>
      <c r="E102" s="1084"/>
      <c r="F102" s="1084"/>
      <c r="G102" s="1084"/>
      <c r="H102" s="1085" t="s">
        <v>796</v>
      </c>
      <c r="I102" s="1086"/>
      <c r="J102" s="257">
        <v>11106</v>
      </c>
      <c r="K102" s="258">
        <v>26999</v>
      </c>
      <c r="L102" s="259" t="s">
        <v>217</v>
      </c>
      <c r="M102" s="260">
        <v>839.02919369786844</v>
      </c>
      <c r="N102" s="261">
        <v>1E-27</v>
      </c>
      <c r="O102" s="261">
        <v>1E-27</v>
      </c>
      <c r="P102" s="261">
        <v>1E-27</v>
      </c>
      <c r="Q102" s="261">
        <v>839.02919369786844</v>
      </c>
      <c r="R102" s="261">
        <v>1.2896200185356813E-27</v>
      </c>
      <c r="S102" s="261">
        <v>1.2896200185356813E-27</v>
      </c>
      <c r="T102" s="261">
        <v>839.02919369786844</v>
      </c>
      <c r="U102" s="261">
        <v>838.73957367933269</v>
      </c>
      <c r="V102" s="259">
        <v>0.28962001853574293</v>
      </c>
      <c r="W102" s="260">
        <v>1E-27</v>
      </c>
      <c r="X102" s="261">
        <v>1E-27</v>
      </c>
      <c r="Y102" s="261">
        <v>1E-27</v>
      </c>
      <c r="Z102" s="261">
        <v>1E-27</v>
      </c>
      <c r="AA102" s="261">
        <v>1E-27</v>
      </c>
      <c r="AB102" s="261">
        <v>1E-27</v>
      </c>
      <c r="AC102" s="261">
        <v>1E-27</v>
      </c>
      <c r="AD102" s="261">
        <v>1E-27</v>
      </c>
      <c r="AE102" s="261">
        <v>1E-27</v>
      </c>
      <c r="AF102" s="259">
        <v>1E-27</v>
      </c>
      <c r="AG102" s="259">
        <v>1E-27</v>
      </c>
      <c r="AH102" s="260">
        <v>839.02919369786844</v>
      </c>
      <c r="AI102" s="261">
        <v>1.2896200185356813E-27</v>
      </c>
      <c r="AJ102" s="261">
        <v>1.2896200185356813E-27</v>
      </c>
      <c r="AK102" s="261">
        <v>1.2896200185356813E-27</v>
      </c>
      <c r="AL102" s="261">
        <v>839.02919369786844</v>
      </c>
      <c r="AM102" s="261">
        <v>1.2896200185356813E-27</v>
      </c>
      <c r="AN102" s="261">
        <v>1.2896200185356813E-27</v>
      </c>
      <c r="AO102" s="261">
        <v>839.02919369786844</v>
      </c>
      <c r="AP102" s="261">
        <v>838.73957367933269</v>
      </c>
      <c r="AQ102" s="262">
        <v>0.28962001853574293</v>
      </c>
      <c r="AR102" s="253">
        <f>'5-1'!BS102+'5-8'!BS102-'4'!AQ102</f>
        <v>0</v>
      </c>
      <c r="AS102" s="260">
        <v>0.25640089678500527</v>
      </c>
      <c r="AT102" s="261">
        <v>0</v>
      </c>
      <c r="AU102" s="261">
        <v>0</v>
      </c>
      <c r="AV102" s="263">
        <v>0</v>
      </c>
      <c r="AW102" s="261">
        <v>0</v>
      </c>
      <c r="AX102" s="261">
        <v>0</v>
      </c>
      <c r="AY102" s="261">
        <v>0</v>
      </c>
      <c r="AZ102" s="261">
        <v>0</v>
      </c>
      <c r="BA102" s="261">
        <v>0</v>
      </c>
      <c r="BB102" s="261">
        <v>0</v>
      </c>
      <c r="BC102" s="261">
        <v>0</v>
      </c>
      <c r="BD102" s="261">
        <v>0</v>
      </c>
      <c r="BE102" s="261">
        <v>0</v>
      </c>
      <c r="BF102" s="261">
        <v>0</v>
      </c>
      <c r="BG102" s="261">
        <v>0</v>
      </c>
      <c r="BH102" s="261">
        <v>3.3219121750737678E-2</v>
      </c>
      <c r="BI102" s="262">
        <v>0</v>
      </c>
      <c r="BJ102" s="255">
        <f t="shared" si="1"/>
        <v>0</v>
      </c>
    </row>
    <row r="103" spans="2:62" s="245" customFormat="1" ht="12.75">
      <c r="B103" s="256">
        <v>75</v>
      </c>
      <c r="C103" s="1084" t="s">
        <v>704</v>
      </c>
      <c r="D103" s="1084"/>
      <c r="E103" s="1084"/>
      <c r="F103" s="1084"/>
      <c r="G103" s="1084"/>
      <c r="H103" s="1085" t="s">
        <v>796</v>
      </c>
      <c r="I103" s="1086"/>
      <c r="J103" s="257">
        <v>11109</v>
      </c>
      <c r="K103" s="258">
        <v>28611</v>
      </c>
      <c r="L103" s="259" t="s">
        <v>217</v>
      </c>
      <c r="M103" s="260">
        <v>334.22150139017612</v>
      </c>
      <c r="N103" s="261">
        <v>1E-27</v>
      </c>
      <c r="O103" s="261">
        <v>1E-27</v>
      </c>
      <c r="P103" s="261">
        <v>1E-27</v>
      </c>
      <c r="Q103" s="261">
        <v>334.22150139017612</v>
      </c>
      <c r="R103" s="261">
        <v>1.2896200185356813E-27</v>
      </c>
      <c r="S103" s="261">
        <v>334.22150139017612</v>
      </c>
      <c r="T103" s="261">
        <v>1E-27</v>
      </c>
      <c r="U103" s="261">
        <v>-0.2896200185356812</v>
      </c>
      <c r="V103" s="259">
        <v>0.2896200185356812</v>
      </c>
      <c r="W103" s="260">
        <v>1E-27</v>
      </c>
      <c r="X103" s="261">
        <v>1E-27</v>
      </c>
      <c r="Y103" s="261">
        <v>1E-27</v>
      </c>
      <c r="Z103" s="261">
        <v>1E-27</v>
      </c>
      <c r="AA103" s="261">
        <v>1E-27</v>
      </c>
      <c r="AB103" s="261">
        <v>1E-27</v>
      </c>
      <c r="AC103" s="261">
        <v>1E-27</v>
      </c>
      <c r="AD103" s="261">
        <v>1E-27</v>
      </c>
      <c r="AE103" s="261">
        <v>1E-27</v>
      </c>
      <c r="AF103" s="259">
        <v>1E-27</v>
      </c>
      <c r="AG103" s="259">
        <v>1E-27</v>
      </c>
      <c r="AH103" s="260">
        <v>334.22150139017612</v>
      </c>
      <c r="AI103" s="261">
        <v>1.2896200185356813E-27</v>
      </c>
      <c r="AJ103" s="261">
        <v>1.2896200185356813E-27</v>
      </c>
      <c r="AK103" s="261">
        <v>1.2896200185356813E-27</v>
      </c>
      <c r="AL103" s="261">
        <v>334.22150139017612</v>
      </c>
      <c r="AM103" s="261">
        <v>1.2896200185356813E-27</v>
      </c>
      <c r="AN103" s="261">
        <v>334.22150139017612</v>
      </c>
      <c r="AO103" s="261">
        <v>1E-27</v>
      </c>
      <c r="AP103" s="261">
        <v>-0.2896200185356812</v>
      </c>
      <c r="AQ103" s="262">
        <v>0.2896200185356812</v>
      </c>
      <c r="AR103" s="253">
        <f>'5-1'!BS103+'5-8'!BS103-'4'!AQ103</f>
        <v>0</v>
      </c>
      <c r="AS103" s="260">
        <v>0.25640089678495059</v>
      </c>
      <c r="AT103" s="261">
        <v>0</v>
      </c>
      <c r="AU103" s="261">
        <v>0</v>
      </c>
      <c r="AV103" s="263">
        <v>0</v>
      </c>
      <c r="AW103" s="261">
        <v>0</v>
      </c>
      <c r="AX103" s="261">
        <v>0</v>
      </c>
      <c r="AY103" s="261">
        <v>0</v>
      </c>
      <c r="AZ103" s="261">
        <v>0</v>
      </c>
      <c r="BA103" s="261">
        <v>0</v>
      </c>
      <c r="BB103" s="261">
        <v>0</v>
      </c>
      <c r="BC103" s="261">
        <v>0</v>
      </c>
      <c r="BD103" s="261">
        <v>0</v>
      </c>
      <c r="BE103" s="261">
        <v>0</v>
      </c>
      <c r="BF103" s="261">
        <v>0</v>
      </c>
      <c r="BG103" s="261">
        <v>0</v>
      </c>
      <c r="BH103" s="261">
        <v>3.3219121750730593E-2</v>
      </c>
      <c r="BI103" s="262">
        <v>0</v>
      </c>
      <c r="BJ103" s="255">
        <f t="shared" si="1"/>
        <v>0</v>
      </c>
    </row>
    <row r="104" spans="2:62" s="245" customFormat="1" ht="12.75">
      <c r="B104" s="256">
        <v>76</v>
      </c>
      <c r="C104" s="1084" t="s">
        <v>704</v>
      </c>
      <c r="D104" s="1084"/>
      <c r="E104" s="1084"/>
      <c r="F104" s="1084"/>
      <c r="G104" s="1084"/>
      <c r="H104" s="1085" t="s">
        <v>796</v>
      </c>
      <c r="I104" s="1086"/>
      <c r="J104" s="257">
        <v>11110</v>
      </c>
      <c r="K104" s="258">
        <v>28764</v>
      </c>
      <c r="L104" s="259" t="s">
        <v>217</v>
      </c>
      <c r="M104" s="260">
        <v>662.94022242817425</v>
      </c>
      <c r="N104" s="261">
        <v>1E-27</v>
      </c>
      <c r="O104" s="261">
        <v>1E-27</v>
      </c>
      <c r="P104" s="261">
        <v>1E-27</v>
      </c>
      <c r="Q104" s="261">
        <v>662.94022242817425</v>
      </c>
      <c r="R104" s="261">
        <v>1.2896200185356813E-27</v>
      </c>
      <c r="S104" s="261">
        <v>662.94022242817425</v>
      </c>
      <c r="T104" s="261">
        <v>1E-27</v>
      </c>
      <c r="U104" s="261">
        <v>-0.2896200185356812</v>
      </c>
      <c r="V104" s="259">
        <v>0.2896200185356812</v>
      </c>
      <c r="W104" s="260">
        <v>1E-27</v>
      </c>
      <c r="X104" s="261">
        <v>1E-27</v>
      </c>
      <c r="Y104" s="261">
        <v>1E-27</v>
      </c>
      <c r="Z104" s="261">
        <v>1E-27</v>
      </c>
      <c r="AA104" s="261">
        <v>1E-27</v>
      </c>
      <c r="AB104" s="261">
        <v>1E-27</v>
      </c>
      <c r="AC104" s="261">
        <v>1E-27</v>
      </c>
      <c r="AD104" s="261">
        <v>1E-27</v>
      </c>
      <c r="AE104" s="261">
        <v>1E-27</v>
      </c>
      <c r="AF104" s="259">
        <v>1E-27</v>
      </c>
      <c r="AG104" s="259">
        <v>1E-27</v>
      </c>
      <c r="AH104" s="260">
        <v>662.94022242817425</v>
      </c>
      <c r="AI104" s="261">
        <v>1.2896200185356813E-27</v>
      </c>
      <c r="AJ104" s="261">
        <v>1.2896200185356813E-27</v>
      </c>
      <c r="AK104" s="261">
        <v>1.2896200185356813E-27</v>
      </c>
      <c r="AL104" s="261">
        <v>662.94022242817425</v>
      </c>
      <c r="AM104" s="261">
        <v>1.2896200185356813E-27</v>
      </c>
      <c r="AN104" s="261">
        <v>662.94022242817425</v>
      </c>
      <c r="AO104" s="261">
        <v>1E-27</v>
      </c>
      <c r="AP104" s="261">
        <v>-0.2896200185356812</v>
      </c>
      <c r="AQ104" s="262">
        <v>0.2896200185356812</v>
      </c>
      <c r="AR104" s="253">
        <f>'5-1'!BS104+'5-8'!BS104-'4'!AQ104</f>
        <v>0</v>
      </c>
      <c r="AS104" s="260">
        <v>0.25640089678495059</v>
      </c>
      <c r="AT104" s="261">
        <v>0</v>
      </c>
      <c r="AU104" s="261">
        <v>0</v>
      </c>
      <c r="AV104" s="263">
        <v>0</v>
      </c>
      <c r="AW104" s="261">
        <v>0</v>
      </c>
      <c r="AX104" s="261">
        <v>0</v>
      </c>
      <c r="AY104" s="261">
        <v>0</v>
      </c>
      <c r="AZ104" s="261">
        <v>0</v>
      </c>
      <c r="BA104" s="261">
        <v>0</v>
      </c>
      <c r="BB104" s="261">
        <v>0</v>
      </c>
      <c r="BC104" s="261">
        <v>0</v>
      </c>
      <c r="BD104" s="261">
        <v>0</v>
      </c>
      <c r="BE104" s="261">
        <v>0</v>
      </c>
      <c r="BF104" s="261">
        <v>0</v>
      </c>
      <c r="BG104" s="261">
        <v>0</v>
      </c>
      <c r="BH104" s="261">
        <v>3.3219121750730593E-2</v>
      </c>
      <c r="BI104" s="262">
        <v>0</v>
      </c>
      <c r="BJ104" s="255">
        <f t="shared" si="1"/>
        <v>0</v>
      </c>
    </row>
    <row r="105" spans="2:62" s="245" customFormat="1" ht="12.75">
      <c r="B105" s="256">
        <v>77</v>
      </c>
      <c r="C105" s="1084" t="s">
        <v>725</v>
      </c>
      <c r="D105" s="1084"/>
      <c r="E105" s="1084"/>
      <c r="F105" s="1084"/>
      <c r="G105" s="1084"/>
      <c r="H105" s="1085" t="s">
        <v>796</v>
      </c>
      <c r="I105" s="1086"/>
      <c r="J105" s="257">
        <v>11116</v>
      </c>
      <c r="K105" s="258">
        <v>37284</v>
      </c>
      <c r="L105" s="259" t="s">
        <v>217</v>
      </c>
      <c r="M105" s="260">
        <v>14556.302131603337</v>
      </c>
      <c r="N105" s="261">
        <v>1E-27</v>
      </c>
      <c r="O105" s="261">
        <v>1E-27</v>
      </c>
      <c r="P105" s="261">
        <v>1E-27</v>
      </c>
      <c r="Q105" s="261">
        <v>14556.302131603337</v>
      </c>
      <c r="R105" s="261">
        <v>1.2896200185356813E-27</v>
      </c>
      <c r="S105" s="261">
        <v>1.2896200185356813E-27</v>
      </c>
      <c r="T105" s="261">
        <v>14556.302131603337</v>
      </c>
      <c r="U105" s="261">
        <v>14556.0125115848</v>
      </c>
      <c r="V105" s="259">
        <v>0.2896200185368798</v>
      </c>
      <c r="W105" s="260">
        <v>1E-27</v>
      </c>
      <c r="X105" s="261">
        <v>1E-27</v>
      </c>
      <c r="Y105" s="261">
        <v>1E-27</v>
      </c>
      <c r="Z105" s="261">
        <v>1E-27</v>
      </c>
      <c r="AA105" s="261">
        <v>1E-27</v>
      </c>
      <c r="AB105" s="261">
        <v>1E-27</v>
      </c>
      <c r="AC105" s="261">
        <v>1E-27</v>
      </c>
      <c r="AD105" s="261">
        <v>1E-27</v>
      </c>
      <c r="AE105" s="261">
        <v>1E-27</v>
      </c>
      <c r="AF105" s="259">
        <v>1E-27</v>
      </c>
      <c r="AG105" s="259">
        <v>1E-27</v>
      </c>
      <c r="AH105" s="260">
        <v>14556.302131603337</v>
      </c>
      <c r="AI105" s="261">
        <v>1.2896200185356813E-27</v>
      </c>
      <c r="AJ105" s="261">
        <v>1.2896200185356813E-27</v>
      </c>
      <c r="AK105" s="261">
        <v>1.2896200185356813E-27</v>
      </c>
      <c r="AL105" s="261">
        <v>14556.302131603337</v>
      </c>
      <c r="AM105" s="261">
        <v>1.2896200185356813E-27</v>
      </c>
      <c r="AN105" s="261">
        <v>1.2896200185356813E-27</v>
      </c>
      <c r="AO105" s="261">
        <v>14556.302131603337</v>
      </c>
      <c r="AP105" s="261">
        <v>14556.0125115848</v>
      </c>
      <c r="AQ105" s="262">
        <v>0.2896200185368798</v>
      </c>
      <c r="AR105" s="253">
        <f>'5-1'!BS105+'5-8'!BS105-'4'!AQ105</f>
        <v>0</v>
      </c>
      <c r="AS105" s="260">
        <v>0.25640089678601174</v>
      </c>
      <c r="AT105" s="261">
        <v>0</v>
      </c>
      <c r="AU105" s="261">
        <v>0</v>
      </c>
      <c r="AV105" s="263">
        <v>0</v>
      </c>
      <c r="AW105" s="261">
        <v>0</v>
      </c>
      <c r="AX105" s="261">
        <v>0</v>
      </c>
      <c r="AY105" s="261">
        <v>0</v>
      </c>
      <c r="AZ105" s="261">
        <v>0</v>
      </c>
      <c r="BA105" s="261">
        <v>0</v>
      </c>
      <c r="BB105" s="261">
        <v>0</v>
      </c>
      <c r="BC105" s="261">
        <v>0</v>
      </c>
      <c r="BD105" s="261">
        <v>0</v>
      </c>
      <c r="BE105" s="261">
        <v>0</v>
      </c>
      <c r="BF105" s="261">
        <v>0</v>
      </c>
      <c r="BG105" s="261">
        <v>0</v>
      </c>
      <c r="BH105" s="261">
        <v>3.3219121750868073E-2</v>
      </c>
      <c r="BI105" s="262">
        <v>0</v>
      </c>
      <c r="BJ105" s="255">
        <f t="shared" si="1"/>
        <v>0</v>
      </c>
    </row>
    <row r="106" spans="2:62" s="245" customFormat="1" ht="12.75">
      <c r="B106" s="256">
        <v>78</v>
      </c>
      <c r="C106" s="1084" t="s">
        <v>725</v>
      </c>
      <c r="D106" s="1084"/>
      <c r="E106" s="1084"/>
      <c r="F106" s="1084"/>
      <c r="G106" s="1084"/>
      <c r="H106" s="1085" t="s">
        <v>796</v>
      </c>
      <c r="I106" s="1086"/>
      <c r="J106" s="257">
        <v>11118</v>
      </c>
      <c r="K106" s="258">
        <v>37802</v>
      </c>
      <c r="L106" s="259" t="s">
        <v>217</v>
      </c>
      <c r="M106" s="260">
        <v>3041.0101946246527</v>
      </c>
      <c r="N106" s="261">
        <v>1E-27</v>
      </c>
      <c r="O106" s="261">
        <v>1E-27</v>
      </c>
      <c r="P106" s="261">
        <v>1E-27</v>
      </c>
      <c r="Q106" s="261">
        <v>3041.0101946246527</v>
      </c>
      <c r="R106" s="261">
        <v>1.2896200185356813E-27</v>
      </c>
      <c r="S106" s="261">
        <v>1.2896200185356813E-27</v>
      </c>
      <c r="T106" s="261">
        <v>3041.0101946246527</v>
      </c>
      <c r="U106" s="261">
        <v>3040.7205746061168</v>
      </c>
      <c r="V106" s="259">
        <v>0.2896200185359703</v>
      </c>
      <c r="W106" s="260">
        <v>1E-27</v>
      </c>
      <c r="X106" s="261">
        <v>1E-27</v>
      </c>
      <c r="Y106" s="261">
        <v>1E-27</v>
      </c>
      <c r="Z106" s="261">
        <v>1E-27</v>
      </c>
      <c r="AA106" s="261">
        <v>1E-27</v>
      </c>
      <c r="AB106" s="261">
        <v>1E-27</v>
      </c>
      <c r="AC106" s="261">
        <v>1E-27</v>
      </c>
      <c r="AD106" s="261">
        <v>1E-27</v>
      </c>
      <c r="AE106" s="261">
        <v>1E-27</v>
      </c>
      <c r="AF106" s="259">
        <v>1E-27</v>
      </c>
      <c r="AG106" s="259">
        <v>1E-27</v>
      </c>
      <c r="AH106" s="260">
        <v>3041.0101946246527</v>
      </c>
      <c r="AI106" s="261">
        <v>1.2896200185356813E-27</v>
      </c>
      <c r="AJ106" s="261">
        <v>1.2896200185356813E-27</v>
      </c>
      <c r="AK106" s="261">
        <v>1.2896200185356813E-27</v>
      </c>
      <c r="AL106" s="261">
        <v>3041.0101946246527</v>
      </c>
      <c r="AM106" s="261">
        <v>1.2896200185356813E-27</v>
      </c>
      <c r="AN106" s="261">
        <v>1.2896200185356813E-27</v>
      </c>
      <c r="AO106" s="261">
        <v>3041.0101946246527</v>
      </c>
      <c r="AP106" s="261">
        <v>3040.7205746061168</v>
      </c>
      <c r="AQ106" s="262">
        <v>0.2896200185359703</v>
      </c>
      <c r="AR106" s="253">
        <f>'5-1'!BS106+'5-8'!BS106-'4'!AQ106</f>
        <v>0</v>
      </c>
      <c r="AS106" s="260">
        <v>0.25640089678520656</v>
      </c>
      <c r="AT106" s="261">
        <v>0</v>
      </c>
      <c r="AU106" s="261">
        <v>0</v>
      </c>
      <c r="AV106" s="263">
        <v>0</v>
      </c>
      <c r="AW106" s="261">
        <v>0</v>
      </c>
      <c r="AX106" s="261">
        <v>0</v>
      </c>
      <c r="AY106" s="261">
        <v>0</v>
      </c>
      <c r="AZ106" s="261">
        <v>0</v>
      </c>
      <c r="BA106" s="261">
        <v>0</v>
      </c>
      <c r="BB106" s="261">
        <v>0</v>
      </c>
      <c r="BC106" s="261">
        <v>0</v>
      </c>
      <c r="BD106" s="261">
        <v>0</v>
      </c>
      <c r="BE106" s="261">
        <v>0</v>
      </c>
      <c r="BF106" s="261">
        <v>0</v>
      </c>
      <c r="BG106" s="261">
        <v>0</v>
      </c>
      <c r="BH106" s="261">
        <v>3.3219121750763754E-2</v>
      </c>
      <c r="BI106" s="262">
        <v>0</v>
      </c>
      <c r="BJ106" s="255">
        <f t="shared" si="1"/>
        <v>0</v>
      </c>
    </row>
    <row r="107" spans="2:62" s="245" customFormat="1" ht="12.75">
      <c r="B107" s="256">
        <v>79</v>
      </c>
      <c r="C107" s="1084" t="s">
        <v>726</v>
      </c>
      <c r="D107" s="1084"/>
      <c r="E107" s="1084"/>
      <c r="F107" s="1084"/>
      <c r="G107" s="1084"/>
      <c r="H107" s="1085" t="s">
        <v>796</v>
      </c>
      <c r="I107" s="1086"/>
      <c r="J107" s="257">
        <v>19000</v>
      </c>
      <c r="K107" s="258">
        <v>31382</v>
      </c>
      <c r="L107" s="259" t="s">
        <v>217</v>
      </c>
      <c r="M107" s="260">
        <v>18511.932344763671</v>
      </c>
      <c r="N107" s="261">
        <v>1E-27</v>
      </c>
      <c r="O107" s="261">
        <v>1E-27</v>
      </c>
      <c r="P107" s="261">
        <v>1E-27</v>
      </c>
      <c r="Q107" s="261">
        <v>18511.932344763671</v>
      </c>
      <c r="R107" s="261">
        <v>1.2896200185356813E-27</v>
      </c>
      <c r="S107" s="261">
        <v>1.2896200185356813E-27</v>
      </c>
      <c r="T107" s="261">
        <v>18511.932344763671</v>
      </c>
      <c r="U107" s="261">
        <v>18511.642724745136</v>
      </c>
      <c r="V107" s="259">
        <v>0.28962001853506081</v>
      </c>
      <c r="W107" s="260">
        <v>1E-27</v>
      </c>
      <c r="X107" s="261">
        <v>1E-27</v>
      </c>
      <c r="Y107" s="261">
        <v>1E-27</v>
      </c>
      <c r="Z107" s="261">
        <v>1E-27</v>
      </c>
      <c r="AA107" s="261">
        <v>1E-27</v>
      </c>
      <c r="AB107" s="261">
        <v>1E-27</v>
      </c>
      <c r="AC107" s="261">
        <v>1E-27</v>
      </c>
      <c r="AD107" s="261">
        <v>1E-27</v>
      </c>
      <c r="AE107" s="261">
        <v>1E-27</v>
      </c>
      <c r="AF107" s="259">
        <v>1E-27</v>
      </c>
      <c r="AG107" s="259">
        <v>1E-27</v>
      </c>
      <c r="AH107" s="260">
        <v>18511.932344763671</v>
      </c>
      <c r="AI107" s="261">
        <v>1.2896200185356813E-27</v>
      </c>
      <c r="AJ107" s="261">
        <v>1.2896200185356813E-27</v>
      </c>
      <c r="AK107" s="261">
        <v>1.2896200185356813E-27</v>
      </c>
      <c r="AL107" s="261">
        <v>18511.932344763671</v>
      </c>
      <c r="AM107" s="261">
        <v>1.2896200185356813E-27</v>
      </c>
      <c r="AN107" s="261">
        <v>1.2896200185356813E-27</v>
      </c>
      <c r="AO107" s="261">
        <v>18511.932344763671</v>
      </c>
      <c r="AP107" s="261">
        <v>18511.642724745136</v>
      </c>
      <c r="AQ107" s="262">
        <v>0.28962001853506081</v>
      </c>
      <c r="AR107" s="253">
        <f>'5-1'!BS107+'5-8'!BS107-'4'!AQ107</f>
        <v>0</v>
      </c>
      <c r="AS107" s="260">
        <v>0.25640089678440137</v>
      </c>
      <c r="AT107" s="261">
        <v>0</v>
      </c>
      <c r="AU107" s="261">
        <v>0</v>
      </c>
      <c r="AV107" s="263">
        <v>0</v>
      </c>
      <c r="AW107" s="261">
        <v>0</v>
      </c>
      <c r="AX107" s="261">
        <v>0</v>
      </c>
      <c r="AY107" s="261">
        <v>0</v>
      </c>
      <c r="AZ107" s="261">
        <v>0</v>
      </c>
      <c r="BA107" s="261">
        <v>0</v>
      </c>
      <c r="BB107" s="261">
        <v>0</v>
      </c>
      <c r="BC107" s="261">
        <v>0</v>
      </c>
      <c r="BD107" s="261">
        <v>0</v>
      </c>
      <c r="BE107" s="261">
        <v>0</v>
      </c>
      <c r="BF107" s="261">
        <v>0</v>
      </c>
      <c r="BG107" s="261">
        <v>0</v>
      </c>
      <c r="BH107" s="261">
        <v>3.3219121750659435E-2</v>
      </c>
      <c r="BI107" s="262">
        <v>0</v>
      </c>
      <c r="BJ107" s="255">
        <f t="shared" si="1"/>
        <v>0</v>
      </c>
    </row>
    <row r="108" spans="2:62" s="245" customFormat="1" ht="12.75">
      <c r="B108" s="256">
        <v>80</v>
      </c>
      <c r="C108" s="1084" t="s">
        <v>727</v>
      </c>
      <c r="D108" s="1084"/>
      <c r="E108" s="1084"/>
      <c r="F108" s="1084"/>
      <c r="G108" s="1084"/>
      <c r="H108" s="1085" t="s">
        <v>796</v>
      </c>
      <c r="I108" s="1086"/>
      <c r="J108" s="257">
        <v>19001</v>
      </c>
      <c r="K108" s="258">
        <v>31382</v>
      </c>
      <c r="L108" s="259" t="s">
        <v>217</v>
      </c>
      <c r="M108" s="260">
        <v>15076.170064874885</v>
      </c>
      <c r="N108" s="261">
        <v>1E-27</v>
      </c>
      <c r="O108" s="261">
        <v>1E-27</v>
      </c>
      <c r="P108" s="261">
        <v>1E-27</v>
      </c>
      <c r="Q108" s="261">
        <v>15076.170064874885</v>
      </c>
      <c r="R108" s="261">
        <v>1.2896200185356813E-27</v>
      </c>
      <c r="S108" s="261">
        <v>1.2896200185356813E-27</v>
      </c>
      <c r="T108" s="261">
        <v>15076.170064874885</v>
      </c>
      <c r="U108" s="261">
        <v>15075.88044485635</v>
      </c>
      <c r="V108" s="259">
        <v>0.28962001853506081</v>
      </c>
      <c r="W108" s="260">
        <v>1E-27</v>
      </c>
      <c r="X108" s="261">
        <v>1E-27</v>
      </c>
      <c r="Y108" s="261">
        <v>1E-27</v>
      </c>
      <c r="Z108" s="261">
        <v>1E-27</v>
      </c>
      <c r="AA108" s="261">
        <v>1E-27</v>
      </c>
      <c r="AB108" s="261">
        <v>1E-27</v>
      </c>
      <c r="AC108" s="261">
        <v>1E-27</v>
      </c>
      <c r="AD108" s="261">
        <v>1E-27</v>
      </c>
      <c r="AE108" s="261">
        <v>1E-27</v>
      </c>
      <c r="AF108" s="259">
        <v>1E-27</v>
      </c>
      <c r="AG108" s="259">
        <v>1E-27</v>
      </c>
      <c r="AH108" s="260">
        <v>15076.170064874885</v>
      </c>
      <c r="AI108" s="261">
        <v>1.2896200185356813E-27</v>
      </c>
      <c r="AJ108" s="261">
        <v>1.2896200185356813E-27</v>
      </c>
      <c r="AK108" s="261">
        <v>1.2896200185356813E-27</v>
      </c>
      <c r="AL108" s="261">
        <v>15076.170064874885</v>
      </c>
      <c r="AM108" s="261">
        <v>1.2896200185356813E-27</v>
      </c>
      <c r="AN108" s="261">
        <v>1.2896200185356813E-27</v>
      </c>
      <c r="AO108" s="261">
        <v>15076.170064874885</v>
      </c>
      <c r="AP108" s="261">
        <v>15075.88044485635</v>
      </c>
      <c r="AQ108" s="262">
        <v>0.28962001853506081</v>
      </c>
      <c r="AR108" s="253">
        <f>'5-1'!BS108+'5-8'!BS108-'4'!AQ108</f>
        <v>0</v>
      </c>
      <c r="AS108" s="260">
        <v>0.25640089678440137</v>
      </c>
      <c r="AT108" s="261">
        <v>0</v>
      </c>
      <c r="AU108" s="261">
        <v>0</v>
      </c>
      <c r="AV108" s="263">
        <v>0</v>
      </c>
      <c r="AW108" s="261">
        <v>0</v>
      </c>
      <c r="AX108" s="261">
        <v>0</v>
      </c>
      <c r="AY108" s="261">
        <v>0</v>
      </c>
      <c r="AZ108" s="261">
        <v>0</v>
      </c>
      <c r="BA108" s="261">
        <v>0</v>
      </c>
      <c r="BB108" s="261">
        <v>0</v>
      </c>
      <c r="BC108" s="261">
        <v>0</v>
      </c>
      <c r="BD108" s="261">
        <v>0</v>
      </c>
      <c r="BE108" s="261">
        <v>0</v>
      </c>
      <c r="BF108" s="261">
        <v>0</v>
      </c>
      <c r="BG108" s="261">
        <v>0</v>
      </c>
      <c r="BH108" s="261">
        <v>3.3219121750659435E-2</v>
      </c>
      <c r="BI108" s="262">
        <v>0</v>
      </c>
      <c r="BJ108" s="255">
        <f t="shared" si="1"/>
        <v>0</v>
      </c>
    </row>
    <row r="109" spans="2:62" s="245" customFormat="1" ht="12.75">
      <c r="B109" s="256">
        <v>81</v>
      </c>
      <c r="C109" s="1084" t="s">
        <v>728</v>
      </c>
      <c r="D109" s="1084"/>
      <c r="E109" s="1084"/>
      <c r="F109" s="1084"/>
      <c r="G109" s="1084"/>
      <c r="H109" s="1085" t="s">
        <v>804</v>
      </c>
      <c r="I109" s="1086"/>
      <c r="J109" s="257">
        <v>21705</v>
      </c>
      <c r="K109" s="258">
        <v>29190</v>
      </c>
      <c r="L109" s="259" t="s">
        <v>217</v>
      </c>
      <c r="M109" s="260">
        <v>202.44439295644116</v>
      </c>
      <c r="N109" s="261">
        <v>1E-27</v>
      </c>
      <c r="O109" s="261">
        <v>1E-27</v>
      </c>
      <c r="P109" s="261">
        <v>1E-27</v>
      </c>
      <c r="Q109" s="261">
        <v>202.44439295644116</v>
      </c>
      <c r="R109" s="261">
        <v>1.2896200185356813E-27</v>
      </c>
      <c r="S109" s="261">
        <v>1.2896200185356813E-27</v>
      </c>
      <c r="T109" s="261">
        <v>202.44439295644116</v>
      </c>
      <c r="U109" s="261">
        <v>202.15477293790548</v>
      </c>
      <c r="V109" s="259">
        <v>0.28962001853568609</v>
      </c>
      <c r="W109" s="260">
        <v>1E-27</v>
      </c>
      <c r="X109" s="261">
        <v>1E-27</v>
      </c>
      <c r="Y109" s="261">
        <v>1E-27</v>
      </c>
      <c r="Z109" s="261">
        <v>1E-27</v>
      </c>
      <c r="AA109" s="261">
        <v>1E-27</v>
      </c>
      <c r="AB109" s="261">
        <v>1E-27</v>
      </c>
      <c r="AC109" s="261">
        <v>1E-27</v>
      </c>
      <c r="AD109" s="261">
        <v>1E-27</v>
      </c>
      <c r="AE109" s="261">
        <v>1E-27</v>
      </c>
      <c r="AF109" s="259">
        <v>1E-27</v>
      </c>
      <c r="AG109" s="259">
        <v>1E-27</v>
      </c>
      <c r="AH109" s="260">
        <v>202.44439295644116</v>
      </c>
      <c r="AI109" s="261">
        <v>1.2896200185356813E-27</v>
      </c>
      <c r="AJ109" s="261">
        <v>1.2896200185356813E-27</v>
      </c>
      <c r="AK109" s="261">
        <v>1.2896200185356813E-27</v>
      </c>
      <c r="AL109" s="261">
        <v>202.44439295644116</v>
      </c>
      <c r="AM109" s="261">
        <v>1.2896200185356813E-27</v>
      </c>
      <c r="AN109" s="261">
        <v>1.2896200185356813E-27</v>
      </c>
      <c r="AO109" s="261">
        <v>202.44439295644116</v>
      </c>
      <c r="AP109" s="261">
        <v>202.15477293790548</v>
      </c>
      <c r="AQ109" s="262">
        <v>0.28962001853568609</v>
      </c>
      <c r="AR109" s="253">
        <f>'5-1'!BS109+'5-8'!BS109-'4'!AQ109</f>
        <v>0</v>
      </c>
      <c r="AS109" s="260">
        <v>0.26065801668211747</v>
      </c>
      <c r="AT109" s="261">
        <v>0</v>
      </c>
      <c r="AU109" s="261">
        <v>0</v>
      </c>
      <c r="AV109" s="263">
        <v>0</v>
      </c>
      <c r="AW109" s="261">
        <v>0</v>
      </c>
      <c r="AX109" s="261">
        <v>0</v>
      </c>
      <c r="AY109" s="261">
        <v>0</v>
      </c>
      <c r="AZ109" s="261">
        <v>0</v>
      </c>
      <c r="BA109" s="261">
        <v>0</v>
      </c>
      <c r="BB109" s="261">
        <v>0</v>
      </c>
      <c r="BC109" s="261">
        <v>0</v>
      </c>
      <c r="BD109" s="261">
        <v>0</v>
      </c>
      <c r="BE109" s="261">
        <v>0</v>
      </c>
      <c r="BF109" s="261">
        <v>0</v>
      </c>
      <c r="BG109" s="261">
        <v>0</v>
      </c>
      <c r="BH109" s="261">
        <v>0</v>
      </c>
      <c r="BI109" s="262">
        <v>2.8962001853568609E-2</v>
      </c>
      <c r="BJ109" s="255">
        <f t="shared" si="1"/>
        <v>0</v>
      </c>
    </row>
    <row r="110" spans="2:62" s="245" customFormat="1" ht="12.75">
      <c r="B110" s="256">
        <v>82</v>
      </c>
      <c r="C110" s="1084" t="s">
        <v>729</v>
      </c>
      <c r="D110" s="1084"/>
      <c r="E110" s="1084"/>
      <c r="F110" s="1084"/>
      <c r="G110" s="1084"/>
      <c r="H110" s="1085" t="s">
        <v>796</v>
      </c>
      <c r="I110" s="1086"/>
      <c r="J110" s="257">
        <v>24108</v>
      </c>
      <c r="K110" s="258">
        <v>31291</v>
      </c>
      <c r="L110" s="259" t="s">
        <v>217</v>
      </c>
      <c r="M110" s="260">
        <v>434.4300278035218</v>
      </c>
      <c r="N110" s="261">
        <v>1E-27</v>
      </c>
      <c r="O110" s="261">
        <v>1E-27</v>
      </c>
      <c r="P110" s="261">
        <v>1E-27</v>
      </c>
      <c r="Q110" s="261">
        <v>434.4300278035218</v>
      </c>
      <c r="R110" s="261">
        <v>1.2896200185356813E-27</v>
      </c>
      <c r="S110" s="261">
        <v>1.2896200185356813E-27</v>
      </c>
      <c r="T110" s="261">
        <v>434.4300278035218</v>
      </c>
      <c r="U110" s="261">
        <v>434.14040778498611</v>
      </c>
      <c r="V110" s="259">
        <v>0.28962001853568609</v>
      </c>
      <c r="W110" s="260">
        <v>1E-27</v>
      </c>
      <c r="X110" s="261">
        <v>1E-27</v>
      </c>
      <c r="Y110" s="261">
        <v>1E-27</v>
      </c>
      <c r="Z110" s="261">
        <v>1E-27</v>
      </c>
      <c r="AA110" s="261">
        <v>1E-27</v>
      </c>
      <c r="AB110" s="261">
        <v>1E-27</v>
      </c>
      <c r="AC110" s="261">
        <v>1E-27</v>
      </c>
      <c r="AD110" s="261">
        <v>1E-27</v>
      </c>
      <c r="AE110" s="261">
        <v>1E-27</v>
      </c>
      <c r="AF110" s="259">
        <v>1E-27</v>
      </c>
      <c r="AG110" s="259">
        <v>1E-27</v>
      </c>
      <c r="AH110" s="260">
        <v>434.4300278035218</v>
      </c>
      <c r="AI110" s="261">
        <v>1.2896200185356813E-27</v>
      </c>
      <c r="AJ110" s="261">
        <v>1.2896200185356813E-27</v>
      </c>
      <c r="AK110" s="261">
        <v>1.2896200185356813E-27</v>
      </c>
      <c r="AL110" s="261">
        <v>434.4300278035218</v>
      </c>
      <c r="AM110" s="261">
        <v>1.2896200185356813E-27</v>
      </c>
      <c r="AN110" s="261">
        <v>1.2896200185356813E-27</v>
      </c>
      <c r="AO110" s="261">
        <v>434.4300278035218</v>
      </c>
      <c r="AP110" s="261">
        <v>434.14040778498611</v>
      </c>
      <c r="AQ110" s="262">
        <v>0.28962001853568609</v>
      </c>
      <c r="AR110" s="253">
        <f>'5-1'!BS110+'5-8'!BS110-'4'!AQ110</f>
        <v>0</v>
      </c>
      <c r="AS110" s="260">
        <v>0.25640089678495492</v>
      </c>
      <c r="AT110" s="261">
        <v>0</v>
      </c>
      <c r="AU110" s="261">
        <v>0</v>
      </c>
      <c r="AV110" s="263">
        <v>0</v>
      </c>
      <c r="AW110" s="261">
        <v>0</v>
      </c>
      <c r="AX110" s="261">
        <v>0</v>
      </c>
      <c r="AY110" s="261">
        <v>0</v>
      </c>
      <c r="AZ110" s="261">
        <v>0</v>
      </c>
      <c r="BA110" s="261">
        <v>0</v>
      </c>
      <c r="BB110" s="261">
        <v>0</v>
      </c>
      <c r="BC110" s="261">
        <v>0</v>
      </c>
      <c r="BD110" s="261">
        <v>0</v>
      </c>
      <c r="BE110" s="261">
        <v>0</v>
      </c>
      <c r="BF110" s="261">
        <v>0</v>
      </c>
      <c r="BG110" s="261">
        <v>0</v>
      </c>
      <c r="BH110" s="261">
        <v>3.3219121750731155E-2</v>
      </c>
      <c r="BI110" s="262">
        <v>0</v>
      </c>
      <c r="BJ110" s="255">
        <f t="shared" si="1"/>
        <v>0</v>
      </c>
    </row>
    <row r="111" spans="2:62" s="245" customFormat="1" ht="12.75">
      <c r="B111" s="256">
        <v>83</v>
      </c>
      <c r="C111" s="1084" t="s">
        <v>729</v>
      </c>
      <c r="D111" s="1084"/>
      <c r="E111" s="1084"/>
      <c r="F111" s="1084"/>
      <c r="G111" s="1084"/>
      <c r="H111" s="1085" t="s">
        <v>796</v>
      </c>
      <c r="I111" s="1086"/>
      <c r="J111" s="257">
        <v>24109</v>
      </c>
      <c r="K111" s="258">
        <v>31625</v>
      </c>
      <c r="L111" s="259" t="s">
        <v>217</v>
      </c>
      <c r="M111" s="260">
        <v>434.4300278035218</v>
      </c>
      <c r="N111" s="261">
        <v>1E-27</v>
      </c>
      <c r="O111" s="261">
        <v>1E-27</v>
      </c>
      <c r="P111" s="261">
        <v>1E-27</v>
      </c>
      <c r="Q111" s="261">
        <v>434.4300278035218</v>
      </c>
      <c r="R111" s="261">
        <v>1.2896200185356813E-27</v>
      </c>
      <c r="S111" s="261">
        <v>1.2896200185356813E-27</v>
      </c>
      <c r="T111" s="261">
        <v>434.4300278035218</v>
      </c>
      <c r="U111" s="261">
        <v>434.14040778498611</v>
      </c>
      <c r="V111" s="259">
        <v>0.28962001853568609</v>
      </c>
      <c r="W111" s="260">
        <v>1E-27</v>
      </c>
      <c r="X111" s="261">
        <v>1E-27</v>
      </c>
      <c r="Y111" s="261">
        <v>1E-27</v>
      </c>
      <c r="Z111" s="261">
        <v>1E-27</v>
      </c>
      <c r="AA111" s="261">
        <v>1E-27</v>
      </c>
      <c r="AB111" s="261">
        <v>1E-27</v>
      </c>
      <c r="AC111" s="261">
        <v>1E-27</v>
      </c>
      <c r="AD111" s="261">
        <v>1E-27</v>
      </c>
      <c r="AE111" s="261">
        <v>1E-27</v>
      </c>
      <c r="AF111" s="259">
        <v>1E-27</v>
      </c>
      <c r="AG111" s="259">
        <v>1E-27</v>
      </c>
      <c r="AH111" s="260">
        <v>434.4300278035218</v>
      </c>
      <c r="AI111" s="261">
        <v>1.2896200185356813E-27</v>
      </c>
      <c r="AJ111" s="261">
        <v>1.2896200185356813E-27</v>
      </c>
      <c r="AK111" s="261">
        <v>1.2896200185356813E-27</v>
      </c>
      <c r="AL111" s="261">
        <v>434.4300278035218</v>
      </c>
      <c r="AM111" s="261">
        <v>1.2896200185356813E-27</v>
      </c>
      <c r="AN111" s="261">
        <v>1.2896200185356813E-27</v>
      </c>
      <c r="AO111" s="261">
        <v>434.4300278035218</v>
      </c>
      <c r="AP111" s="261">
        <v>434.14040778498611</v>
      </c>
      <c r="AQ111" s="262">
        <v>0.28962001853568609</v>
      </c>
      <c r="AR111" s="253">
        <f>'5-1'!BS111+'5-8'!BS111-'4'!AQ111</f>
        <v>0</v>
      </c>
      <c r="AS111" s="260">
        <v>0.25640089678495492</v>
      </c>
      <c r="AT111" s="261">
        <v>0</v>
      </c>
      <c r="AU111" s="261">
        <v>0</v>
      </c>
      <c r="AV111" s="263">
        <v>0</v>
      </c>
      <c r="AW111" s="261">
        <v>0</v>
      </c>
      <c r="AX111" s="261">
        <v>0</v>
      </c>
      <c r="AY111" s="261">
        <v>0</v>
      </c>
      <c r="AZ111" s="261">
        <v>0</v>
      </c>
      <c r="BA111" s="261">
        <v>0</v>
      </c>
      <c r="BB111" s="261">
        <v>0</v>
      </c>
      <c r="BC111" s="261">
        <v>0</v>
      </c>
      <c r="BD111" s="261">
        <v>0</v>
      </c>
      <c r="BE111" s="261">
        <v>0</v>
      </c>
      <c r="BF111" s="261">
        <v>0</v>
      </c>
      <c r="BG111" s="261">
        <v>0</v>
      </c>
      <c r="BH111" s="261">
        <v>3.3219121750731155E-2</v>
      </c>
      <c r="BI111" s="262">
        <v>0</v>
      </c>
      <c r="BJ111" s="255">
        <f t="shared" si="1"/>
        <v>0</v>
      </c>
    </row>
    <row r="112" spans="2:62" s="245" customFormat="1" ht="12.75">
      <c r="B112" s="256">
        <v>84</v>
      </c>
      <c r="C112" s="1084" t="s">
        <v>730</v>
      </c>
      <c r="D112" s="1084"/>
      <c r="E112" s="1084"/>
      <c r="F112" s="1084"/>
      <c r="G112" s="1084"/>
      <c r="H112" s="1085" t="s">
        <v>796</v>
      </c>
      <c r="I112" s="1086"/>
      <c r="J112" s="257">
        <v>24111</v>
      </c>
      <c r="K112" s="258">
        <v>37729</v>
      </c>
      <c r="L112" s="259" t="s">
        <v>217</v>
      </c>
      <c r="M112" s="260">
        <v>4344.3002780352181</v>
      </c>
      <c r="N112" s="261">
        <v>1E-27</v>
      </c>
      <c r="O112" s="261">
        <v>1E-27</v>
      </c>
      <c r="P112" s="261">
        <v>1E-27</v>
      </c>
      <c r="Q112" s="261">
        <v>4344.3002780352181</v>
      </c>
      <c r="R112" s="261">
        <v>1.2896200185356813E-27</v>
      </c>
      <c r="S112" s="261">
        <v>1.2896200185356813E-27</v>
      </c>
      <c r="T112" s="261">
        <v>4344.3002780352181</v>
      </c>
      <c r="U112" s="261">
        <v>4344.0106580166821</v>
      </c>
      <c r="V112" s="259">
        <v>0.2896200185359703</v>
      </c>
      <c r="W112" s="260">
        <v>1E-27</v>
      </c>
      <c r="X112" s="261">
        <v>1E-27</v>
      </c>
      <c r="Y112" s="261">
        <v>1E-27</v>
      </c>
      <c r="Z112" s="261">
        <v>1E-27</v>
      </c>
      <c r="AA112" s="261">
        <v>1E-27</v>
      </c>
      <c r="AB112" s="261">
        <v>1E-27</v>
      </c>
      <c r="AC112" s="261">
        <v>1E-27</v>
      </c>
      <c r="AD112" s="261">
        <v>1E-27</v>
      </c>
      <c r="AE112" s="261">
        <v>1E-27</v>
      </c>
      <c r="AF112" s="259">
        <v>1E-27</v>
      </c>
      <c r="AG112" s="259">
        <v>1E-27</v>
      </c>
      <c r="AH112" s="260">
        <v>4344.3002780352181</v>
      </c>
      <c r="AI112" s="261">
        <v>1.2896200185356813E-27</v>
      </c>
      <c r="AJ112" s="261">
        <v>1.2896200185356813E-27</v>
      </c>
      <c r="AK112" s="261">
        <v>1.2896200185356813E-27</v>
      </c>
      <c r="AL112" s="261">
        <v>4344.3002780352181</v>
      </c>
      <c r="AM112" s="261">
        <v>1.2896200185356813E-27</v>
      </c>
      <c r="AN112" s="261">
        <v>1.2896200185356813E-27</v>
      </c>
      <c r="AO112" s="261">
        <v>4344.3002780352181</v>
      </c>
      <c r="AP112" s="261">
        <v>4344.0106580166821</v>
      </c>
      <c r="AQ112" s="262">
        <v>0.2896200185359703</v>
      </c>
      <c r="AR112" s="253">
        <f>'5-1'!BS112+'5-8'!BS112-'4'!AQ112</f>
        <v>0</v>
      </c>
      <c r="AS112" s="260">
        <v>0.25640089678520656</v>
      </c>
      <c r="AT112" s="261">
        <v>0</v>
      </c>
      <c r="AU112" s="261">
        <v>0</v>
      </c>
      <c r="AV112" s="263">
        <v>0</v>
      </c>
      <c r="AW112" s="261">
        <v>0</v>
      </c>
      <c r="AX112" s="261">
        <v>0</v>
      </c>
      <c r="AY112" s="261">
        <v>0</v>
      </c>
      <c r="AZ112" s="261">
        <v>0</v>
      </c>
      <c r="BA112" s="261">
        <v>0</v>
      </c>
      <c r="BB112" s="261">
        <v>0</v>
      </c>
      <c r="BC112" s="261">
        <v>0</v>
      </c>
      <c r="BD112" s="261">
        <v>0</v>
      </c>
      <c r="BE112" s="261">
        <v>0</v>
      </c>
      <c r="BF112" s="261">
        <v>0</v>
      </c>
      <c r="BG112" s="261">
        <v>0</v>
      </c>
      <c r="BH112" s="261">
        <v>3.3219121750763754E-2</v>
      </c>
      <c r="BI112" s="262">
        <v>0</v>
      </c>
      <c r="BJ112" s="255">
        <f t="shared" si="1"/>
        <v>0</v>
      </c>
    </row>
    <row r="113" spans="2:62" s="245" customFormat="1" ht="12.75">
      <c r="B113" s="256">
        <v>85</v>
      </c>
      <c r="C113" s="1084" t="s">
        <v>731</v>
      </c>
      <c r="D113" s="1084"/>
      <c r="E113" s="1084"/>
      <c r="F113" s="1084"/>
      <c r="G113" s="1084"/>
      <c r="H113" s="1085" t="s">
        <v>804</v>
      </c>
      <c r="I113" s="1086"/>
      <c r="J113" s="257">
        <v>31204</v>
      </c>
      <c r="K113" s="258">
        <v>30376</v>
      </c>
      <c r="L113" s="259" t="s">
        <v>217</v>
      </c>
      <c r="M113" s="260">
        <v>727.8151065801668</v>
      </c>
      <c r="N113" s="261">
        <v>1E-27</v>
      </c>
      <c r="O113" s="261">
        <v>1E-27</v>
      </c>
      <c r="P113" s="261">
        <v>1E-27</v>
      </c>
      <c r="Q113" s="261">
        <v>727.8151065801668</v>
      </c>
      <c r="R113" s="261">
        <v>1.2896200185356813E-27</v>
      </c>
      <c r="S113" s="261">
        <v>1.2896200185356813E-27</v>
      </c>
      <c r="T113" s="261">
        <v>727.8151065801668</v>
      </c>
      <c r="U113" s="261">
        <v>727.52548656163117</v>
      </c>
      <c r="V113" s="259">
        <v>0.28962001853562924</v>
      </c>
      <c r="W113" s="260">
        <v>1E-27</v>
      </c>
      <c r="X113" s="261">
        <v>1E-27</v>
      </c>
      <c r="Y113" s="261">
        <v>1E-27</v>
      </c>
      <c r="Z113" s="261">
        <v>1E-27</v>
      </c>
      <c r="AA113" s="261">
        <v>1E-27</v>
      </c>
      <c r="AB113" s="261">
        <v>1E-27</v>
      </c>
      <c r="AC113" s="261">
        <v>1E-27</v>
      </c>
      <c r="AD113" s="261">
        <v>1E-27</v>
      </c>
      <c r="AE113" s="261">
        <v>1E-27</v>
      </c>
      <c r="AF113" s="259">
        <v>1E-27</v>
      </c>
      <c r="AG113" s="259">
        <v>1E-27</v>
      </c>
      <c r="AH113" s="260">
        <v>727.8151065801668</v>
      </c>
      <c r="AI113" s="261">
        <v>1.2896200185356813E-27</v>
      </c>
      <c r="AJ113" s="261">
        <v>1.2896200185356813E-27</v>
      </c>
      <c r="AK113" s="261">
        <v>1.2896200185356813E-27</v>
      </c>
      <c r="AL113" s="261">
        <v>727.8151065801668</v>
      </c>
      <c r="AM113" s="261">
        <v>1.2896200185356813E-27</v>
      </c>
      <c r="AN113" s="261">
        <v>1.2896200185356813E-27</v>
      </c>
      <c r="AO113" s="261">
        <v>727.8151065801668</v>
      </c>
      <c r="AP113" s="261">
        <v>727.52548656163117</v>
      </c>
      <c r="AQ113" s="262">
        <v>0.28962001853562924</v>
      </c>
      <c r="AR113" s="253">
        <f>'5-1'!BS113+'5-8'!BS113-'4'!AQ113</f>
        <v>0</v>
      </c>
      <c r="AS113" s="260">
        <v>0.25640089678490463</v>
      </c>
      <c r="AT113" s="261">
        <v>0</v>
      </c>
      <c r="AU113" s="261">
        <v>0</v>
      </c>
      <c r="AV113" s="263">
        <v>0</v>
      </c>
      <c r="AW113" s="261">
        <v>0</v>
      </c>
      <c r="AX113" s="261">
        <v>0</v>
      </c>
      <c r="AY113" s="261">
        <v>0</v>
      </c>
      <c r="AZ113" s="261">
        <v>0</v>
      </c>
      <c r="BA113" s="261">
        <v>0</v>
      </c>
      <c r="BB113" s="261">
        <v>0</v>
      </c>
      <c r="BC113" s="261">
        <v>0</v>
      </c>
      <c r="BD113" s="261">
        <v>0</v>
      </c>
      <c r="BE113" s="261">
        <v>0</v>
      </c>
      <c r="BF113" s="261">
        <v>0</v>
      </c>
      <c r="BG113" s="261">
        <v>0</v>
      </c>
      <c r="BH113" s="261">
        <v>3.3219121750724633E-2</v>
      </c>
      <c r="BI113" s="262">
        <v>0</v>
      </c>
      <c r="BJ113" s="255">
        <f t="shared" si="1"/>
        <v>0</v>
      </c>
    </row>
    <row r="114" spans="2:62" s="245" customFormat="1" ht="12.75">
      <c r="B114" s="256">
        <v>86</v>
      </c>
      <c r="C114" s="1084" t="s">
        <v>732</v>
      </c>
      <c r="D114" s="1084"/>
      <c r="E114" s="1084"/>
      <c r="F114" s="1084"/>
      <c r="G114" s="1084"/>
      <c r="H114" s="1085" t="s">
        <v>804</v>
      </c>
      <c r="I114" s="1086"/>
      <c r="J114" s="257">
        <v>31206</v>
      </c>
      <c r="K114" s="258">
        <v>30651</v>
      </c>
      <c r="L114" s="259" t="s">
        <v>217</v>
      </c>
      <c r="M114" s="260">
        <v>809.48795180722891</v>
      </c>
      <c r="N114" s="261">
        <v>1E-27</v>
      </c>
      <c r="O114" s="261">
        <v>1E-27</v>
      </c>
      <c r="P114" s="261">
        <v>1E-27</v>
      </c>
      <c r="Q114" s="261">
        <v>809.48795180722891</v>
      </c>
      <c r="R114" s="261">
        <v>1.2896200185356813E-27</v>
      </c>
      <c r="S114" s="261">
        <v>1.2896200185356813E-27</v>
      </c>
      <c r="T114" s="261">
        <v>809.48795180722891</v>
      </c>
      <c r="U114" s="261">
        <v>809.19833178869328</v>
      </c>
      <c r="V114" s="259">
        <v>0.28962001853562924</v>
      </c>
      <c r="W114" s="260">
        <v>1E-27</v>
      </c>
      <c r="X114" s="261">
        <v>1E-27</v>
      </c>
      <c r="Y114" s="261">
        <v>1E-27</v>
      </c>
      <c r="Z114" s="261">
        <v>1E-27</v>
      </c>
      <c r="AA114" s="261">
        <v>1E-27</v>
      </c>
      <c r="AB114" s="261">
        <v>1E-27</v>
      </c>
      <c r="AC114" s="261">
        <v>1E-27</v>
      </c>
      <c r="AD114" s="261">
        <v>1E-27</v>
      </c>
      <c r="AE114" s="261">
        <v>1E-27</v>
      </c>
      <c r="AF114" s="259">
        <v>1E-27</v>
      </c>
      <c r="AG114" s="259">
        <v>1E-27</v>
      </c>
      <c r="AH114" s="260">
        <v>809.48795180722891</v>
      </c>
      <c r="AI114" s="261">
        <v>1.2896200185356813E-27</v>
      </c>
      <c r="AJ114" s="261">
        <v>1.2896200185356813E-27</v>
      </c>
      <c r="AK114" s="261">
        <v>1.2896200185356813E-27</v>
      </c>
      <c r="AL114" s="261">
        <v>809.48795180722891</v>
      </c>
      <c r="AM114" s="261">
        <v>1.2896200185356813E-27</v>
      </c>
      <c r="AN114" s="261">
        <v>1.2896200185356813E-27</v>
      </c>
      <c r="AO114" s="261">
        <v>809.48795180722891</v>
      </c>
      <c r="AP114" s="261">
        <v>809.19833178869328</v>
      </c>
      <c r="AQ114" s="262">
        <v>0.28962001853562924</v>
      </c>
      <c r="AR114" s="253">
        <f>'5-1'!BS114+'5-8'!BS114-'4'!AQ114</f>
        <v>0</v>
      </c>
      <c r="AS114" s="260">
        <v>0.25640089678490463</v>
      </c>
      <c r="AT114" s="261">
        <v>0</v>
      </c>
      <c r="AU114" s="261">
        <v>0</v>
      </c>
      <c r="AV114" s="263">
        <v>0</v>
      </c>
      <c r="AW114" s="261">
        <v>0</v>
      </c>
      <c r="AX114" s="261">
        <v>0</v>
      </c>
      <c r="AY114" s="261">
        <v>0</v>
      </c>
      <c r="AZ114" s="261">
        <v>0</v>
      </c>
      <c r="BA114" s="261">
        <v>0</v>
      </c>
      <c r="BB114" s="261">
        <v>0</v>
      </c>
      <c r="BC114" s="261">
        <v>0</v>
      </c>
      <c r="BD114" s="261">
        <v>0</v>
      </c>
      <c r="BE114" s="261">
        <v>0</v>
      </c>
      <c r="BF114" s="261">
        <v>0</v>
      </c>
      <c r="BG114" s="261">
        <v>0</v>
      </c>
      <c r="BH114" s="261">
        <v>3.3219121750724633E-2</v>
      </c>
      <c r="BI114" s="262">
        <v>0</v>
      </c>
      <c r="BJ114" s="255">
        <f t="shared" si="1"/>
        <v>0</v>
      </c>
    </row>
    <row r="115" spans="2:62" s="245" customFormat="1" ht="12.75">
      <c r="B115" s="256">
        <v>87</v>
      </c>
      <c r="C115" s="1084" t="s">
        <v>732</v>
      </c>
      <c r="D115" s="1084"/>
      <c r="E115" s="1084"/>
      <c r="F115" s="1084"/>
      <c r="G115" s="1084"/>
      <c r="H115" s="1085" t="s">
        <v>804</v>
      </c>
      <c r="I115" s="1086"/>
      <c r="J115" s="257">
        <v>31207</v>
      </c>
      <c r="K115" s="258">
        <v>31382</v>
      </c>
      <c r="L115" s="259" t="s">
        <v>217</v>
      </c>
      <c r="M115" s="260">
        <v>577.79193697868402</v>
      </c>
      <c r="N115" s="261">
        <v>1E-27</v>
      </c>
      <c r="O115" s="261">
        <v>1E-27</v>
      </c>
      <c r="P115" s="261">
        <v>1E-27</v>
      </c>
      <c r="Q115" s="261">
        <v>577.79193697868402</v>
      </c>
      <c r="R115" s="261">
        <v>1.2896200185356813E-27</v>
      </c>
      <c r="S115" s="261">
        <v>1.2896200185356813E-27</v>
      </c>
      <c r="T115" s="261">
        <v>577.79193697868402</v>
      </c>
      <c r="U115" s="261">
        <v>577.50231696014828</v>
      </c>
      <c r="V115" s="259">
        <v>0.28962001853574293</v>
      </c>
      <c r="W115" s="260">
        <v>1E-27</v>
      </c>
      <c r="X115" s="261">
        <v>1E-27</v>
      </c>
      <c r="Y115" s="261">
        <v>1E-27</v>
      </c>
      <c r="Z115" s="261">
        <v>1E-27</v>
      </c>
      <c r="AA115" s="261">
        <v>1E-27</v>
      </c>
      <c r="AB115" s="261">
        <v>1E-27</v>
      </c>
      <c r="AC115" s="261">
        <v>1E-27</v>
      </c>
      <c r="AD115" s="261">
        <v>1E-27</v>
      </c>
      <c r="AE115" s="261">
        <v>1E-27</v>
      </c>
      <c r="AF115" s="259">
        <v>1E-27</v>
      </c>
      <c r="AG115" s="259">
        <v>1E-27</v>
      </c>
      <c r="AH115" s="260">
        <v>577.79193697868402</v>
      </c>
      <c r="AI115" s="261">
        <v>1.2896200185356813E-27</v>
      </c>
      <c r="AJ115" s="261">
        <v>1.2896200185356813E-27</v>
      </c>
      <c r="AK115" s="261">
        <v>1.2896200185356813E-27</v>
      </c>
      <c r="AL115" s="261">
        <v>577.79193697868402</v>
      </c>
      <c r="AM115" s="261">
        <v>1.2896200185356813E-27</v>
      </c>
      <c r="AN115" s="261">
        <v>1.2896200185356813E-27</v>
      </c>
      <c r="AO115" s="261">
        <v>577.79193697868402</v>
      </c>
      <c r="AP115" s="261">
        <v>577.50231696014828</v>
      </c>
      <c r="AQ115" s="262">
        <v>0.28962001853574293</v>
      </c>
      <c r="AR115" s="253">
        <f>'5-1'!BS115+'5-8'!BS115-'4'!AQ115</f>
        <v>0</v>
      </c>
      <c r="AS115" s="260">
        <v>0.25640089678500527</v>
      </c>
      <c r="AT115" s="261">
        <v>0</v>
      </c>
      <c r="AU115" s="261">
        <v>0</v>
      </c>
      <c r="AV115" s="263">
        <v>0</v>
      </c>
      <c r="AW115" s="261">
        <v>0</v>
      </c>
      <c r="AX115" s="261">
        <v>0</v>
      </c>
      <c r="AY115" s="261">
        <v>0</v>
      </c>
      <c r="AZ115" s="261">
        <v>0</v>
      </c>
      <c r="BA115" s="261">
        <v>0</v>
      </c>
      <c r="BB115" s="261">
        <v>0</v>
      </c>
      <c r="BC115" s="261">
        <v>0</v>
      </c>
      <c r="BD115" s="261">
        <v>0</v>
      </c>
      <c r="BE115" s="261">
        <v>0</v>
      </c>
      <c r="BF115" s="261">
        <v>0</v>
      </c>
      <c r="BG115" s="261">
        <v>0</v>
      </c>
      <c r="BH115" s="261">
        <v>3.3219121750737678E-2</v>
      </c>
      <c r="BI115" s="262">
        <v>0</v>
      </c>
      <c r="BJ115" s="255">
        <f t="shared" si="1"/>
        <v>0</v>
      </c>
    </row>
    <row r="116" spans="2:62" s="245" customFormat="1" ht="12.75">
      <c r="B116" s="256">
        <v>88</v>
      </c>
      <c r="C116" s="1084" t="s">
        <v>733</v>
      </c>
      <c r="D116" s="1084"/>
      <c r="E116" s="1084"/>
      <c r="F116" s="1084"/>
      <c r="G116" s="1084"/>
      <c r="H116" s="1085" t="s">
        <v>804</v>
      </c>
      <c r="I116" s="1086"/>
      <c r="J116" s="257">
        <v>42103</v>
      </c>
      <c r="K116" s="258">
        <v>31382</v>
      </c>
      <c r="L116" s="259" t="s">
        <v>217</v>
      </c>
      <c r="M116" s="260">
        <v>205.63021316033365</v>
      </c>
      <c r="N116" s="261">
        <v>1E-27</v>
      </c>
      <c r="O116" s="261">
        <v>1E-27</v>
      </c>
      <c r="P116" s="261">
        <v>1E-27</v>
      </c>
      <c r="Q116" s="261">
        <v>205.63021316033365</v>
      </c>
      <c r="R116" s="261">
        <v>1.2896200185356813E-27</v>
      </c>
      <c r="S116" s="261">
        <v>1.2896200185356813E-27</v>
      </c>
      <c r="T116" s="261">
        <v>205.63021316033365</v>
      </c>
      <c r="U116" s="261">
        <v>205.34059314179797</v>
      </c>
      <c r="V116" s="259">
        <v>0.28962001853568609</v>
      </c>
      <c r="W116" s="260">
        <v>1E-27</v>
      </c>
      <c r="X116" s="261">
        <v>1E-27</v>
      </c>
      <c r="Y116" s="261">
        <v>1E-27</v>
      </c>
      <c r="Z116" s="261">
        <v>1E-27</v>
      </c>
      <c r="AA116" s="261">
        <v>1E-27</v>
      </c>
      <c r="AB116" s="261">
        <v>1E-27</v>
      </c>
      <c r="AC116" s="261">
        <v>1E-27</v>
      </c>
      <c r="AD116" s="261">
        <v>1E-27</v>
      </c>
      <c r="AE116" s="261">
        <v>1E-27</v>
      </c>
      <c r="AF116" s="259">
        <v>1E-27</v>
      </c>
      <c r="AG116" s="259">
        <v>1E-27</v>
      </c>
      <c r="AH116" s="260">
        <v>205.63021316033365</v>
      </c>
      <c r="AI116" s="261">
        <v>1.2896200185356813E-27</v>
      </c>
      <c r="AJ116" s="261">
        <v>1.2896200185356813E-27</v>
      </c>
      <c r="AK116" s="261">
        <v>1.2896200185356813E-27</v>
      </c>
      <c r="AL116" s="261">
        <v>205.63021316033365</v>
      </c>
      <c r="AM116" s="261">
        <v>1.2896200185356813E-27</v>
      </c>
      <c r="AN116" s="261">
        <v>1.2896200185356813E-27</v>
      </c>
      <c r="AO116" s="261">
        <v>205.63021316033365</v>
      </c>
      <c r="AP116" s="261">
        <v>205.34059314179797</v>
      </c>
      <c r="AQ116" s="262">
        <v>0.28962001853568609</v>
      </c>
      <c r="AR116" s="253">
        <f>'5-1'!BS116+'5-8'!BS116-'4'!AQ116</f>
        <v>0</v>
      </c>
      <c r="AS116" s="260">
        <v>0.26065801668211747</v>
      </c>
      <c r="AT116" s="261">
        <v>0</v>
      </c>
      <c r="AU116" s="261">
        <v>0</v>
      </c>
      <c r="AV116" s="263">
        <v>0</v>
      </c>
      <c r="AW116" s="261">
        <v>0</v>
      </c>
      <c r="AX116" s="261">
        <v>0</v>
      </c>
      <c r="AY116" s="261">
        <v>0</v>
      </c>
      <c r="AZ116" s="261">
        <v>0</v>
      </c>
      <c r="BA116" s="261">
        <v>0</v>
      </c>
      <c r="BB116" s="261">
        <v>0</v>
      </c>
      <c r="BC116" s="261">
        <v>0</v>
      </c>
      <c r="BD116" s="261">
        <v>0</v>
      </c>
      <c r="BE116" s="261">
        <v>0</v>
      </c>
      <c r="BF116" s="261">
        <v>0</v>
      </c>
      <c r="BG116" s="261">
        <v>0</v>
      </c>
      <c r="BH116" s="261">
        <v>0</v>
      </c>
      <c r="BI116" s="262">
        <v>2.8962001853568609E-2</v>
      </c>
      <c r="BJ116" s="255">
        <f t="shared" si="1"/>
        <v>0</v>
      </c>
    </row>
    <row r="117" spans="2:62" s="245" customFormat="1" ht="12.75">
      <c r="B117" s="256">
        <v>89</v>
      </c>
      <c r="C117" s="1084" t="s">
        <v>734</v>
      </c>
      <c r="D117" s="1084"/>
      <c r="E117" s="1084"/>
      <c r="F117" s="1084"/>
      <c r="G117" s="1084"/>
      <c r="H117" s="1085" t="s">
        <v>804</v>
      </c>
      <c r="I117" s="1086"/>
      <c r="J117" s="257">
        <v>42107</v>
      </c>
      <c r="K117" s="258">
        <v>32295</v>
      </c>
      <c r="L117" s="259" t="s">
        <v>217</v>
      </c>
      <c r="M117" s="260">
        <v>459.91658943466172</v>
      </c>
      <c r="N117" s="261">
        <v>1E-27</v>
      </c>
      <c r="O117" s="261">
        <v>1E-27</v>
      </c>
      <c r="P117" s="261">
        <v>1E-27</v>
      </c>
      <c r="Q117" s="261">
        <v>459.91658943466172</v>
      </c>
      <c r="R117" s="261">
        <v>1.2896200185356813E-27</v>
      </c>
      <c r="S117" s="261">
        <v>1.2896200185356813E-27</v>
      </c>
      <c r="T117" s="261">
        <v>459.91658943466172</v>
      </c>
      <c r="U117" s="261">
        <v>459.62696941612609</v>
      </c>
      <c r="V117" s="259">
        <v>0.28962001853562924</v>
      </c>
      <c r="W117" s="260">
        <v>1E-27</v>
      </c>
      <c r="X117" s="261">
        <v>1E-27</v>
      </c>
      <c r="Y117" s="261">
        <v>1E-27</v>
      </c>
      <c r="Z117" s="261">
        <v>1E-27</v>
      </c>
      <c r="AA117" s="261">
        <v>1E-27</v>
      </c>
      <c r="AB117" s="261">
        <v>1E-27</v>
      </c>
      <c r="AC117" s="261">
        <v>1E-27</v>
      </c>
      <c r="AD117" s="261">
        <v>1E-27</v>
      </c>
      <c r="AE117" s="261">
        <v>1E-27</v>
      </c>
      <c r="AF117" s="259">
        <v>1E-27</v>
      </c>
      <c r="AG117" s="259">
        <v>1E-27</v>
      </c>
      <c r="AH117" s="260">
        <v>459.91658943466172</v>
      </c>
      <c r="AI117" s="261">
        <v>1.2896200185356813E-27</v>
      </c>
      <c r="AJ117" s="261">
        <v>1.2896200185356813E-27</v>
      </c>
      <c r="AK117" s="261">
        <v>1.2896200185356813E-27</v>
      </c>
      <c r="AL117" s="261">
        <v>459.91658943466172</v>
      </c>
      <c r="AM117" s="261">
        <v>1.2896200185356813E-27</v>
      </c>
      <c r="AN117" s="261">
        <v>1.2896200185356813E-27</v>
      </c>
      <c r="AO117" s="261">
        <v>459.91658943466172</v>
      </c>
      <c r="AP117" s="261">
        <v>459.62696941612609</v>
      </c>
      <c r="AQ117" s="262">
        <v>0.28962001853562924</v>
      </c>
      <c r="AR117" s="253">
        <f>'5-1'!BS117+'5-8'!BS117-'4'!AQ117</f>
        <v>0</v>
      </c>
      <c r="AS117" s="260">
        <v>0.26065801668206634</v>
      </c>
      <c r="AT117" s="261">
        <v>0</v>
      </c>
      <c r="AU117" s="261">
        <v>0</v>
      </c>
      <c r="AV117" s="263">
        <v>0</v>
      </c>
      <c r="AW117" s="261">
        <v>0</v>
      </c>
      <c r="AX117" s="261">
        <v>0</v>
      </c>
      <c r="AY117" s="261">
        <v>0</v>
      </c>
      <c r="AZ117" s="261">
        <v>0</v>
      </c>
      <c r="BA117" s="261">
        <v>0</v>
      </c>
      <c r="BB117" s="261">
        <v>0</v>
      </c>
      <c r="BC117" s="261">
        <v>0</v>
      </c>
      <c r="BD117" s="261">
        <v>0</v>
      </c>
      <c r="BE117" s="261">
        <v>0</v>
      </c>
      <c r="BF117" s="261">
        <v>0</v>
      </c>
      <c r="BG117" s="261">
        <v>0</v>
      </c>
      <c r="BH117" s="261">
        <v>0</v>
      </c>
      <c r="BI117" s="262">
        <v>2.8962001853562926E-2</v>
      </c>
      <c r="BJ117" s="255">
        <f t="shared" si="1"/>
        <v>0</v>
      </c>
    </row>
    <row r="118" spans="2:62" s="245" customFormat="1" ht="12.75">
      <c r="B118" s="256">
        <v>90</v>
      </c>
      <c r="C118" s="1084" t="s">
        <v>735</v>
      </c>
      <c r="D118" s="1084"/>
      <c r="E118" s="1084"/>
      <c r="F118" s="1084"/>
      <c r="G118" s="1084"/>
      <c r="H118" s="1085" t="s">
        <v>797</v>
      </c>
      <c r="I118" s="1086"/>
      <c r="J118" s="257">
        <v>59704</v>
      </c>
      <c r="K118" s="258">
        <v>41431</v>
      </c>
      <c r="L118" s="259" t="s">
        <v>217</v>
      </c>
      <c r="M118" s="260">
        <v>340.01390176088972</v>
      </c>
      <c r="N118" s="261">
        <v>1E-27</v>
      </c>
      <c r="O118" s="261">
        <v>1E-27</v>
      </c>
      <c r="P118" s="261">
        <v>1E-27</v>
      </c>
      <c r="Q118" s="261">
        <v>340.01390176088972</v>
      </c>
      <c r="R118" s="261">
        <v>340.01390176088972</v>
      </c>
      <c r="S118" s="261">
        <v>1.2896200185356813E-27</v>
      </c>
      <c r="T118" s="261">
        <v>7.1037998146431878E-28</v>
      </c>
      <c r="U118" s="261">
        <v>1.2896200185356813E-27</v>
      </c>
      <c r="V118" s="259">
        <v>4.207599629286376E-28</v>
      </c>
      <c r="W118" s="260">
        <v>1E-27</v>
      </c>
      <c r="X118" s="261">
        <v>1E-27</v>
      </c>
      <c r="Y118" s="261">
        <v>1E-27</v>
      </c>
      <c r="Z118" s="261">
        <v>1E-27</v>
      </c>
      <c r="AA118" s="261">
        <v>1E-27</v>
      </c>
      <c r="AB118" s="261">
        <v>1E-27</v>
      </c>
      <c r="AC118" s="261">
        <v>1E-27</v>
      </c>
      <c r="AD118" s="261">
        <v>1E-27</v>
      </c>
      <c r="AE118" s="261">
        <v>1E-27</v>
      </c>
      <c r="AF118" s="259">
        <v>1E-27</v>
      </c>
      <c r="AG118" s="259">
        <v>1E-27</v>
      </c>
      <c r="AH118" s="260">
        <v>340.01390176088972</v>
      </c>
      <c r="AI118" s="261">
        <v>1.2896200185356813E-27</v>
      </c>
      <c r="AJ118" s="261">
        <v>1.2896200185356813E-27</v>
      </c>
      <c r="AK118" s="261">
        <v>1.2896200185356813E-27</v>
      </c>
      <c r="AL118" s="261">
        <v>340.01390176088972</v>
      </c>
      <c r="AM118" s="261">
        <v>340.01390176088972</v>
      </c>
      <c r="AN118" s="261">
        <v>1.2896200185356813E-27</v>
      </c>
      <c r="AO118" s="261">
        <v>7.1037998146431878E-28</v>
      </c>
      <c r="AP118" s="261">
        <v>1.2896200185356813E-27</v>
      </c>
      <c r="AQ118" s="262">
        <v>4.207599629286376E-28</v>
      </c>
      <c r="AR118" s="253">
        <f>'5-1'!BS118+'5-8'!BS118-'4'!AQ118</f>
        <v>0</v>
      </c>
      <c r="AS118" s="260">
        <v>0</v>
      </c>
      <c r="AT118" s="261">
        <v>0</v>
      </c>
      <c r="AU118" s="261">
        <v>0</v>
      </c>
      <c r="AV118" s="263">
        <v>0</v>
      </c>
      <c r="AW118" s="261">
        <v>0</v>
      </c>
      <c r="AX118" s="261">
        <v>0</v>
      </c>
      <c r="AY118" s="261">
        <v>0</v>
      </c>
      <c r="AZ118" s="261">
        <v>0</v>
      </c>
      <c r="BA118" s="261">
        <v>0</v>
      </c>
      <c r="BB118" s="261">
        <v>0</v>
      </c>
      <c r="BC118" s="261">
        <v>0</v>
      </c>
      <c r="BD118" s="261">
        <v>0</v>
      </c>
      <c r="BE118" s="261">
        <v>0</v>
      </c>
      <c r="BF118" s="261">
        <v>0</v>
      </c>
      <c r="BG118" s="261">
        <v>0</v>
      </c>
      <c r="BH118" s="261">
        <v>0</v>
      </c>
      <c r="BI118" s="262">
        <v>4.207599629286376E-28</v>
      </c>
      <c r="BJ118" s="255">
        <f t="shared" si="1"/>
        <v>0</v>
      </c>
    </row>
    <row r="119" spans="2:62" s="245" customFormat="1" ht="12.75">
      <c r="B119" s="256">
        <v>91</v>
      </c>
      <c r="C119" s="1084" t="s">
        <v>736</v>
      </c>
      <c r="D119" s="1084"/>
      <c r="E119" s="1084"/>
      <c r="F119" s="1084"/>
      <c r="G119" s="1084"/>
      <c r="H119" s="1085" t="s">
        <v>803</v>
      </c>
      <c r="I119" s="1086"/>
      <c r="J119" s="257">
        <v>69406</v>
      </c>
      <c r="K119" s="258">
        <v>36304</v>
      </c>
      <c r="L119" s="259" t="s">
        <v>217</v>
      </c>
      <c r="M119" s="260">
        <v>2114.2261353104727</v>
      </c>
      <c r="N119" s="261">
        <v>1E-27</v>
      </c>
      <c r="O119" s="261">
        <v>1E-27</v>
      </c>
      <c r="P119" s="261">
        <v>1E-27</v>
      </c>
      <c r="Q119" s="261">
        <v>2114.2261353104727</v>
      </c>
      <c r="R119" s="261">
        <v>1.2896200185356813E-27</v>
      </c>
      <c r="S119" s="261">
        <v>1.2896200185356813E-27</v>
      </c>
      <c r="T119" s="261">
        <v>2114.2261353104727</v>
      </c>
      <c r="U119" s="261">
        <v>2113.9365152919372</v>
      </c>
      <c r="V119" s="259">
        <v>0.28962001853551556</v>
      </c>
      <c r="W119" s="260">
        <v>1E-27</v>
      </c>
      <c r="X119" s="261">
        <v>1E-27</v>
      </c>
      <c r="Y119" s="261">
        <v>1E-27</v>
      </c>
      <c r="Z119" s="261">
        <v>1E-27</v>
      </c>
      <c r="AA119" s="261">
        <v>1E-27</v>
      </c>
      <c r="AB119" s="261">
        <v>1E-27</v>
      </c>
      <c r="AC119" s="261">
        <v>1E-27</v>
      </c>
      <c r="AD119" s="261">
        <v>1E-27</v>
      </c>
      <c r="AE119" s="261">
        <v>1E-27</v>
      </c>
      <c r="AF119" s="259">
        <v>1E-27</v>
      </c>
      <c r="AG119" s="259">
        <v>1E-27</v>
      </c>
      <c r="AH119" s="260">
        <v>2114.2261353104727</v>
      </c>
      <c r="AI119" s="261">
        <v>1.2896200185356813E-27</v>
      </c>
      <c r="AJ119" s="261">
        <v>1.2896200185356813E-27</v>
      </c>
      <c r="AK119" s="261">
        <v>1.2896200185356813E-27</v>
      </c>
      <c r="AL119" s="261">
        <v>2114.2261353104727</v>
      </c>
      <c r="AM119" s="261">
        <v>1.2896200185356813E-27</v>
      </c>
      <c r="AN119" s="261">
        <v>1.2896200185356813E-27</v>
      </c>
      <c r="AO119" s="261">
        <v>2114.2261353104727</v>
      </c>
      <c r="AP119" s="261">
        <v>2113.9365152919372</v>
      </c>
      <c r="AQ119" s="262">
        <v>0.28962001853551556</v>
      </c>
      <c r="AR119" s="253">
        <f>'5-1'!BS119+'5-8'!BS119-'4'!AQ119</f>
        <v>0</v>
      </c>
      <c r="AS119" s="260">
        <v>0.25640089678480399</v>
      </c>
      <c r="AT119" s="261">
        <v>0</v>
      </c>
      <c r="AU119" s="261">
        <v>0</v>
      </c>
      <c r="AV119" s="263">
        <v>0</v>
      </c>
      <c r="AW119" s="261">
        <v>0</v>
      </c>
      <c r="AX119" s="261">
        <v>0</v>
      </c>
      <c r="AY119" s="261">
        <v>0</v>
      </c>
      <c r="AZ119" s="261">
        <v>0</v>
      </c>
      <c r="BA119" s="261">
        <v>0</v>
      </c>
      <c r="BB119" s="261">
        <v>0</v>
      </c>
      <c r="BC119" s="261">
        <v>0</v>
      </c>
      <c r="BD119" s="261">
        <v>0</v>
      </c>
      <c r="BE119" s="261">
        <v>0</v>
      </c>
      <c r="BF119" s="261">
        <v>0</v>
      </c>
      <c r="BG119" s="261">
        <v>0</v>
      </c>
      <c r="BH119" s="261">
        <v>3.3219121750711594E-2</v>
      </c>
      <c r="BI119" s="262">
        <v>0</v>
      </c>
      <c r="BJ119" s="255">
        <f t="shared" si="1"/>
        <v>0</v>
      </c>
    </row>
    <row r="120" spans="2:62" s="245" customFormat="1" ht="12.75">
      <c r="B120" s="256">
        <v>92</v>
      </c>
      <c r="C120" s="1084" t="s">
        <v>737</v>
      </c>
      <c r="D120" s="1084"/>
      <c r="E120" s="1084"/>
      <c r="F120" s="1084"/>
      <c r="G120" s="1084"/>
      <c r="H120" s="1085" t="s">
        <v>803</v>
      </c>
      <c r="I120" s="1086"/>
      <c r="J120" s="257">
        <v>69501</v>
      </c>
      <c r="K120" s="258">
        <v>36463</v>
      </c>
      <c r="L120" s="259" t="s">
        <v>217</v>
      </c>
      <c r="M120" s="260">
        <v>2114.2261353104727</v>
      </c>
      <c r="N120" s="261">
        <v>1E-27</v>
      </c>
      <c r="O120" s="261">
        <v>1E-27</v>
      </c>
      <c r="P120" s="261">
        <v>1E-27</v>
      </c>
      <c r="Q120" s="261">
        <v>2114.2261353104727</v>
      </c>
      <c r="R120" s="261">
        <v>1.2896200185356813E-27</v>
      </c>
      <c r="S120" s="261">
        <v>1.2896200185356813E-27</v>
      </c>
      <c r="T120" s="261">
        <v>2114.2261353104727</v>
      </c>
      <c r="U120" s="261">
        <v>2113.9365152919372</v>
      </c>
      <c r="V120" s="259">
        <v>0.28962001853551556</v>
      </c>
      <c r="W120" s="260">
        <v>1E-27</v>
      </c>
      <c r="X120" s="261">
        <v>1E-27</v>
      </c>
      <c r="Y120" s="261">
        <v>1E-27</v>
      </c>
      <c r="Z120" s="261">
        <v>1E-27</v>
      </c>
      <c r="AA120" s="261">
        <v>1E-27</v>
      </c>
      <c r="AB120" s="261">
        <v>1E-27</v>
      </c>
      <c r="AC120" s="261">
        <v>1E-27</v>
      </c>
      <c r="AD120" s="261">
        <v>1E-27</v>
      </c>
      <c r="AE120" s="261">
        <v>1E-27</v>
      </c>
      <c r="AF120" s="259">
        <v>1E-27</v>
      </c>
      <c r="AG120" s="259">
        <v>1E-27</v>
      </c>
      <c r="AH120" s="260">
        <v>2114.2261353104727</v>
      </c>
      <c r="AI120" s="261">
        <v>1.2896200185356813E-27</v>
      </c>
      <c r="AJ120" s="261">
        <v>1.2896200185356813E-27</v>
      </c>
      <c r="AK120" s="261">
        <v>1.2896200185356813E-27</v>
      </c>
      <c r="AL120" s="261">
        <v>2114.2261353104727</v>
      </c>
      <c r="AM120" s="261">
        <v>1.2896200185356813E-27</v>
      </c>
      <c r="AN120" s="261">
        <v>1.2896200185356813E-27</v>
      </c>
      <c r="AO120" s="261">
        <v>2114.2261353104727</v>
      </c>
      <c r="AP120" s="261">
        <v>2113.9365152919372</v>
      </c>
      <c r="AQ120" s="262">
        <v>0.28962001853551556</v>
      </c>
      <c r="AR120" s="253">
        <f>'5-1'!BS120+'5-8'!BS120-'4'!AQ120</f>
        <v>0</v>
      </c>
      <c r="AS120" s="260">
        <v>0.25640089678480399</v>
      </c>
      <c r="AT120" s="261">
        <v>0</v>
      </c>
      <c r="AU120" s="261">
        <v>0</v>
      </c>
      <c r="AV120" s="263">
        <v>0</v>
      </c>
      <c r="AW120" s="261">
        <v>0</v>
      </c>
      <c r="AX120" s="261">
        <v>0</v>
      </c>
      <c r="AY120" s="261">
        <v>0</v>
      </c>
      <c r="AZ120" s="261">
        <v>0</v>
      </c>
      <c r="BA120" s="261">
        <v>0</v>
      </c>
      <c r="BB120" s="261">
        <v>0</v>
      </c>
      <c r="BC120" s="261">
        <v>0</v>
      </c>
      <c r="BD120" s="261">
        <v>0</v>
      </c>
      <c r="BE120" s="261">
        <v>0</v>
      </c>
      <c r="BF120" s="261">
        <v>0</v>
      </c>
      <c r="BG120" s="261">
        <v>0</v>
      </c>
      <c r="BH120" s="261">
        <v>3.3219121750711594E-2</v>
      </c>
      <c r="BI120" s="262">
        <v>0</v>
      </c>
      <c r="BJ120" s="255">
        <f t="shared" si="1"/>
        <v>0</v>
      </c>
    </row>
    <row r="121" spans="2:62" s="245" customFormat="1" ht="12.75">
      <c r="B121" s="256">
        <v>93</v>
      </c>
      <c r="C121" s="1084" t="s">
        <v>738</v>
      </c>
      <c r="D121" s="1084"/>
      <c r="E121" s="1084"/>
      <c r="F121" s="1084"/>
      <c r="G121" s="1084"/>
      <c r="H121" s="1085" t="s">
        <v>803</v>
      </c>
      <c r="I121" s="1086"/>
      <c r="J121" s="257">
        <v>69503</v>
      </c>
      <c r="K121" s="258">
        <v>41635</v>
      </c>
      <c r="L121" s="259" t="s">
        <v>217</v>
      </c>
      <c r="M121" s="260">
        <v>2441.4967562557927</v>
      </c>
      <c r="N121" s="261">
        <v>1E-27</v>
      </c>
      <c r="O121" s="261">
        <v>1E-27</v>
      </c>
      <c r="P121" s="261">
        <v>1E-27</v>
      </c>
      <c r="Q121" s="261">
        <v>2441.4967562557927</v>
      </c>
      <c r="R121" s="261">
        <v>1.2896200185356813E-27</v>
      </c>
      <c r="S121" s="261">
        <v>1.2896200185356813E-27</v>
      </c>
      <c r="T121" s="261">
        <v>2441.4967562557927</v>
      </c>
      <c r="U121" s="261">
        <v>488.2993512511585</v>
      </c>
      <c r="V121" s="259">
        <v>1953.1974050046342</v>
      </c>
      <c r="W121" s="260">
        <v>1E-27</v>
      </c>
      <c r="X121" s="261">
        <v>1E-27</v>
      </c>
      <c r="Y121" s="261">
        <v>1E-27</v>
      </c>
      <c r="Z121" s="261">
        <v>1E-27</v>
      </c>
      <c r="AA121" s="261">
        <v>1E-27</v>
      </c>
      <c r="AB121" s="261">
        <v>1E-27</v>
      </c>
      <c r="AC121" s="261">
        <v>1E-27</v>
      </c>
      <c r="AD121" s="261">
        <v>1E-27</v>
      </c>
      <c r="AE121" s="261">
        <v>1E-27</v>
      </c>
      <c r="AF121" s="259">
        <v>1E-27</v>
      </c>
      <c r="AG121" s="259">
        <v>1E-27</v>
      </c>
      <c r="AH121" s="260">
        <v>2441.4967562557927</v>
      </c>
      <c r="AI121" s="261">
        <v>1.2896200185356813E-27</v>
      </c>
      <c r="AJ121" s="261">
        <v>1.2896200185356813E-27</v>
      </c>
      <c r="AK121" s="261">
        <v>1.2896200185356813E-27</v>
      </c>
      <c r="AL121" s="261">
        <v>2441.4967562557927</v>
      </c>
      <c r="AM121" s="261">
        <v>1.2896200185356813E-27</v>
      </c>
      <c r="AN121" s="261">
        <v>1.2896200185356813E-27</v>
      </c>
      <c r="AO121" s="261">
        <v>2441.4967562557927</v>
      </c>
      <c r="AP121" s="261">
        <v>488.2993512511585</v>
      </c>
      <c r="AQ121" s="262">
        <v>1953.1974050046342</v>
      </c>
      <c r="AR121" s="253">
        <f>'5-1'!BS121+'5-8'!BS121-'4'!AQ121</f>
        <v>0</v>
      </c>
      <c r="AS121" s="260">
        <v>1729.1676479177072</v>
      </c>
      <c r="AT121" s="261">
        <v>0</v>
      </c>
      <c r="AU121" s="261">
        <v>0</v>
      </c>
      <c r="AV121" s="263">
        <v>0</v>
      </c>
      <c r="AW121" s="261">
        <v>0</v>
      </c>
      <c r="AX121" s="261">
        <v>0</v>
      </c>
      <c r="AY121" s="261">
        <v>0</v>
      </c>
      <c r="AZ121" s="261">
        <v>0</v>
      </c>
      <c r="BA121" s="261">
        <v>0</v>
      </c>
      <c r="BB121" s="261">
        <v>0</v>
      </c>
      <c r="BC121" s="261">
        <v>0</v>
      </c>
      <c r="BD121" s="261">
        <v>0</v>
      </c>
      <c r="BE121" s="261">
        <v>0</v>
      </c>
      <c r="BF121" s="261">
        <v>0</v>
      </c>
      <c r="BG121" s="261">
        <v>0</v>
      </c>
      <c r="BH121" s="261">
        <v>224.02975708692716</v>
      </c>
      <c r="BI121" s="262">
        <v>0</v>
      </c>
      <c r="BJ121" s="255">
        <f t="shared" si="1"/>
        <v>0</v>
      </c>
    </row>
    <row r="122" spans="2:62" s="245" customFormat="1" ht="12.75">
      <c r="B122" s="256">
        <v>94</v>
      </c>
      <c r="C122" s="1084" t="s">
        <v>739</v>
      </c>
      <c r="D122" s="1084"/>
      <c r="E122" s="1084"/>
      <c r="F122" s="1084"/>
      <c r="G122" s="1084"/>
      <c r="H122" s="1085" t="s">
        <v>803</v>
      </c>
      <c r="I122" s="1086"/>
      <c r="J122" s="257">
        <v>69805</v>
      </c>
      <c r="K122" s="258">
        <v>37683</v>
      </c>
      <c r="L122" s="259" t="s">
        <v>217</v>
      </c>
      <c r="M122" s="260">
        <v>199.83781278962002</v>
      </c>
      <c r="N122" s="261">
        <v>1E-27</v>
      </c>
      <c r="O122" s="261">
        <v>1E-27</v>
      </c>
      <c r="P122" s="261">
        <v>1E-27</v>
      </c>
      <c r="Q122" s="261">
        <v>199.83781278962002</v>
      </c>
      <c r="R122" s="261">
        <v>1.2896200185356813E-27</v>
      </c>
      <c r="S122" s="261">
        <v>1.2896200185356813E-27</v>
      </c>
      <c r="T122" s="261">
        <v>199.83781278962002</v>
      </c>
      <c r="U122" s="261">
        <v>199.54819277108433</v>
      </c>
      <c r="V122" s="259">
        <v>0.28962001853568609</v>
      </c>
      <c r="W122" s="260">
        <v>1E-27</v>
      </c>
      <c r="X122" s="261">
        <v>1E-27</v>
      </c>
      <c r="Y122" s="261">
        <v>1E-27</v>
      </c>
      <c r="Z122" s="261">
        <v>1E-27</v>
      </c>
      <c r="AA122" s="261">
        <v>1E-27</v>
      </c>
      <c r="AB122" s="261">
        <v>1E-27</v>
      </c>
      <c r="AC122" s="261">
        <v>1E-27</v>
      </c>
      <c r="AD122" s="261">
        <v>1E-27</v>
      </c>
      <c r="AE122" s="261">
        <v>1E-27</v>
      </c>
      <c r="AF122" s="259">
        <v>1E-27</v>
      </c>
      <c r="AG122" s="259">
        <v>1E-27</v>
      </c>
      <c r="AH122" s="260">
        <v>199.83781278962002</v>
      </c>
      <c r="AI122" s="261">
        <v>1.2896200185356813E-27</v>
      </c>
      <c r="AJ122" s="261">
        <v>1.2896200185356813E-27</v>
      </c>
      <c r="AK122" s="261">
        <v>1.2896200185356813E-27</v>
      </c>
      <c r="AL122" s="261">
        <v>199.83781278962002</v>
      </c>
      <c r="AM122" s="261">
        <v>1.2896200185356813E-27</v>
      </c>
      <c r="AN122" s="261">
        <v>1.2896200185356813E-27</v>
      </c>
      <c r="AO122" s="261">
        <v>199.83781278962002</v>
      </c>
      <c r="AP122" s="261">
        <v>199.54819277108433</v>
      </c>
      <c r="AQ122" s="262">
        <v>0.28962001853568609</v>
      </c>
      <c r="AR122" s="253">
        <f>'5-1'!BS122+'5-8'!BS122-'4'!AQ122</f>
        <v>0</v>
      </c>
      <c r="AS122" s="260">
        <v>0.25640089678495492</v>
      </c>
      <c r="AT122" s="261">
        <v>0</v>
      </c>
      <c r="AU122" s="261">
        <v>0</v>
      </c>
      <c r="AV122" s="263">
        <v>0</v>
      </c>
      <c r="AW122" s="261">
        <v>0</v>
      </c>
      <c r="AX122" s="261">
        <v>0</v>
      </c>
      <c r="AY122" s="261">
        <v>0</v>
      </c>
      <c r="AZ122" s="261">
        <v>0</v>
      </c>
      <c r="BA122" s="261">
        <v>0</v>
      </c>
      <c r="BB122" s="261">
        <v>0</v>
      </c>
      <c r="BC122" s="261">
        <v>0</v>
      </c>
      <c r="BD122" s="261">
        <v>0</v>
      </c>
      <c r="BE122" s="261">
        <v>0</v>
      </c>
      <c r="BF122" s="261">
        <v>0</v>
      </c>
      <c r="BG122" s="261">
        <v>0</v>
      </c>
      <c r="BH122" s="261">
        <v>3.3219121750731155E-2</v>
      </c>
      <c r="BI122" s="262">
        <v>0</v>
      </c>
      <c r="BJ122" s="255">
        <f t="shared" si="1"/>
        <v>0</v>
      </c>
    </row>
    <row r="123" spans="2:62" s="245" customFormat="1" ht="12.75">
      <c r="B123" s="256">
        <v>95</v>
      </c>
      <c r="C123" s="1084" t="s">
        <v>740</v>
      </c>
      <c r="D123" s="1084"/>
      <c r="E123" s="1084"/>
      <c r="F123" s="1084"/>
      <c r="G123" s="1084"/>
      <c r="H123" s="1085" t="s">
        <v>799</v>
      </c>
      <c r="I123" s="1086"/>
      <c r="J123" s="257">
        <v>69806</v>
      </c>
      <c r="K123" s="258">
        <v>37711</v>
      </c>
      <c r="L123" s="259" t="s">
        <v>217</v>
      </c>
      <c r="M123" s="260">
        <v>1462.5810936051901</v>
      </c>
      <c r="N123" s="261">
        <v>1E-27</v>
      </c>
      <c r="O123" s="261">
        <v>1E-27</v>
      </c>
      <c r="P123" s="261">
        <v>1E-27</v>
      </c>
      <c r="Q123" s="261">
        <v>1462.5810936051901</v>
      </c>
      <c r="R123" s="261">
        <v>1.2896200185356813E-27</v>
      </c>
      <c r="S123" s="261">
        <v>1.2896200185356813E-27</v>
      </c>
      <c r="T123" s="261">
        <v>1462.5810936051901</v>
      </c>
      <c r="U123" s="261">
        <v>1462.2914735866543</v>
      </c>
      <c r="V123" s="259">
        <v>0.28962001853574293</v>
      </c>
      <c r="W123" s="260">
        <v>1E-27</v>
      </c>
      <c r="X123" s="261">
        <v>1E-27</v>
      </c>
      <c r="Y123" s="261">
        <v>1E-27</v>
      </c>
      <c r="Z123" s="261">
        <v>1E-27</v>
      </c>
      <c r="AA123" s="261">
        <v>1E-27</v>
      </c>
      <c r="AB123" s="261">
        <v>1E-27</v>
      </c>
      <c r="AC123" s="261">
        <v>1E-27</v>
      </c>
      <c r="AD123" s="261">
        <v>1E-27</v>
      </c>
      <c r="AE123" s="261">
        <v>1E-27</v>
      </c>
      <c r="AF123" s="259">
        <v>1E-27</v>
      </c>
      <c r="AG123" s="259">
        <v>1E-27</v>
      </c>
      <c r="AH123" s="260">
        <v>1462.5810936051901</v>
      </c>
      <c r="AI123" s="261">
        <v>1.2896200185356813E-27</v>
      </c>
      <c r="AJ123" s="261">
        <v>1.2896200185356813E-27</v>
      </c>
      <c r="AK123" s="261">
        <v>1.2896200185356813E-27</v>
      </c>
      <c r="AL123" s="261">
        <v>1462.5810936051901</v>
      </c>
      <c r="AM123" s="261">
        <v>1.2896200185356813E-27</v>
      </c>
      <c r="AN123" s="261">
        <v>1.2896200185356813E-27</v>
      </c>
      <c r="AO123" s="261">
        <v>1462.5810936051901</v>
      </c>
      <c r="AP123" s="261">
        <v>1462.2914735866543</v>
      </c>
      <c r="AQ123" s="262">
        <v>0.28962001853574293</v>
      </c>
      <c r="AR123" s="253">
        <f>'5-1'!BS123+'5-8'!BS123-'4'!AQ123</f>
        <v>0</v>
      </c>
      <c r="AS123" s="260">
        <v>0.25640089678500527</v>
      </c>
      <c r="AT123" s="261">
        <v>0</v>
      </c>
      <c r="AU123" s="261">
        <v>0</v>
      </c>
      <c r="AV123" s="263">
        <v>0</v>
      </c>
      <c r="AW123" s="261">
        <v>0</v>
      </c>
      <c r="AX123" s="261">
        <v>0</v>
      </c>
      <c r="AY123" s="261">
        <v>0</v>
      </c>
      <c r="AZ123" s="261">
        <v>0</v>
      </c>
      <c r="BA123" s="261">
        <v>0</v>
      </c>
      <c r="BB123" s="261">
        <v>0</v>
      </c>
      <c r="BC123" s="261">
        <v>0</v>
      </c>
      <c r="BD123" s="261">
        <v>0</v>
      </c>
      <c r="BE123" s="261">
        <v>0</v>
      </c>
      <c r="BF123" s="261">
        <v>0</v>
      </c>
      <c r="BG123" s="261">
        <v>0</v>
      </c>
      <c r="BH123" s="261">
        <v>3.3219121750737678E-2</v>
      </c>
      <c r="BI123" s="262">
        <v>0</v>
      </c>
      <c r="BJ123" s="255">
        <f t="shared" si="1"/>
        <v>0</v>
      </c>
    </row>
    <row r="124" spans="2:62" s="245" customFormat="1" ht="12.75">
      <c r="B124" s="256">
        <v>96</v>
      </c>
      <c r="C124" s="1084" t="s">
        <v>741</v>
      </c>
      <c r="D124" s="1084"/>
      <c r="E124" s="1084"/>
      <c r="F124" s="1084"/>
      <c r="G124" s="1084"/>
      <c r="H124" s="1085" t="s">
        <v>806</v>
      </c>
      <c r="I124" s="1086"/>
      <c r="J124" s="257">
        <v>10601</v>
      </c>
      <c r="K124" s="258">
        <v>26999</v>
      </c>
      <c r="L124" s="259" t="s">
        <v>217</v>
      </c>
      <c r="M124" s="260">
        <v>4861.5616311399444</v>
      </c>
      <c r="N124" s="261">
        <v>1E-27</v>
      </c>
      <c r="O124" s="261">
        <v>1E-27</v>
      </c>
      <c r="P124" s="261">
        <v>1E-27</v>
      </c>
      <c r="Q124" s="261">
        <v>4861.5616311399444</v>
      </c>
      <c r="R124" s="261">
        <v>1.2896200185356813E-27</v>
      </c>
      <c r="S124" s="261">
        <v>1.2896200185356813E-27</v>
      </c>
      <c r="T124" s="261">
        <v>4861.5616311399444</v>
      </c>
      <c r="U124" s="261">
        <v>4861.2720111214085</v>
      </c>
      <c r="V124" s="259">
        <v>0.2896200185359703</v>
      </c>
      <c r="W124" s="260">
        <v>1E-27</v>
      </c>
      <c r="X124" s="261">
        <v>1E-27</v>
      </c>
      <c r="Y124" s="261">
        <v>1E-27</v>
      </c>
      <c r="Z124" s="261">
        <v>1E-27</v>
      </c>
      <c r="AA124" s="261">
        <v>1E-27</v>
      </c>
      <c r="AB124" s="261">
        <v>1E-27</v>
      </c>
      <c r="AC124" s="261">
        <v>1E-27</v>
      </c>
      <c r="AD124" s="261">
        <v>1E-27</v>
      </c>
      <c r="AE124" s="261">
        <v>1E-27</v>
      </c>
      <c r="AF124" s="259">
        <v>1E-27</v>
      </c>
      <c r="AG124" s="259">
        <v>1E-27</v>
      </c>
      <c r="AH124" s="260">
        <v>4861.5616311399444</v>
      </c>
      <c r="AI124" s="261">
        <v>1.2896200185356813E-27</v>
      </c>
      <c r="AJ124" s="261">
        <v>1.2896200185356813E-27</v>
      </c>
      <c r="AK124" s="261">
        <v>1.2896200185356813E-27</v>
      </c>
      <c r="AL124" s="261">
        <v>4861.5616311399444</v>
      </c>
      <c r="AM124" s="261">
        <v>1.2896200185356813E-27</v>
      </c>
      <c r="AN124" s="261">
        <v>1.2896200185356813E-27</v>
      </c>
      <c r="AO124" s="261">
        <v>4861.5616311399444</v>
      </c>
      <c r="AP124" s="261">
        <v>4861.2720111214085</v>
      </c>
      <c r="AQ124" s="262">
        <v>0.2896200185359703</v>
      </c>
      <c r="AR124" s="253">
        <f>'5-1'!BS124+'5-8'!BS124-'4'!AQ124</f>
        <v>0</v>
      </c>
      <c r="AS124" s="260">
        <v>0.25640089678520656</v>
      </c>
      <c r="AT124" s="261">
        <v>0</v>
      </c>
      <c r="AU124" s="261">
        <v>0</v>
      </c>
      <c r="AV124" s="263">
        <v>0</v>
      </c>
      <c r="AW124" s="261">
        <v>0</v>
      </c>
      <c r="AX124" s="261">
        <v>0</v>
      </c>
      <c r="AY124" s="261">
        <v>0</v>
      </c>
      <c r="AZ124" s="261">
        <v>0</v>
      </c>
      <c r="BA124" s="261">
        <v>0</v>
      </c>
      <c r="BB124" s="261">
        <v>0</v>
      </c>
      <c r="BC124" s="261">
        <v>0</v>
      </c>
      <c r="BD124" s="261">
        <v>0</v>
      </c>
      <c r="BE124" s="261">
        <v>0</v>
      </c>
      <c r="BF124" s="261">
        <v>0</v>
      </c>
      <c r="BG124" s="261">
        <v>0</v>
      </c>
      <c r="BH124" s="261">
        <v>3.3219121750763754E-2</v>
      </c>
      <c r="BI124" s="262">
        <v>0</v>
      </c>
      <c r="BJ124" s="255">
        <f t="shared" si="1"/>
        <v>0</v>
      </c>
    </row>
    <row r="125" spans="2:62" s="245" customFormat="1" ht="12.75">
      <c r="B125" s="256">
        <v>97</v>
      </c>
      <c r="C125" s="1084" t="s">
        <v>742</v>
      </c>
      <c r="D125" s="1084"/>
      <c r="E125" s="1084"/>
      <c r="F125" s="1084"/>
      <c r="G125" s="1084"/>
      <c r="H125" s="1085" t="s">
        <v>806</v>
      </c>
      <c r="I125" s="1086"/>
      <c r="J125" s="257">
        <v>10602</v>
      </c>
      <c r="K125" s="258">
        <v>29160</v>
      </c>
      <c r="L125" s="259" t="s">
        <v>217</v>
      </c>
      <c r="M125" s="260">
        <v>42001.563948100091</v>
      </c>
      <c r="N125" s="261">
        <v>1E-27</v>
      </c>
      <c r="O125" s="261">
        <v>1E-27</v>
      </c>
      <c r="P125" s="261">
        <v>1E-27</v>
      </c>
      <c r="Q125" s="261">
        <v>42001.563948100091</v>
      </c>
      <c r="R125" s="261">
        <v>1.2896200185356813E-27</v>
      </c>
      <c r="S125" s="261">
        <v>1.2896200185356813E-27</v>
      </c>
      <c r="T125" s="261">
        <v>42001.563948100091</v>
      </c>
      <c r="U125" s="261">
        <v>42001.274328081556</v>
      </c>
      <c r="V125" s="259">
        <v>0.28962001853506081</v>
      </c>
      <c r="W125" s="260">
        <v>1E-27</v>
      </c>
      <c r="X125" s="261">
        <v>1E-27</v>
      </c>
      <c r="Y125" s="261">
        <v>1E-27</v>
      </c>
      <c r="Z125" s="261">
        <v>1E-27</v>
      </c>
      <c r="AA125" s="261">
        <v>1E-27</v>
      </c>
      <c r="AB125" s="261">
        <v>1E-27</v>
      </c>
      <c r="AC125" s="261">
        <v>1E-27</v>
      </c>
      <c r="AD125" s="261">
        <v>1E-27</v>
      </c>
      <c r="AE125" s="261">
        <v>1E-27</v>
      </c>
      <c r="AF125" s="259">
        <v>1E-27</v>
      </c>
      <c r="AG125" s="259">
        <v>1E-27</v>
      </c>
      <c r="AH125" s="260">
        <v>42001.563948100091</v>
      </c>
      <c r="AI125" s="261">
        <v>1.2896200185356813E-27</v>
      </c>
      <c r="AJ125" s="261">
        <v>1.2896200185356813E-27</v>
      </c>
      <c r="AK125" s="261">
        <v>1.2896200185356813E-27</v>
      </c>
      <c r="AL125" s="261">
        <v>42001.563948100091</v>
      </c>
      <c r="AM125" s="261">
        <v>1.2896200185356813E-27</v>
      </c>
      <c r="AN125" s="261">
        <v>1.2896200185356813E-27</v>
      </c>
      <c r="AO125" s="261">
        <v>42001.563948100091</v>
      </c>
      <c r="AP125" s="261">
        <v>42001.274328081556</v>
      </c>
      <c r="AQ125" s="262">
        <v>0.28962001853506081</v>
      </c>
      <c r="AR125" s="253">
        <f>'5-1'!BS125+'5-8'!BS125-'4'!AQ125</f>
        <v>0</v>
      </c>
      <c r="AS125" s="260">
        <v>0.25640089678440137</v>
      </c>
      <c r="AT125" s="261">
        <v>0</v>
      </c>
      <c r="AU125" s="261">
        <v>0</v>
      </c>
      <c r="AV125" s="263">
        <v>0</v>
      </c>
      <c r="AW125" s="261">
        <v>0</v>
      </c>
      <c r="AX125" s="261">
        <v>0</v>
      </c>
      <c r="AY125" s="261">
        <v>0</v>
      </c>
      <c r="AZ125" s="261">
        <v>0</v>
      </c>
      <c r="BA125" s="261">
        <v>0</v>
      </c>
      <c r="BB125" s="261">
        <v>0</v>
      </c>
      <c r="BC125" s="261">
        <v>0</v>
      </c>
      <c r="BD125" s="261">
        <v>0</v>
      </c>
      <c r="BE125" s="261">
        <v>0</v>
      </c>
      <c r="BF125" s="261">
        <v>0</v>
      </c>
      <c r="BG125" s="261">
        <v>0</v>
      </c>
      <c r="BH125" s="261">
        <v>3.3219121750659435E-2</v>
      </c>
      <c r="BI125" s="262">
        <v>0</v>
      </c>
      <c r="BJ125" s="255">
        <f t="shared" si="1"/>
        <v>0</v>
      </c>
    </row>
    <row r="126" spans="2:62" s="245" customFormat="1" ht="12.75">
      <c r="B126" s="256">
        <v>98</v>
      </c>
      <c r="C126" s="1084" t="s">
        <v>743</v>
      </c>
      <c r="D126" s="1084"/>
      <c r="E126" s="1084"/>
      <c r="F126" s="1084"/>
      <c r="G126" s="1084"/>
      <c r="H126" s="1085" t="s">
        <v>796</v>
      </c>
      <c r="I126" s="1086"/>
      <c r="J126" s="257">
        <v>24110</v>
      </c>
      <c r="K126" s="258">
        <v>37613</v>
      </c>
      <c r="L126" s="259" t="s">
        <v>217</v>
      </c>
      <c r="M126" s="260">
        <v>2.1584800741427251E-27</v>
      </c>
      <c r="N126" s="261">
        <v>1E-27</v>
      </c>
      <c r="O126" s="261">
        <v>1E-27</v>
      </c>
      <c r="P126" s="261">
        <v>1E-27</v>
      </c>
      <c r="Q126" s="261">
        <v>1.2896200185356813E-27</v>
      </c>
      <c r="R126" s="261">
        <v>1.2896200185356813E-27</v>
      </c>
      <c r="S126" s="261">
        <v>1.2896200185356813E-27</v>
      </c>
      <c r="T126" s="261">
        <v>7.1037998146431878E-28</v>
      </c>
      <c r="U126" s="261">
        <v>1.2896200185356813E-27</v>
      </c>
      <c r="V126" s="259">
        <v>4.207599629286376E-28</v>
      </c>
      <c r="W126" s="260">
        <v>1E-27</v>
      </c>
      <c r="X126" s="261">
        <v>1E-27</v>
      </c>
      <c r="Y126" s="261">
        <v>1E-27</v>
      </c>
      <c r="Z126" s="261">
        <v>1E-27</v>
      </c>
      <c r="AA126" s="261">
        <v>1E-27</v>
      </c>
      <c r="AB126" s="261">
        <v>1E-27</v>
      </c>
      <c r="AC126" s="261">
        <v>1E-27</v>
      </c>
      <c r="AD126" s="261">
        <v>1E-27</v>
      </c>
      <c r="AE126" s="261">
        <v>1E-27</v>
      </c>
      <c r="AF126" s="259">
        <v>1E-27</v>
      </c>
      <c r="AG126" s="259">
        <v>1E-27</v>
      </c>
      <c r="AH126" s="260">
        <v>2.1584800741427251E-27</v>
      </c>
      <c r="AI126" s="261">
        <v>1.2896200185356813E-27</v>
      </c>
      <c r="AJ126" s="261">
        <v>1.2896200185356813E-27</v>
      </c>
      <c r="AK126" s="261">
        <v>1.2896200185356813E-27</v>
      </c>
      <c r="AL126" s="261">
        <v>1.2896200185356813E-27</v>
      </c>
      <c r="AM126" s="261">
        <v>1.2896200185356813E-27</v>
      </c>
      <c r="AN126" s="261">
        <v>1.2896200185356813E-27</v>
      </c>
      <c r="AO126" s="261">
        <v>7.1037998146431878E-28</v>
      </c>
      <c r="AP126" s="261">
        <v>1.2896200185356813E-27</v>
      </c>
      <c r="AQ126" s="262">
        <v>4.207599629286376E-28</v>
      </c>
      <c r="AR126" s="253">
        <f>'5-1'!BS126+'5-8'!BS126-'4'!AQ126</f>
        <v>0</v>
      </c>
      <c r="AS126" s="260">
        <v>3.7249922284917621E-28</v>
      </c>
      <c r="AT126" s="261">
        <v>0</v>
      </c>
      <c r="AU126" s="261">
        <v>0</v>
      </c>
      <c r="AV126" s="263">
        <v>0</v>
      </c>
      <c r="AW126" s="261">
        <v>0</v>
      </c>
      <c r="AX126" s="261">
        <v>0</v>
      </c>
      <c r="AY126" s="261">
        <v>0</v>
      </c>
      <c r="AZ126" s="261">
        <v>0</v>
      </c>
      <c r="BA126" s="261">
        <v>0</v>
      </c>
      <c r="BB126" s="261">
        <v>0</v>
      </c>
      <c r="BC126" s="261">
        <v>0</v>
      </c>
      <c r="BD126" s="261">
        <v>0</v>
      </c>
      <c r="BE126" s="261">
        <v>0</v>
      </c>
      <c r="BF126" s="261">
        <v>0</v>
      </c>
      <c r="BG126" s="261">
        <v>0</v>
      </c>
      <c r="BH126" s="261">
        <v>4.8260740079461401E-29</v>
      </c>
      <c r="BI126" s="262">
        <v>0</v>
      </c>
      <c r="BJ126" s="255">
        <f t="shared" si="1"/>
        <v>0</v>
      </c>
    </row>
    <row r="127" spans="2:62" s="245" customFormat="1" ht="12.75">
      <c r="B127" s="256">
        <v>99</v>
      </c>
      <c r="C127" s="1084" t="s">
        <v>744</v>
      </c>
      <c r="D127" s="1084"/>
      <c r="E127" s="1084"/>
      <c r="F127" s="1084"/>
      <c r="G127" s="1084"/>
      <c r="H127" s="1085" t="s">
        <v>796</v>
      </c>
      <c r="I127" s="1086"/>
      <c r="J127" s="257">
        <v>39500</v>
      </c>
      <c r="K127" s="258">
        <v>36830</v>
      </c>
      <c r="L127" s="259" t="s">
        <v>217</v>
      </c>
      <c r="M127" s="260">
        <v>443.69786839666358</v>
      </c>
      <c r="N127" s="261">
        <v>1E-27</v>
      </c>
      <c r="O127" s="261">
        <v>1E-27</v>
      </c>
      <c r="P127" s="261">
        <v>1E-27</v>
      </c>
      <c r="Q127" s="261">
        <v>443.69786839666358</v>
      </c>
      <c r="R127" s="261">
        <v>1.2896200185356813E-27</v>
      </c>
      <c r="S127" s="261">
        <v>1.2896200185356813E-27</v>
      </c>
      <c r="T127" s="261">
        <v>443.69786839666358</v>
      </c>
      <c r="U127" s="261">
        <v>443.40824837812789</v>
      </c>
      <c r="V127" s="259">
        <v>0.28962001853568609</v>
      </c>
      <c r="W127" s="260">
        <v>1E-27</v>
      </c>
      <c r="X127" s="261">
        <v>1E-27</v>
      </c>
      <c r="Y127" s="261">
        <v>1E-27</v>
      </c>
      <c r="Z127" s="261">
        <v>1E-27</v>
      </c>
      <c r="AA127" s="261">
        <v>1E-27</v>
      </c>
      <c r="AB127" s="261">
        <v>1E-27</v>
      </c>
      <c r="AC127" s="261">
        <v>1E-27</v>
      </c>
      <c r="AD127" s="261">
        <v>1E-27</v>
      </c>
      <c r="AE127" s="261">
        <v>1E-27</v>
      </c>
      <c r="AF127" s="259">
        <v>1E-27</v>
      </c>
      <c r="AG127" s="259">
        <v>1E-27</v>
      </c>
      <c r="AH127" s="260">
        <v>443.69786839666358</v>
      </c>
      <c r="AI127" s="261">
        <v>1.2896200185356813E-27</v>
      </c>
      <c r="AJ127" s="261">
        <v>1.2896200185356813E-27</v>
      </c>
      <c r="AK127" s="261">
        <v>1.2896200185356813E-27</v>
      </c>
      <c r="AL127" s="261">
        <v>443.69786839666358</v>
      </c>
      <c r="AM127" s="261">
        <v>1.2896200185356813E-27</v>
      </c>
      <c r="AN127" s="261">
        <v>1.2896200185356813E-27</v>
      </c>
      <c r="AO127" s="261">
        <v>443.69786839666358</v>
      </c>
      <c r="AP127" s="261">
        <v>443.40824837812789</v>
      </c>
      <c r="AQ127" s="262">
        <v>0.28962001853568609</v>
      </c>
      <c r="AR127" s="253">
        <f>'5-1'!BS127+'5-8'!BS127-'4'!AQ127</f>
        <v>0</v>
      </c>
      <c r="AS127" s="260">
        <v>0.25640089678495492</v>
      </c>
      <c r="AT127" s="261">
        <v>0</v>
      </c>
      <c r="AU127" s="261">
        <v>0</v>
      </c>
      <c r="AV127" s="263">
        <v>0</v>
      </c>
      <c r="AW127" s="261">
        <v>0</v>
      </c>
      <c r="AX127" s="261">
        <v>0</v>
      </c>
      <c r="AY127" s="261">
        <v>0</v>
      </c>
      <c r="AZ127" s="261">
        <v>0</v>
      </c>
      <c r="BA127" s="261">
        <v>0</v>
      </c>
      <c r="BB127" s="261">
        <v>0</v>
      </c>
      <c r="BC127" s="261">
        <v>0</v>
      </c>
      <c r="BD127" s="261">
        <v>0</v>
      </c>
      <c r="BE127" s="261">
        <v>0</v>
      </c>
      <c r="BF127" s="261">
        <v>0</v>
      </c>
      <c r="BG127" s="261">
        <v>0</v>
      </c>
      <c r="BH127" s="261">
        <v>3.3219121750731155E-2</v>
      </c>
      <c r="BI127" s="262">
        <v>0</v>
      </c>
      <c r="BJ127" s="255">
        <f t="shared" si="1"/>
        <v>0</v>
      </c>
    </row>
    <row r="128" spans="2:62" s="245" customFormat="1" ht="12.75">
      <c r="B128" s="256">
        <v>100</v>
      </c>
      <c r="C128" s="1084" t="s">
        <v>745</v>
      </c>
      <c r="D128" s="1084"/>
      <c r="E128" s="1084"/>
      <c r="F128" s="1084"/>
      <c r="G128" s="1084"/>
      <c r="H128" s="1085" t="s">
        <v>804</v>
      </c>
      <c r="I128" s="1086"/>
      <c r="J128" s="257">
        <v>21704</v>
      </c>
      <c r="K128" s="258">
        <v>29037</v>
      </c>
      <c r="L128" s="259" t="s">
        <v>217</v>
      </c>
      <c r="M128" s="260">
        <v>261.5268767377201</v>
      </c>
      <c r="N128" s="261">
        <v>1E-27</v>
      </c>
      <c r="O128" s="261">
        <v>1E-27</v>
      </c>
      <c r="P128" s="261">
        <v>1E-27</v>
      </c>
      <c r="Q128" s="261">
        <v>261.5268767377201</v>
      </c>
      <c r="R128" s="261">
        <v>1.2896200185356813E-27</v>
      </c>
      <c r="S128" s="261">
        <v>1.2896200185356813E-27</v>
      </c>
      <c r="T128" s="261">
        <v>261.5268767377201</v>
      </c>
      <c r="U128" s="261">
        <v>261.23725671918442</v>
      </c>
      <c r="V128" s="259">
        <v>0.28962001853568609</v>
      </c>
      <c r="W128" s="260">
        <v>1E-27</v>
      </c>
      <c r="X128" s="261">
        <v>1E-27</v>
      </c>
      <c r="Y128" s="261">
        <v>1E-27</v>
      </c>
      <c r="Z128" s="261">
        <v>1E-27</v>
      </c>
      <c r="AA128" s="261">
        <v>1E-27</v>
      </c>
      <c r="AB128" s="261">
        <v>1E-27</v>
      </c>
      <c r="AC128" s="261">
        <v>1E-27</v>
      </c>
      <c r="AD128" s="261">
        <v>1E-27</v>
      </c>
      <c r="AE128" s="261">
        <v>1E-27</v>
      </c>
      <c r="AF128" s="259">
        <v>1E-27</v>
      </c>
      <c r="AG128" s="259">
        <v>1E-27</v>
      </c>
      <c r="AH128" s="260">
        <v>261.5268767377201</v>
      </c>
      <c r="AI128" s="261">
        <v>1.2896200185356813E-27</v>
      </c>
      <c r="AJ128" s="261">
        <v>1.2896200185356813E-27</v>
      </c>
      <c r="AK128" s="261">
        <v>1.2896200185356813E-27</v>
      </c>
      <c r="AL128" s="261">
        <v>261.5268767377201</v>
      </c>
      <c r="AM128" s="261">
        <v>1.2896200185356813E-27</v>
      </c>
      <c r="AN128" s="261">
        <v>1.2896200185356813E-27</v>
      </c>
      <c r="AO128" s="261">
        <v>261.5268767377201</v>
      </c>
      <c r="AP128" s="261">
        <v>261.23725671918442</v>
      </c>
      <c r="AQ128" s="262">
        <v>0.28962001853568609</v>
      </c>
      <c r="AR128" s="253">
        <f>'5-1'!BS128+'5-8'!BS128-'4'!AQ128</f>
        <v>0</v>
      </c>
      <c r="AS128" s="260">
        <v>0.26065801668211747</v>
      </c>
      <c r="AT128" s="261">
        <v>0</v>
      </c>
      <c r="AU128" s="261">
        <v>0</v>
      </c>
      <c r="AV128" s="263">
        <v>0</v>
      </c>
      <c r="AW128" s="261">
        <v>0</v>
      </c>
      <c r="AX128" s="261">
        <v>0</v>
      </c>
      <c r="AY128" s="261">
        <v>0</v>
      </c>
      <c r="AZ128" s="261">
        <v>0</v>
      </c>
      <c r="BA128" s="261">
        <v>0</v>
      </c>
      <c r="BB128" s="261">
        <v>0</v>
      </c>
      <c r="BC128" s="261">
        <v>0</v>
      </c>
      <c r="BD128" s="261">
        <v>0</v>
      </c>
      <c r="BE128" s="261">
        <v>0</v>
      </c>
      <c r="BF128" s="261">
        <v>0</v>
      </c>
      <c r="BG128" s="261">
        <v>0</v>
      </c>
      <c r="BH128" s="261">
        <v>0</v>
      </c>
      <c r="BI128" s="262">
        <v>2.8962001853568609E-2</v>
      </c>
      <c r="BJ128" s="255">
        <f t="shared" si="1"/>
        <v>0</v>
      </c>
    </row>
    <row r="129" spans="2:62" s="245" customFormat="1" ht="12.75">
      <c r="B129" s="256">
        <v>101</v>
      </c>
      <c r="C129" s="1084" t="s">
        <v>746</v>
      </c>
      <c r="D129" s="1084"/>
      <c r="E129" s="1084"/>
      <c r="F129" s="1084"/>
      <c r="G129" s="1084"/>
      <c r="H129" s="1085" t="s">
        <v>804</v>
      </c>
      <c r="I129" s="1086"/>
      <c r="J129" s="257">
        <v>21708</v>
      </c>
      <c r="K129" s="258">
        <v>32509</v>
      </c>
      <c r="L129" s="259" t="s">
        <v>217</v>
      </c>
      <c r="M129" s="260">
        <v>2.1584800741427251E-27</v>
      </c>
      <c r="N129" s="261">
        <v>1E-27</v>
      </c>
      <c r="O129" s="261">
        <v>1E-27</v>
      </c>
      <c r="P129" s="261">
        <v>1E-27</v>
      </c>
      <c r="Q129" s="261">
        <v>1.2896200185356813E-27</v>
      </c>
      <c r="R129" s="261">
        <v>1.2896200185356813E-27</v>
      </c>
      <c r="S129" s="261">
        <v>1.2896200185356813E-27</v>
      </c>
      <c r="T129" s="261">
        <v>7.1037998146431878E-28</v>
      </c>
      <c r="U129" s="261">
        <v>1.2896200185356813E-27</v>
      </c>
      <c r="V129" s="259">
        <v>4.207599629286376E-28</v>
      </c>
      <c r="W129" s="260">
        <v>1E-27</v>
      </c>
      <c r="X129" s="261">
        <v>1E-27</v>
      </c>
      <c r="Y129" s="261">
        <v>1E-27</v>
      </c>
      <c r="Z129" s="261">
        <v>1E-27</v>
      </c>
      <c r="AA129" s="261">
        <v>1E-27</v>
      </c>
      <c r="AB129" s="261">
        <v>1E-27</v>
      </c>
      <c r="AC129" s="261">
        <v>1E-27</v>
      </c>
      <c r="AD129" s="261">
        <v>1E-27</v>
      </c>
      <c r="AE129" s="261">
        <v>1E-27</v>
      </c>
      <c r="AF129" s="259">
        <v>1E-27</v>
      </c>
      <c r="AG129" s="259">
        <v>1E-27</v>
      </c>
      <c r="AH129" s="260">
        <v>2.1584800741427251E-27</v>
      </c>
      <c r="AI129" s="261">
        <v>1.2896200185356813E-27</v>
      </c>
      <c r="AJ129" s="261">
        <v>1.2896200185356813E-27</v>
      </c>
      <c r="AK129" s="261">
        <v>1.2896200185356813E-27</v>
      </c>
      <c r="AL129" s="261">
        <v>1.2896200185356813E-27</v>
      </c>
      <c r="AM129" s="261">
        <v>1.2896200185356813E-27</v>
      </c>
      <c r="AN129" s="261">
        <v>1.2896200185356813E-27</v>
      </c>
      <c r="AO129" s="261">
        <v>7.1037998146431878E-28</v>
      </c>
      <c r="AP129" s="261">
        <v>1.2896200185356813E-27</v>
      </c>
      <c r="AQ129" s="262">
        <v>4.207599629286376E-28</v>
      </c>
      <c r="AR129" s="253">
        <f>'5-1'!BS129+'5-8'!BS129-'4'!AQ129</f>
        <v>0</v>
      </c>
      <c r="AS129" s="260">
        <v>3.7868396663577383E-28</v>
      </c>
      <c r="AT129" s="261">
        <v>0</v>
      </c>
      <c r="AU129" s="261">
        <v>0</v>
      </c>
      <c r="AV129" s="263">
        <v>0</v>
      </c>
      <c r="AW129" s="261">
        <v>0</v>
      </c>
      <c r="AX129" s="261">
        <v>0</v>
      </c>
      <c r="AY129" s="261">
        <v>0</v>
      </c>
      <c r="AZ129" s="261">
        <v>0</v>
      </c>
      <c r="BA129" s="261">
        <v>0</v>
      </c>
      <c r="BB129" s="261">
        <v>0</v>
      </c>
      <c r="BC129" s="261">
        <v>0</v>
      </c>
      <c r="BD129" s="261">
        <v>0</v>
      </c>
      <c r="BE129" s="261">
        <v>0</v>
      </c>
      <c r="BF129" s="261">
        <v>0</v>
      </c>
      <c r="BG129" s="261">
        <v>0</v>
      </c>
      <c r="BH129" s="261">
        <v>0</v>
      </c>
      <c r="BI129" s="262">
        <v>4.2075996292863764E-29</v>
      </c>
      <c r="BJ129" s="255">
        <f t="shared" si="1"/>
        <v>0</v>
      </c>
    </row>
    <row r="130" spans="2:62" s="245" customFormat="1" ht="12.75">
      <c r="B130" s="256">
        <v>102</v>
      </c>
      <c r="C130" s="1084" t="s">
        <v>747</v>
      </c>
      <c r="D130" s="1084"/>
      <c r="E130" s="1084"/>
      <c r="F130" s="1084"/>
      <c r="G130" s="1084"/>
      <c r="H130" s="1085" t="s">
        <v>804</v>
      </c>
      <c r="I130" s="1086"/>
      <c r="J130" s="257">
        <v>31205</v>
      </c>
      <c r="K130" s="258">
        <v>30621</v>
      </c>
      <c r="L130" s="259" t="s">
        <v>217</v>
      </c>
      <c r="M130" s="260">
        <v>404.88878591288233</v>
      </c>
      <c r="N130" s="261">
        <v>1E-27</v>
      </c>
      <c r="O130" s="261">
        <v>1E-27</v>
      </c>
      <c r="P130" s="261">
        <v>1E-27</v>
      </c>
      <c r="Q130" s="261">
        <v>404.88878591288233</v>
      </c>
      <c r="R130" s="261">
        <v>1.2896200185356813E-27</v>
      </c>
      <c r="S130" s="261">
        <v>1.2896200185356813E-27</v>
      </c>
      <c r="T130" s="261">
        <v>404.88878591288233</v>
      </c>
      <c r="U130" s="261">
        <v>404.59916589434664</v>
      </c>
      <c r="V130" s="259">
        <v>0.28962001853568609</v>
      </c>
      <c r="W130" s="260">
        <v>1E-27</v>
      </c>
      <c r="X130" s="261">
        <v>1E-27</v>
      </c>
      <c r="Y130" s="261">
        <v>1E-27</v>
      </c>
      <c r="Z130" s="261">
        <v>1E-27</v>
      </c>
      <c r="AA130" s="261">
        <v>1E-27</v>
      </c>
      <c r="AB130" s="261">
        <v>1E-27</v>
      </c>
      <c r="AC130" s="261">
        <v>1E-27</v>
      </c>
      <c r="AD130" s="261">
        <v>1E-27</v>
      </c>
      <c r="AE130" s="261">
        <v>1E-27</v>
      </c>
      <c r="AF130" s="259">
        <v>1E-27</v>
      </c>
      <c r="AG130" s="259">
        <v>1E-27</v>
      </c>
      <c r="AH130" s="260">
        <v>404.88878591288233</v>
      </c>
      <c r="AI130" s="261">
        <v>1.2896200185356813E-27</v>
      </c>
      <c r="AJ130" s="261">
        <v>1.2896200185356813E-27</v>
      </c>
      <c r="AK130" s="261">
        <v>1.2896200185356813E-27</v>
      </c>
      <c r="AL130" s="261">
        <v>404.88878591288233</v>
      </c>
      <c r="AM130" s="261">
        <v>1.2896200185356813E-27</v>
      </c>
      <c r="AN130" s="261">
        <v>1.2896200185356813E-27</v>
      </c>
      <c r="AO130" s="261">
        <v>404.88878591288233</v>
      </c>
      <c r="AP130" s="261">
        <v>404.59916589434664</v>
      </c>
      <c r="AQ130" s="262">
        <v>0.28962001853568609</v>
      </c>
      <c r="AR130" s="253">
        <f>'5-1'!BS130+'5-8'!BS130-'4'!AQ130</f>
        <v>0</v>
      </c>
      <c r="AS130" s="260">
        <v>0.25640089678495492</v>
      </c>
      <c r="AT130" s="261">
        <v>0</v>
      </c>
      <c r="AU130" s="261">
        <v>0</v>
      </c>
      <c r="AV130" s="263">
        <v>0</v>
      </c>
      <c r="AW130" s="261">
        <v>0</v>
      </c>
      <c r="AX130" s="261">
        <v>0</v>
      </c>
      <c r="AY130" s="261">
        <v>0</v>
      </c>
      <c r="AZ130" s="261">
        <v>0</v>
      </c>
      <c r="BA130" s="261">
        <v>0</v>
      </c>
      <c r="BB130" s="261">
        <v>0</v>
      </c>
      <c r="BC130" s="261">
        <v>0</v>
      </c>
      <c r="BD130" s="261">
        <v>0</v>
      </c>
      <c r="BE130" s="261">
        <v>0</v>
      </c>
      <c r="BF130" s="261">
        <v>0</v>
      </c>
      <c r="BG130" s="261">
        <v>0</v>
      </c>
      <c r="BH130" s="261">
        <v>3.3219121750731155E-2</v>
      </c>
      <c r="BI130" s="262">
        <v>0</v>
      </c>
      <c r="BJ130" s="255">
        <f t="shared" si="1"/>
        <v>0</v>
      </c>
    </row>
    <row r="131" spans="2:62" s="245" customFormat="1" ht="12.75">
      <c r="B131" s="256">
        <v>103</v>
      </c>
      <c r="C131" s="1084" t="s">
        <v>748</v>
      </c>
      <c r="D131" s="1084"/>
      <c r="E131" s="1084"/>
      <c r="F131" s="1084"/>
      <c r="G131" s="1084"/>
      <c r="H131" s="1085" t="s">
        <v>804</v>
      </c>
      <c r="I131" s="1086"/>
      <c r="J131" s="257">
        <v>42108</v>
      </c>
      <c r="K131" s="258">
        <v>32540</v>
      </c>
      <c r="L131" s="259" t="s">
        <v>217</v>
      </c>
      <c r="M131" s="260">
        <v>306.70759962928639</v>
      </c>
      <c r="N131" s="261">
        <v>1E-27</v>
      </c>
      <c r="O131" s="261">
        <v>1E-27</v>
      </c>
      <c r="P131" s="261">
        <v>1E-27</v>
      </c>
      <c r="Q131" s="261">
        <v>306.70759962928639</v>
      </c>
      <c r="R131" s="261">
        <v>1.2896200185356813E-27</v>
      </c>
      <c r="S131" s="261">
        <v>1.2896200185356813E-27</v>
      </c>
      <c r="T131" s="261">
        <v>306.70759962928639</v>
      </c>
      <c r="U131" s="261">
        <v>306.41797961075071</v>
      </c>
      <c r="V131" s="259">
        <v>0.28962001853568609</v>
      </c>
      <c r="W131" s="260">
        <v>1E-27</v>
      </c>
      <c r="X131" s="261">
        <v>1E-27</v>
      </c>
      <c r="Y131" s="261">
        <v>1E-27</v>
      </c>
      <c r="Z131" s="261">
        <v>1E-27</v>
      </c>
      <c r="AA131" s="261">
        <v>1E-27</v>
      </c>
      <c r="AB131" s="261">
        <v>1E-27</v>
      </c>
      <c r="AC131" s="261">
        <v>1E-27</v>
      </c>
      <c r="AD131" s="261">
        <v>1E-27</v>
      </c>
      <c r="AE131" s="261">
        <v>1E-27</v>
      </c>
      <c r="AF131" s="259">
        <v>1E-27</v>
      </c>
      <c r="AG131" s="259">
        <v>1E-27</v>
      </c>
      <c r="AH131" s="260">
        <v>306.70759962928639</v>
      </c>
      <c r="AI131" s="261">
        <v>1.2896200185356813E-27</v>
      </c>
      <c r="AJ131" s="261">
        <v>1.2896200185356813E-27</v>
      </c>
      <c r="AK131" s="261">
        <v>1.2896200185356813E-27</v>
      </c>
      <c r="AL131" s="261">
        <v>306.70759962928639</v>
      </c>
      <c r="AM131" s="261">
        <v>1.2896200185356813E-27</v>
      </c>
      <c r="AN131" s="261">
        <v>1.2896200185356813E-27</v>
      </c>
      <c r="AO131" s="261">
        <v>306.70759962928639</v>
      </c>
      <c r="AP131" s="261">
        <v>306.41797961075071</v>
      </c>
      <c r="AQ131" s="262">
        <v>0.28962001853568609</v>
      </c>
      <c r="AR131" s="253">
        <f>'5-1'!BS131+'5-8'!BS131-'4'!AQ131</f>
        <v>0</v>
      </c>
      <c r="AS131" s="260">
        <v>0.26065801668211747</v>
      </c>
      <c r="AT131" s="261">
        <v>0</v>
      </c>
      <c r="AU131" s="261">
        <v>0</v>
      </c>
      <c r="AV131" s="263">
        <v>0</v>
      </c>
      <c r="AW131" s="261">
        <v>0</v>
      </c>
      <c r="AX131" s="261">
        <v>0</v>
      </c>
      <c r="AY131" s="261">
        <v>0</v>
      </c>
      <c r="AZ131" s="261">
        <v>0</v>
      </c>
      <c r="BA131" s="261">
        <v>0</v>
      </c>
      <c r="BB131" s="261">
        <v>0</v>
      </c>
      <c r="BC131" s="261">
        <v>0</v>
      </c>
      <c r="BD131" s="261">
        <v>0</v>
      </c>
      <c r="BE131" s="261">
        <v>0</v>
      </c>
      <c r="BF131" s="261">
        <v>0</v>
      </c>
      <c r="BG131" s="261">
        <v>0</v>
      </c>
      <c r="BH131" s="261">
        <v>0</v>
      </c>
      <c r="BI131" s="262">
        <v>2.8962001853568609E-2</v>
      </c>
      <c r="BJ131" s="255">
        <f t="shared" si="1"/>
        <v>0</v>
      </c>
    </row>
    <row r="132" spans="2:62" s="245" customFormat="1" ht="12.75">
      <c r="B132" s="256">
        <v>104</v>
      </c>
      <c r="C132" s="1084" t="s">
        <v>749</v>
      </c>
      <c r="D132" s="1084"/>
      <c r="E132" s="1084"/>
      <c r="F132" s="1084"/>
      <c r="G132" s="1084"/>
      <c r="H132" s="1085" t="s">
        <v>804</v>
      </c>
      <c r="I132" s="1086"/>
      <c r="J132" s="257">
        <v>42119</v>
      </c>
      <c r="K132" s="258">
        <v>36013</v>
      </c>
      <c r="L132" s="259" t="s">
        <v>217</v>
      </c>
      <c r="M132" s="260">
        <v>844.53197405004641</v>
      </c>
      <c r="N132" s="261">
        <v>1E-27</v>
      </c>
      <c r="O132" s="261">
        <v>1E-27</v>
      </c>
      <c r="P132" s="261">
        <v>1E-27</v>
      </c>
      <c r="Q132" s="261">
        <v>844.53197405004641</v>
      </c>
      <c r="R132" s="261">
        <v>1.2896200185356813E-27</v>
      </c>
      <c r="S132" s="261">
        <v>1.2896200185356813E-27</v>
      </c>
      <c r="T132" s="261">
        <v>844.53197405004641</v>
      </c>
      <c r="U132" s="261">
        <v>844.24235403151067</v>
      </c>
      <c r="V132" s="259">
        <v>0.28962001853574293</v>
      </c>
      <c r="W132" s="260">
        <v>1E-27</v>
      </c>
      <c r="X132" s="261">
        <v>1E-27</v>
      </c>
      <c r="Y132" s="261">
        <v>1E-27</v>
      </c>
      <c r="Z132" s="261">
        <v>1E-27</v>
      </c>
      <c r="AA132" s="261">
        <v>1E-27</v>
      </c>
      <c r="AB132" s="261">
        <v>1E-27</v>
      </c>
      <c r="AC132" s="261">
        <v>1E-27</v>
      </c>
      <c r="AD132" s="261">
        <v>1E-27</v>
      </c>
      <c r="AE132" s="261">
        <v>1E-27</v>
      </c>
      <c r="AF132" s="259">
        <v>1E-27</v>
      </c>
      <c r="AG132" s="259">
        <v>1E-27</v>
      </c>
      <c r="AH132" s="260">
        <v>844.53197405004641</v>
      </c>
      <c r="AI132" s="261">
        <v>1.2896200185356813E-27</v>
      </c>
      <c r="AJ132" s="261">
        <v>1.2896200185356813E-27</v>
      </c>
      <c r="AK132" s="261">
        <v>1.2896200185356813E-27</v>
      </c>
      <c r="AL132" s="261">
        <v>844.53197405004641</v>
      </c>
      <c r="AM132" s="261">
        <v>1.2896200185356813E-27</v>
      </c>
      <c r="AN132" s="261">
        <v>1.2896200185356813E-27</v>
      </c>
      <c r="AO132" s="261">
        <v>844.53197405004641</v>
      </c>
      <c r="AP132" s="261">
        <v>844.24235403151067</v>
      </c>
      <c r="AQ132" s="262">
        <v>0.28962001853574293</v>
      </c>
      <c r="AR132" s="253">
        <f>'5-1'!BS132+'5-8'!BS132-'4'!AQ132</f>
        <v>0</v>
      </c>
      <c r="AS132" s="260">
        <v>0.26065801668216865</v>
      </c>
      <c r="AT132" s="261">
        <v>0</v>
      </c>
      <c r="AU132" s="261">
        <v>0</v>
      </c>
      <c r="AV132" s="263">
        <v>0</v>
      </c>
      <c r="AW132" s="261">
        <v>0</v>
      </c>
      <c r="AX132" s="261">
        <v>0</v>
      </c>
      <c r="AY132" s="261">
        <v>0</v>
      </c>
      <c r="AZ132" s="261">
        <v>0</v>
      </c>
      <c r="BA132" s="261">
        <v>0</v>
      </c>
      <c r="BB132" s="261">
        <v>0</v>
      </c>
      <c r="BC132" s="261">
        <v>0</v>
      </c>
      <c r="BD132" s="261">
        <v>0</v>
      </c>
      <c r="BE132" s="261">
        <v>0</v>
      </c>
      <c r="BF132" s="261">
        <v>0</v>
      </c>
      <c r="BG132" s="261">
        <v>0</v>
      </c>
      <c r="BH132" s="261">
        <v>0</v>
      </c>
      <c r="BI132" s="262">
        <v>2.8962001853574296E-2</v>
      </c>
      <c r="BJ132" s="255">
        <f t="shared" si="1"/>
        <v>0</v>
      </c>
    </row>
    <row r="133" spans="2:62" s="245" customFormat="1" ht="12.75">
      <c r="B133" s="256">
        <v>105</v>
      </c>
      <c r="C133" s="1084" t="s">
        <v>750</v>
      </c>
      <c r="D133" s="1084"/>
      <c r="E133" s="1084"/>
      <c r="F133" s="1084"/>
      <c r="G133" s="1084"/>
      <c r="H133" s="1085" t="s">
        <v>797</v>
      </c>
      <c r="I133" s="1086"/>
      <c r="J133" s="257">
        <v>89810</v>
      </c>
      <c r="K133" s="258">
        <v>36250</v>
      </c>
      <c r="L133" s="259" t="s">
        <v>217</v>
      </c>
      <c r="M133" s="260">
        <v>234.01297497683041</v>
      </c>
      <c r="N133" s="261">
        <v>1E-27</v>
      </c>
      <c r="O133" s="261">
        <v>1E-27</v>
      </c>
      <c r="P133" s="261">
        <v>1E-27</v>
      </c>
      <c r="Q133" s="261">
        <v>234.01297497683041</v>
      </c>
      <c r="R133" s="261">
        <v>1.2896200185356813E-27</v>
      </c>
      <c r="S133" s="261">
        <v>1.2896200185356813E-27</v>
      </c>
      <c r="T133" s="261">
        <v>234.01297497683041</v>
      </c>
      <c r="U133" s="261">
        <v>233.72335495829472</v>
      </c>
      <c r="V133" s="259">
        <v>0.28962001853568609</v>
      </c>
      <c r="W133" s="260">
        <v>1E-27</v>
      </c>
      <c r="X133" s="261">
        <v>1E-27</v>
      </c>
      <c r="Y133" s="261">
        <v>1E-27</v>
      </c>
      <c r="Z133" s="261">
        <v>1E-27</v>
      </c>
      <c r="AA133" s="261">
        <v>1E-27</v>
      </c>
      <c r="AB133" s="261">
        <v>1E-27</v>
      </c>
      <c r="AC133" s="261">
        <v>1E-27</v>
      </c>
      <c r="AD133" s="261">
        <v>1E-27</v>
      </c>
      <c r="AE133" s="261">
        <v>1E-27</v>
      </c>
      <c r="AF133" s="259">
        <v>1E-27</v>
      </c>
      <c r="AG133" s="259">
        <v>1E-27</v>
      </c>
      <c r="AH133" s="260">
        <v>234.01297497683041</v>
      </c>
      <c r="AI133" s="261">
        <v>1.2896200185356813E-27</v>
      </c>
      <c r="AJ133" s="261">
        <v>1.2896200185356813E-27</v>
      </c>
      <c r="AK133" s="261">
        <v>1.2896200185356813E-27</v>
      </c>
      <c r="AL133" s="261">
        <v>234.01297497683041</v>
      </c>
      <c r="AM133" s="261">
        <v>1.2896200185356813E-27</v>
      </c>
      <c r="AN133" s="261">
        <v>1.2896200185356813E-27</v>
      </c>
      <c r="AO133" s="261">
        <v>234.01297497683041</v>
      </c>
      <c r="AP133" s="261">
        <v>233.72335495829472</v>
      </c>
      <c r="AQ133" s="262">
        <v>0.28962001853568609</v>
      </c>
      <c r="AR133" s="253">
        <f>'5-1'!BS133+'5-8'!BS133-'4'!AQ133</f>
        <v>0</v>
      </c>
      <c r="AS133" s="260">
        <v>0.25640089678495492</v>
      </c>
      <c r="AT133" s="261">
        <v>0</v>
      </c>
      <c r="AU133" s="261">
        <v>0</v>
      </c>
      <c r="AV133" s="263">
        <v>0</v>
      </c>
      <c r="AW133" s="261">
        <v>0</v>
      </c>
      <c r="AX133" s="261">
        <v>0</v>
      </c>
      <c r="AY133" s="261">
        <v>0</v>
      </c>
      <c r="AZ133" s="261">
        <v>0</v>
      </c>
      <c r="BA133" s="261">
        <v>0</v>
      </c>
      <c r="BB133" s="261">
        <v>0</v>
      </c>
      <c r="BC133" s="261">
        <v>0</v>
      </c>
      <c r="BD133" s="261">
        <v>0</v>
      </c>
      <c r="BE133" s="261">
        <v>0</v>
      </c>
      <c r="BF133" s="261">
        <v>0</v>
      </c>
      <c r="BG133" s="261">
        <v>0</v>
      </c>
      <c r="BH133" s="261">
        <v>3.3219121750731155E-2</v>
      </c>
      <c r="BI133" s="262">
        <v>0</v>
      </c>
      <c r="BJ133" s="255">
        <f t="shared" si="1"/>
        <v>0</v>
      </c>
    </row>
    <row r="134" spans="2:62" s="245" customFormat="1" ht="12.75">
      <c r="B134" s="256">
        <v>106</v>
      </c>
      <c r="C134" s="1084" t="s">
        <v>751</v>
      </c>
      <c r="D134" s="1084"/>
      <c r="E134" s="1084"/>
      <c r="F134" s="1084"/>
      <c r="G134" s="1084"/>
      <c r="H134" s="1085" t="s">
        <v>797</v>
      </c>
      <c r="I134" s="1086"/>
      <c r="J134" s="257">
        <v>89601</v>
      </c>
      <c r="K134" s="258">
        <v>36311</v>
      </c>
      <c r="L134" s="259" t="s">
        <v>217</v>
      </c>
      <c r="M134" s="260">
        <v>2.1584800741427251E-27</v>
      </c>
      <c r="N134" s="261">
        <v>1E-27</v>
      </c>
      <c r="O134" s="261">
        <v>1E-27</v>
      </c>
      <c r="P134" s="261">
        <v>1E-27</v>
      </c>
      <c r="Q134" s="261">
        <v>1.2896200185356813E-27</v>
      </c>
      <c r="R134" s="261">
        <v>1.2896200185356813E-27</v>
      </c>
      <c r="S134" s="261">
        <v>1.2896200185356813E-27</v>
      </c>
      <c r="T134" s="261">
        <v>7.1037998146431878E-28</v>
      </c>
      <c r="U134" s="261">
        <v>1.2896200185356813E-27</v>
      </c>
      <c r="V134" s="259">
        <v>4.207599629286376E-28</v>
      </c>
      <c r="W134" s="260">
        <v>1E-27</v>
      </c>
      <c r="X134" s="261">
        <v>1E-27</v>
      </c>
      <c r="Y134" s="261">
        <v>1E-27</v>
      </c>
      <c r="Z134" s="261">
        <v>1E-27</v>
      </c>
      <c r="AA134" s="261">
        <v>1E-27</v>
      </c>
      <c r="AB134" s="261">
        <v>1E-27</v>
      </c>
      <c r="AC134" s="261">
        <v>1E-27</v>
      </c>
      <c r="AD134" s="261">
        <v>1E-27</v>
      </c>
      <c r="AE134" s="261">
        <v>1E-27</v>
      </c>
      <c r="AF134" s="259">
        <v>1E-27</v>
      </c>
      <c r="AG134" s="259">
        <v>1E-27</v>
      </c>
      <c r="AH134" s="260">
        <v>2.1584800741427251E-27</v>
      </c>
      <c r="AI134" s="261">
        <v>1.2896200185356813E-27</v>
      </c>
      <c r="AJ134" s="261">
        <v>1.2896200185356813E-27</v>
      </c>
      <c r="AK134" s="261">
        <v>1.2896200185356813E-27</v>
      </c>
      <c r="AL134" s="261">
        <v>1.2896200185356813E-27</v>
      </c>
      <c r="AM134" s="261">
        <v>1.2896200185356813E-27</v>
      </c>
      <c r="AN134" s="261">
        <v>1.2896200185356813E-27</v>
      </c>
      <c r="AO134" s="261">
        <v>7.1037998146431878E-28</v>
      </c>
      <c r="AP134" s="261">
        <v>1.2896200185356813E-27</v>
      </c>
      <c r="AQ134" s="262">
        <v>4.207599629286376E-28</v>
      </c>
      <c r="AR134" s="253">
        <f>'5-1'!BS134+'5-8'!BS134-'4'!AQ134</f>
        <v>0</v>
      </c>
      <c r="AS134" s="260">
        <v>3.7249922284917621E-28</v>
      </c>
      <c r="AT134" s="261">
        <v>0</v>
      </c>
      <c r="AU134" s="261">
        <v>0</v>
      </c>
      <c r="AV134" s="263">
        <v>0</v>
      </c>
      <c r="AW134" s="261">
        <v>0</v>
      </c>
      <c r="AX134" s="261">
        <v>0</v>
      </c>
      <c r="AY134" s="261">
        <v>0</v>
      </c>
      <c r="AZ134" s="261">
        <v>0</v>
      </c>
      <c r="BA134" s="261">
        <v>0</v>
      </c>
      <c r="BB134" s="261">
        <v>0</v>
      </c>
      <c r="BC134" s="261">
        <v>0</v>
      </c>
      <c r="BD134" s="261">
        <v>0</v>
      </c>
      <c r="BE134" s="261">
        <v>0</v>
      </c>
      <c r="BF134" s="261">
        <v>0</v>
      </c>
      <c r="BG134" s="261">
        <v>0</v>
      </c>
      <c r="BH134" s="261">
        <v>4.8260740079461401E-29</v>
      </c>
      <c r="BI134" s="262">
        <v>0</v>
      </c>
      <c r="BJ134" s="255">
        <f t="shared" si="1"/>
        <v>0</v>
      </c>
    </row>
    <row r="135" spans="2:62" s="245" customFormat="1" ht="12.75">
      <c r="B135" s="256">
        <v>107</v>
      </c>
      <c r="C135" s="1084" t="s">
        <v>91</v>
      </c>
      <c r="D135" s="1084"/>
      <c r="E135" s="1084"/>
      <c r="F135" s="1084"/>
      <c r="G135" s="1084"/>
      <c r="H135" s="1085" t="s">
        <v>807</v>
      </c>
      <c r="I135" s="1086"/>
      <c r="J135" s="257">
        <v>103</v>
      </c>
      <c r="K135" s="258">
        <v>37573</v>
      </c>
      <c r="L135" s="259">
        <v>3</v>
      </c>
      <c r="M135" s="260">
        <v>975.72984244670999</v>
      </c>
      <c r="N135" s="261">
        <v>1E-27</v>
      </c>
      <c r="O135" s="261">
        <v>1E-27</v>
      </c>
      <c r="P135" s="261">
        <v>1E-27</v>
      </c>
      <c r="Q135" s="261">
        <v>975.72984244670999</v>
      </c>
      <c r="R135" s="261">
        <v>1.2896200185356813E-27</v>
      </c>
      <c r="S135" s="261">
        <v>1.2896200185356813E-27</v>
      </c>
      <c r="T135" s="261">
        <v>975.72984244670999</v>
      </c>
      <c r="U135" s="261">
        <v>975.72984244670999</v>
      </c>
      <c r="V135" s="259">
        <v>1E-27</v>
      </c>
      <c r="W135" s="260">
        <v>1E-27</v>
      </c>
      <c r="X135" s="261">
        <v>1E-27</v>
      </c>
      <c r="Y135" s="261">
        <v>1E-27</v>
      </c>
      <c r="Z135" s="261">
        <v>1E-27</v>
      </c>
      <c r="AA135" s="261">
        <v>1E-27</v>
      </c>
      <c r="AB135" s="261">
        <v>1E-27</v>
      </c>
      <c r="AC135" s="261">
        <v>1E-27</v>
      </c>
      <c r="AD135" s="261">
        <v>1E-27</v>
      </c>
      <c r="AE135" s="261">
        <v>1E-27</v>
      </c>
      <c r="AF135" s="259">
        <v>1E-27</v>
      </c>
      <c r="AG135" s="259">
        <v>1E-27</v>
      </c>
      <c r="AH135" s="260">
        <v>975.72984244670999</v>
      </c>
      <c r="AI135" s="261">
        <v>1.2896200185356813E-27</v>
      </c>
      <c r="AJ135" s="261">
        <v>1.2896200185356813E-27</v>
      </c>
      <c r="AK135" s="261">
        <v>1.2896200185356813E-27</v>
      </c>
      <c r="AL135" s="261">
        <v>975.72984244670999</v>
      </c>
      <c r="AM135" s="261">
        <v>1.2896200185356813E-27</v>
      </c>
      <c r="AN135" s="261">
        <v>1.2896200185356813E-27</v>
      </c>
      <c r="AO135" s="261">
        <v>975.72984244670999</v>
      </c>
      <c r="AP135" s="261">
        <v>975.72984244670999</v>
      </c>
      <c r="AQ135" s="262">
        <v>1E-27</v>
      </c>
      <c r="AR135" s="253">
        <f>'5-1'!BS135+'5-8'!BS135-'4'!AQ135</f>
        <v>0</v>
      </c>
      <c r="AS135" s="260">
        <v>8.7454313371236444E-28</v>
      </c>
      <c r="AT135" s="261">
        <v>0</v>
      </c>
      <c r="AU135" s="261">
        <v>0</v>
      </c>
      <c r="AV135" s="263">
        <v>0</v>
      </c>
      <c r="AW135" s="261">
        <v>0</v>
      </c>
      <c r="AX135" s="261">
        <v>0</v>
      </c>
      <c r="AY135" s="261">
        <v>0</v>
      </c>
      <c r="AZ135" s="261">
        <v>0</v>
      </c>
      <c r="BA135" s="261">
        <v>0</v>
      </c>
      <c r="BB135" s="261">
        <v>0</v>
      </c>
      <c r="BC135" s="261">
        <v>0</v>
      </c>
      <c r="BD135" s="261">
        <v>0</v>
      </c>
      <c r="BE135" s="261">
        <v>0</v>
      </c>
      <c r="BF135" s="261">
        <v>0</v>
      </c>
      <c r="BG135" s="261">
        <v>0</v>
      </c>
      <c r="BH135" s="261">
        <v>1.1330519978415952E-28</v>
      </c>
      <c r="BI135" s="262">
        <v>1.2151666503476205E-29</v>
      </c>
      <c r="BJ135" s="255">
        <f t="shared" si="1"/>
        <v>0</v>
      </c>
    </row>
    <row r="136" spans="2:62" s="245" customFormat="1" ht="12.75">
      <c r="B136" s="256">
        <v>108</v>
      </c>
      <c r="C136" s="1084" t="s">
        <v>752</v>
      </c>
      <c r="D136" s="1084"/>
      <c r="E136" s="1084"/>
      <c r="F136" s="1084"/>
      <c r="G136" s="1084"/>
      <c r="H136" s="1085" t="s">
        <v>807</v>
      </c>
      <c r="I136" s="1086"/>
      <c r="J136" s="257">
        <v>104</v>
      </c>
      <c r="K136" s="258">
        <v>37573</v>
      </c>
      <c r="L136" s="259">
        <v>3</v>
      </c>
      <c r="M136" s="260">
        <v>387.22196478220576</v>
      </c>
      <c r="N136" s="261">
        <v>1E-27</v>
      </c>
      <c r="O136" s="261">
        <v>1E-27</v>
      </c>
      <c r="P136" s="261">
        <v>1E-27</v>
      </c>
      <c r="Q136" s="261">
        <v>387.22196478220576</v>
      </c>
      <c r="R136" s="261">
        <v>1.2896200185356813E-27</v>
      </c>
      <c r="S136" s="261">
        <v>1.2896200185356813E-27</v>
      </c>
      <c r="T136" s="261">
        <v>387.22196478220576</v>
      </c>
      <c r="U136" s="261">
        <v>387.22196478220576</v>
      </c>
      <c r="V136" s="259">
        <v>1E-27</v>
      </c>
      <c r="W136" s="260">
        <v>1E-27</v>
      </c>
      <c r="X136" s="261">
        <v>1E-27</v>
      </c>
      <c r="Y136" s="261">
        <v>1E-27</v>
      </c>
      <c r="Z136" s="261">
        <v>1E-27</v>
      </c>
      <c r="AA136" s="261">
        <v>1E-27</v>
      </c>
      <c r="AB136" s="261">
        <v>1E-27</v>
      </c>
      <c r="AC136" s="261">
        <v>1E-27</v>
      </c>
      <c r="AD136" s="261">
        <v>1E-27</v>
      </c>
      <c r="AE136" s="261">
        <v>1E-27</v>
      </c>
      <c r="AF136" s="259">
        <v>1E-27</v>
      </c>
      <c r="AG136" s="259">
        <v>1E-27</v>
      </c>
      <c r="AH136" s="260">
        <v>387.22196478220576</v>
      </c>
      <c r="AI136" s="261">
        <v>1.2896200185356813E-27</v>
      </c>
      <c r="AJ136" s="261">
        <v>1.2896200185356813E-27</v>
      </c>
      <c r="AK136" s="261">
        <v>1.2896200185356813E-27</v>
      </c>
      <c r="AL136" s="261">
        <v>387.22196478220576</v>
      </c>
      <c r="AM136" s="261">
        <v>1.2896200185356813E-27</v>
      </c>
      <c r="AN136" s="261">
        <v>1.2896200185356813E-27</v>
      </c>
      <c r="AO136" s="261">
        <v>387.22196478220576</v>
      </c>
      <c r="AP136" s="261">
        <v>387.22196478220576</v>
      </c>
      <c r="AQ136" s="262">
        <v>1E-27</v>
      </c>
      <c r="AR136" s="253">
        <f>'5-1'!BS136+'5-8'!BS136-'4'!AQ136</f>
        <v>0</v>
      </c>
      <c r="AS136" s="260">
        <v>8.7454313371236444E-28</v>
      </c>
      <c r="AT136" s="261">
        <v>0</v>
      </c>
      <c r="AU136" s="261">
        <v>0</v>
      </c>
      <c r="AV136" s="263">
        <v>0</v>
      </c>
      <c r="AW136" s="261">
        <v>0</v>
      </c>
      <c r="AX136" s="261">
        <v>0</v>
      </c>
      <c r="AY136" s="261">
        <v>0</v>
      </c>
      <c r="AZ136" s="261">
        <v>0</v>
      </c>
      <c r="BA136" s="261">
        <v>0</v>
      </c>
      <c r="BB136" s="261">
        <v>0</v>
      </c>
      <c r="BC136" s="261">
        <v>0</v>
      </c>
      <c r="BD136" s="261">
        <v>0</v>
      </c>
      <c r="BE136" s="261">
        <v>0</v>
      </c>
      <c r="BF136" s="261">
        <v>0</v>
      </c>
      <c r="BG136" s="261">
        <v>0</v>
      </c>
      <c r="BH136" s="261">
        <v>1.1330519978415952E-28</v>
      </c>
      <c r="BI136" s="262">
        <v>1.2151666503476205E-29</v>
      </c>
      <c r="BJ136" s="255">
        <f t="shared" si="1"/>
        <v>0</v>
      </c>
    </row>
    <row r="137" spans="2:62" s="245" customFormat="1" ht="12.75">
      <c r="B137" s="256">
        <v>109</v>
      </c>
      <c r="C137" s="1084" t="s">
        <v>752</v>
      </c>
      <c r="D137" s="1084"/>
      <c r="E137" s="1084"/>
      <c r="F137" s="1084"/>
      <c r="G137" s="1084"/>
      <c r="H137" s="1085" t="s">
        <v>807</v>
      </c>
      <c r="I137" s="1086"/>
      <c r="J137" s="257">
        <v>105</v>
      </c>
      <c r="K137" s="258">
        <v>37573</v>
      </c>
      <c r="L137" s="259">
        <v>3</v>
      </c>
      <c r="M137" s="260">
        <v>387.22196478220576</v>
      </c>
      <c r="N137" s="261">
        <v>1E-27</v>
      </c>
      <c r="O137" s="261">
        <v>1E-27</v>
      </c>
      <c r="P137" s="261">
        <v>1E-27</v>
      </c>
      <c r="Q137" s="261">
        <v>387.22196478220576</v>
      </c>
      <c r="R137" s="261">
        <v>1.2896200185356813E-27</v>
      </c>
      <c r="S137" s="261">
        <v>1.2896200185356813E-27</v>
      </c>
      <c r="T137" s="261">
        <v>387.22196478220576</v>
      </c>
      <c r="U137" s="261">
        <v>387.22196478220576</v>
      </c>
      <c r="V137" s="259">
        <v>1E-27</v>
      </c>
      <c r="W137" s="260">
        <v>1E-27</v>
      </c>
      <c r="X137" s="261">
        <v>1E-27</v>
      </c>
      <c r="Y137" s="261">
        <v>1E-27</v>
      </c>
      <c r="Z137" s="261">
        <v>1E-27</v>
      </c>
      <c r="AA137" s="261">
        <v>1E-27</v>
      </c>
      <c r="AB137" s="261">
        <v>1E-27</v>
      </c>
      <c r="AC137" s="261">
        <v>1E-27</v>
      </c>
      <c r="AD137" s="261">
        <v>1E-27</v>
      </c>
      <c r="AE137" s="261">
        <v>1E-27</v>
      </c>
      <c r="AF137" s="259">
        <v>1E-27</v>
      </c>
      <c r="AG137" s="259">
        <v>1E-27</v>
      </c>
      <c r="AH137" s="260">
        <v>387.22196478220576</v>
      </c>
      <c r="AI137" s="261">
        <v>1.2896200185356813E-27</v>
      </c>
      <c r="AJ137" s="261">
        <v>1.2896200185356813E-27</v>
      </c>
      <c r="AK137" s="261">
        <v>1.2896200185356813E-27</v>
      </c>
      <c r="AL137" s="261">
        <v>387.22196478220576</v>
      </c>
      <c r="AM137" s="261">
        <v>1.2896200185356813E-27</v>
      </c>
      <c r="AN137" s="261">
        <v>1.2896200185356813E-27</v>
      </c>
      <c r="AO137" s="261">
        <v>387.22196478220576</v>
      </c>
      <c r="AP137" s="261">
        <v>387.22196478220576</v>
      </c>
      <c r="AQ137" s="262">
        <v>1E-27</v>
      </c>
      <c r="AR137" s="253">
        <f>'5-1'!BS137+'5-8'!BS137-'4'!AQ137</f>
        <v>0</v>
      </c>
      <c r="AS137" s="260">
        <v>8.7454313371236444E-28</v>
      </c>
      <c r="AT137" s="261">
        <v>0</v>
      </c>
      <c r="AU137" s="261">
        <v>0</v>
      </c>
      <c r="AV137" s="263">
        <v>0</v>
      </c>
      <c r="AW137" s="261">
        <v>0</v>
      </c>
      <c r="AX137" s="261">
        <v>0</v>
      </c>
      <c r="AY137" s="261">
        <v>0</v>
      </c>
      <c r="AZ137" s="261">
        <v>0</v>
      </c>
      <c r="BA137" s="261">
        <v>0</v>
      </c>
      <c r="BB137" s="261">
        <v>0</v>
      </c>
      <c r="BC137" s="261">
        <v>0</v>
      </c>
      <c r="BD137" s="261">
        <v>0</v>
      </c>
      <c r="BE137" s="261">
        <v>0</v>
      </c>
      <c r="BF137" s="261">
        <v>0</v>
      </c>
      <c r="BG137" s="261">
        <v>0</v>
      </c>
      <c r="BH137" s="261">
        <v>1.1330519978415952E-28</v>
      </c>
      <c r="BI137" s="262">
        <v>1.2151666503476205E-29</v>
      </c>
      <c r="BJ137" s="255">
        <f t="shared" si="1"/>
        <v>0</v>
      </c>
    </row>
    <row r="138" spans="2:62" s="245" customFormat="1" ht="12.75">
      <c r="B138" s="256">
        <v>110</v>
      </c>
      <c r="C138" s="1084" t="s">
        <v>752</v>
      </c>
      <c r="D138" s="1084"/>
      <c r="E138" s="1084"/>
      <c r="F138" s="1084"/>
      <c r="G138" s="1084"/>
      <c r="H138" s="1085" t="s">
        <v>807</v>
      </c>
      <c r="I138" s="1086"/>
      <c r="J138" s="257">
        <v>106</v>
      </c>
      <c r="K138" s="258">
        <v>37573</v>
      </c>
      <c r="L138" s="259">
        <v>3</v>
      </c>
      <c r="M138" s="260">
        <v>387.22196478220576</v>
      </c>
      <c r="N138" s="261">
        <v>1E-27</v>
      </c>
      <c r="O138" s="261">
        <v>1E-27</v>
      </c>
      <c r="P138" s="261">
        <v>1E-27</v>
      </c>
      <c r="Q138" s="261">
        <v>387.22196478220576</v>
      </c>
      <c r="R138" s="261">
        <v>1.2896200185356813E-27</v>
      </c>
      <c r="S138" s="261">
        <v>1.2896200185356813E-27</v>
      </c>
      <c r="T138" s="261">
        <v>387.22196478220576</v>
      </c>
      <c r="U138" s="261">
        <v>387.22196478220576</v>
      </c>
      <c r="V138" s="259">
        <v>1E-27</v>
      </c>
      <c r="W138" s="260">
        <v>1E-27</v>
      </c>
      <c r="X138" s="261">
        <v>1E-27</v>
      </c>
      <c r="Y138" s="261">
        <v>1E-27</v>
      </c>
      <c r="Z138" s="261">
        <v>1E-27</v>
      </c>
      <c r="AA138" s="261">
        <v>1E-27</v>
      </c>
      <c r="AB138" s="261">
        <v>1E-27</v>
      </c>
      <c r="AC138" s="261">
        <v>1E-27</v>
      </c>
      <c r="AD138" s="261">
        <v>1E-27</v>
      </c>
      <c r="AE138" s="261">
        <v>1E-27</v>
      </c>
      <c r="AF138" s="259">
        <v>1E-27</v>
      </c>
      <c r="AG138" s="259">
        <v>1E-27</v>
      </c>
      <c r="AH138" s="260">
        <v>387.22196478220576</v>
      </c>
      <c r="AI138" s="261">
        <v>1.2896200185356813E-27</v>
      </c>
      <c r="AJ138" s="261">
        <v>1.2896200185356813E-27</v>
      </c>
      <c r="AK138" s="261">
        <v>1.2896200185356813E-27</v>
      </c>
      <c r="AL138" s="261">
        <v>387.22196478220576</v>
      </c>
      <c r="AM138" s="261">
        <v>1.2896200185356813E-27</v>
      </c>
      <c r="AN138" s="261">
        <v>1.2896200185356813E-27</v>
      </c>
      <c r="AO138" s="261">
        <v>387.22196478220576</v>
      </c>
      <c r="AP138" s="261">
        <v>387.22196478220576</v>
      </c>
      <c r="AQ138" s="262">
        <v>1E-27</v>
      </c>
      <c r="AR138" s="253">
        <f>'5-1'!BS138+'5-8'!BS138-'4'!AQ138</f>
        <v>0</v>
      </c>
      <c r="AS138" s="260">
        <v>8.7454313371236444E-28</v>
      </c>
      <c r="AT138" s="261">
        <v>0</v>
      </c>
      <c r="AU138" s="261">
        <v>0</v>
      </c>
      <c r="AV138" s="263">
        <v>0</v>
      </c>
      <c r="AW138" s="261">
        <v>0</v>
      </c>
      <c r="AX138" s="261">
        <v>0</v>
      </c>
      <c r="AY138" s="261">
        <v>0</v>
      </c>
      <c r="AZ138" s="261">
        <v>0</v>
      </c>
      <c r="BA138" s="261">
        <v>0</v>
      </c>
      <c r="BB138" s="261">
        <v>0</v>
      </c>
      <c r="BC138" s="261">
        <v>0</v>
      </c>
      <c r="BD138" s="261">
        <v>0</v>
      </c>
      <c r="BE138" s="261">
        <v>0</v>
      </c>
      <c r="BF138" s="261">
        <v>0</v>
      </c>
      <c r="BG138" s="261">
        <v>0</v>
      </c>
      <c r="BH138" s="261">
        <v>1.1330519978415952E-28</v>
      </c>
      <c r="BI138" s="262">
        <v>1.2151666503476205E-29</v>
      </c>
      <c r="BJ138" s="255">
        <f t="shared" si="1"/>
        <v>0</v>
      </c>
    </row>
    <row r="139" spans="2:62" s="245" customFormat="1" ht="12.75">
      <c r="B139" s="256">
        <v>111</v>
      </c>
      <c r="C139" s="1084" t="s">
        <v>752</v>
      </c>
      <c r="D139" s="1084"/>
      <c r="E139" s="1084"/>
      <c r="F139" s="1084"/>
      <c r="G139" s="1084"/>
      <c r="H139" s="1085" t="s">
        <v>807</v>
      </c>
      <c r="I139" s="1086"/>
      <c r="J139" s="257">
        <v>107</v>
      </c>
      <c r="K139" s="258">
        <v>37573</v>
      </c>
      <c r="L139" s="259">
        <v>3</v>
      </c>
      <c r="M139" s="260">
        <v>387.22196478220576</v>
      </c>
      <c r="N139" s="261">
        <v>1E-27</v>
      </c>
      <c r="O139" s="261">
        <v>1E-27</v>
      </c>
      <c r="P139" s="261">
        <v>1E-27</v>
      </c>
      <c r="Q139" s="261">
        <v>387.22196478220576</v>
      </c>
      <c r="R139" s="261">
        <v>1.2896200185356813E-27</v>
      </c>
      <c r="S139" s="261">
        <v>1.2896200185356813E-27</v>
      </c>
      <c r="T139" s="261">
        <v>387.22196478220576</v>
      </c>
      <c r="U139" s="261">
        <v>387.22196478220576</v>
      </c>
      <c r="V139" s="259">
        <v>1E-27</v>
      </c>
      <c r="W139" s="260">
        <v>1E-27</v>
      </c>
      <c r="X139" s="261">
        <v>1E-27</v>
      </c>
      <c r="Y139" s="261">
        <v>1E-27</v>
      </c>
      <c r="Z139" s="261">
        <v>1E-27</v>
      </c>
      <c r="AA139" s="261">
        <v>1E-27</v>
      </c>
      <c r="AB139" s="261">
        <v>1E-27</v>
      </c>
      <c r="AC139" s="261">
        <v>1E-27</v>
      </c>
      <c r="AD139" s="261">
        <v>1E-27</v>
      </c>
      <c r="AE139" s="261">
        <v>1E-27</v>
      </c>
      <c r="AF139" s="259">
        <v>1E-27</v>
      </c>
      <c r="AG139" s="259">
        <v>1E-27</v>
      </c>
      <c r="AH139" s="260">
        <v>387.22196478220576</v>
      </c>
      <c r="AI139" s="261">
        <v>1.2896200185356813E-27</v>
      </c>
      <c r="AJ139" s="261">
        <v>1.2896200185356813E-27</v>
      </c>
      <c r="AK139" s="261">
        <v>1.2896200185356813E-27</v>
      </c>
      <c r="AL139" s="261">
        <v>387.22196478220576</v>
      </c>
      <c r="AM139" s="261">
        <v>1.2896200185356813E-27</v>
      </c>
      <c r="AN139" s="261">
        <v>1.2896200185356813E-27</v>
      </c>
      <c r="AO139" s="261">
        <v>387.22196478220576</v>
      </c>
      <c r="AP139" s="261">
        <v>387.22196478220576</v>
      </c>
      <c r="AQ139" s="262">
        <v>1E-27</v>
      </c>
      <c r="AR139" s="253">
        <f>'5-1'!BS139+'5-8'!BS139-'4'!AQ139</f>
        <v>0</v>
      </c>
      <c r="AS139" s="260">
        <v>8.7454313371236444E-28</v>
      </c>
      <c r="AT139" s="261">
        <v>0</v>
      </c>
      <c r="AU139" s="261">
        <v>0</v>
      </c>
      <c r="AV139" s="263">
        <v>0</v>
      </c>
      <c r="AW139" s="261">
        <v>0</v>
      </c>
      <c r="AX139" s="261">
        <v>0</v>
      </c>
      <c r="AY139" s="261">
        <v>0</v>
      </c>
      <c r="AZ139" s="261">
        <v>0</v>
      </c>
      <c r="BA139" s="261">
        <v>0</v>
      </c>
      <c r="BB139" s="261">
        <v>0</v>
      </c>
      <c r="BC139" s="261">
        <v>0</v>
      </c>
      <c r="BD139" s="261">
        <v>0</v>
      </c>
      <c r="BE139" s="261">
        <v>0</v>
      </c>
      <c r="BF139" s="261">
        <v>0</v>
      </c>
      <c r="BG139" s="261">
        <v>0</v>
      </c>
      <c r="BH139" s="261">
        <v>1.1330519978415952E-28</v>
      </c>
      <c r="BI139" s="262">
        <v>1.2151666503476205E-29</v>
      </c>
      <c r="BJ139" s="255">
        <f t="shared" si="1"/>
        <v>0</v>
      </c>
    </row>
    <row r="140" spans="2:62" s="245" customFormat="1" ht="12.75">
      <c r="B140" s="256">
        <v>112</v>
      </c>
      <c r="C140" s="1084" t="s">
        <v>752</v>
      </c>
      <c r="D140" s="1084"/>
      <c r="E140" s="1084"/>
      <c r="F140" s="1084"/>
      <c r="G140" s="1084"/>
      <c r="H140" s="1085" t="s">
        <v>807</v>
      </c>
      <c r="I140" s="1086"/>
      <c r="J140" s="257">
        <v>108</v>
      </c>
      <c r="K140" s="258">
        <v>37573</v>
      </c>
      <c r="L140" s="259">
        <v>3</v>
      </c>
      <c r="M140" s="260">
        <v>387.22196478220576</v>
      </c>
      <c r="N140" s="261">
        <v>1E-27</v>
      </c>
      <c r="O140" s="261">
        <v>1E-27</v>
      </c>
      <c r="P140" s="261">
        <v>1E-27</v>
      </c>
      <c r="Q140" s="261">
        <v>387.22196478220576</v>
      </c>
      <c r="R140" s="261">
        <v>1.2896200185356813E-27</v>
      </c>
      <c r="S140" s="261">
        <v>1.2896200185356813E-27</v>
      </c>
      <c r="T140" s="261">
        <v>387.22196478220576</v>
      </c>
      <c r="U140" s="261">
        <v>387.22196478220576</v>
      </c>
      <c r="V140" s="259">
        <v>1E-27</v>
      </c>
      <c r="W140" s="260">
        <v>1E-27</v>
      </c>
      <c r="X140" s="261">
        <v>1E-27</v>
      </c>
      <c r="Y140" s="261">
        <v>1E-27</v>
      </c>
      <c r="Z140" s="261">
        <v>1E-27</v>
      </c>
      <c r="AA140" s="261">
        <v>1E-27</v>
      </c>
      <c r="AB140" s="261">
        <v>1E-27</v>
      </c>
      <c r="AC140" s="261">
        <v>1E-27</v>
      </c>
      <c r="AD140" s="261">
        <v>1E-27</v>
      </c>
      <c r="AE140" s="261">
        <v>1E-27</v>
      </c>
      <c r="AF140" s="259">
        <v>1E-27</v>
      </c>
      <c r="AG140" s="259">
        <v>1E-27</v>
      </c>
      <c r="AH140" s="260">
        <v>387.22196478220576</v>
      </c>
      <c r="AI140" s="261">
        <v>1.2896200185356813E-27</v>
      </c>
      <c r="AJ140" s="261">
        <v>1.2896200185356813E-27</v>
      </c>
      <c r="AK140" s="261">
        <v>1.2896200185356813E-27</v>
      </c>
      <c r="AL140" s="261">
        <v>387.22196478220576</v>
      </c>
      <c r="AM140" s="261">
        <v>1.2896200185356813E-27</v>
      </c>
      <c r="AN140" s="261">
        <v>1.2896200185356813E-27</v>
      </c>
      <c r="AO140" s="261">
        <v>387.22196478220576</v>
      </c>
      <c r="AP140" s="261">
        <v>387.22196478220576</v>
      </c>
      <c r="AQ140" s="262">
        <v>1E-27</v>
      </c>
      <c r="AR140" s="253">
        <f>'5-1'!BS140+'5-8'!BS140-'4'!AQ140</f>
        <v>0</v>
      </c>
      <c r="AS140" s="260">
        <v>8.7454313371236444E-28</v>
      </c>
      <c r="AT140" s="261">
        <v>0</v>
      </c>
      <c r="AU140" s="261">
        <v>0</v>
      </c>
      <c r="AV140" s="263">
        <v>0</v>
      </c>
      <c r="AW140" s="261">
        <v>0</v>
      </c>
      <c r="AX140" s="261">
        <v>0</v>
      </c>
      <c r="AY140" s="261">
        <v>0</v>
      </c>
      <c r="AZ140" s="261">
        <v>0</v>
      </c>
      <c r="BA140" s="261">
        <v>0</v>
      </c>
      <c r="BB140" s="261">
        <v>0</v>
      </c>
      <c r="BC140" s="261">
        <v>0</v>
      </c>
      <c r="BD140" s="261">
        <v>0</v>
      </c>
      <c r="BE140" s="261">
        <v>0</v>
      </c>
      <c r="BF140" s="261">
        <v>0</v>
      </c>
      <c r="BG140" s="261">
        <v>0</v>
      </c>
      <c r="BH140" s="261">
        <v>1.1330519978415952E-28</v>
      </c>
      <c r="BI140" s="262">
        <v>1.2151666503476205E-29</v>
      </c>
      <c r="BJ140" s="255">
        <f t="shared" si="1"/>
        <v>0</v>
      </c>
    </row>
    <row r="141" spans="2:62" s="245" customFormat="1" ht="12.75">
      <c r="B141" s="256">
        <v>113</v>
      </c>
      <c r="C141" s="1084" t="s">
        <v>752</v>
      </c>
      <c r="D141" s="1084"/>
      <c r="E141" s="1084"/>
      <c r="F141" s="1084"/>
      <c r="G141" s="1084"/>
      <c r="H141" s="1085" t="s">
        <v>807</v>
      </c>
      <c r="I141" s="1086"/>
      <c r="J141" s="257">
        <v>113</v>
      </c>
      <c r="K141" s="258">
        <v>37911</v>
      </c>
      <c r="L141" s="259">
        <v>3</v>
      </c>
      <c r="M141" s="260">
        <v>354.78452270620949</v>
      </c>
      <c r="N141" s="261">
        <v>1E-27</v>
      </c>
      <c r="O141" s="261">
        <v>1E-27</v>
      </c>
      <c r="P141" s="261">
        <v>1E-27</v>
      </c>
      <c r="Q141" s="261">
        <v>354.78452270620949</v>
      </c>
      <c r="R141" s="261">
        <v>1.2896200185356813E-27</v>
      </c>
      <c r="S141" s="261">
        <v>1.2896200185356813E-27</v>
      </c>
      <c r="T141" s="261">
        <v>354.78452270620949</v>
      </c>
      <c r="U141" s="261">
        <v>354.78452270620949</v>
      </c>
      <c r="V141" s="259">
        <v>1E-27</v>
      </c>
      <c r="W141" s="260">
        <v>1E-27</v>
      </c>
      <c r="X141" s="261">
        <v>1E-27</v>
      </c>
      <c r="Y141" s="261">
        <v>1E-27</v>
      </c>
      <c r="Z141" s="261">
        <v>1E-27</v>
      </c>
      <c r="AA141" s="261">
        <v>1E-27</v>
      </c>
      <c r="AB141" s="261">
        <v>1E-27</v>
      </c>
      <c r="AC141" s="261">
        <v>1E-27</v>
      </c>
      <c r="AD141" s="261">
        <v>1E-27</v>
      </c>
      <c r="AE141" s="261">
        <v>1E-27</v>
      </c>
      <c r="AF141" s="259">
        <v>1E-27</v>
      </c>
      <c r="AG141" s="259">
        <v>1E-27</v>
      </c>
      <c r="AH141" s="260">
        <v>354.78452270620949</v>
      </c>
      <c r="AI141" s="261">
        <v>1.2896200185356813E-27</v>
      </c>
      <c r="AJ141" s="261">
        <v>1.2896200185356813E-27</v>
      </c>
      <c r="AK141" s="261">
        <v>1.2896200185356813E-27</v>
      </c>
      <c r="AL141" s="261">
        <v>354.78452270620949</v>
      </c>
      <c r="AM141" s="261">
        <v>1.2896200185356813E-27</v>
      </c>
      <c r="AN141" s="261">
        <v>1.2896200185356813E-27</v>
      </c>
      <c r="AO141" s="261">
        <v>354.78452270620949</v>
      </c>
      <c r="AP141" s="261">
        <v>354.78452270620949</v>
      </c>
      <c r="AQ141" s="262">
        <v>1E-27</v>
      </c>
      <c r="AR141" s="253">
        <f>'5-1'!BS141+'5-8'!BS141-'4'!AQ141</f>
        <v>0</v>
      </c>
      <c r="AS141" s="260">
        <v>8.7454313371236444E-28</v>
      </c>
      <c r="AT141" s="261">
        <v>0</v>
      </c>
      <c r="AU141" s="261">
        <v>0</v>
      </c>
      <c r="AV141" s="263">
        <v>0</v>
      </c>
      <c r="AW141" s="261">
        <v>0</v>
      </c>
      <c r="AX141" s="261">
        <v>0</v>
      </c>
      <c r="AY141" s="261">
        <v>0</v>
      </c>
      <c r="AZ141" s="261">
        <v>0</v>
      </c>
      <c r="BA141" s="261">
        <v>0</v>
      </c>
      <c r="BB141" s="261">
        <v>0</v>
      </c>
      <c r="BC141" s="261">
        <v>0</v>
      </c>
      <c r="BD141" s="261">
        <v>0</v>
      </c>
      <c r="BE141" s="261">
        <v>0</v>
      </c>
      <c r="BF141" s="261">
        <v>0</v>
      </c>
      <c r="BG141" s="261">
        <v>0</v>
      </c>
      <c r="BH141" s="261">
        <v>1.1330519978415952E-28</v>
      </c>
      <c r="BI141" s="262">
        <v>1.2151666503476205E-29</v>
      </c>
      <c r="BJ141" s="255">
        <f t="shared" si="1"/>
        <v>0</v>
      </c>
    </row>
    <row r="142" spans="2:62" s="245" customFormat="1" ht="12.75">
      <c r="B142" s="256">
        <v>114</v>
      </c>
      <c r="C142" s="1084" t="s">
        <v>753</v>
      </c>
      <c r="D142" s="1084"/>
      <c r="E142" s="1084"/>
      <c r="F142" s="1084"/>
      <c r="G142" s="1084"/>
      <c r="H142" s="1085" t="s">
        <v>807</v>
      </c>
      <c r="I142" s="1086"/>
      <c r="J142" s="257">
        <v>114</v>
      </c>
      <c r="K142" s="258">
        <v>39339</v>
      </c>
      <c r="L142" s="259">
        <v>3</v>
      </c>
      <c r="M142" s="260">
        <v>579.24003707136239</v>
      </c>
      <c r="N142" s="261">
        <v>1E-27</v>
      </c>
      <c r="O142" s="261">
        <v>1E-27</v>
      </c>
      <c r="P142" s="261">
        <v>1E-27</v>
      </c>
      <c r="Q142" s="261">
        <v>579.24003707136239</v>
      </c>
      <c r="R142" s="261">
        <v>1.2896200185356813E-27</v>
      </c>
      <c r="S142" s="261">
        <v>1.2896200185356813E-27</v>
      </c>
      <c r="T142" s="261">
        <v>579.24003707136239</v>
      </c>
      <c r="U142" s="261">
        <v>579.24003707136239</v>
      </c>
      <c r="V142" s="259">
        <v>1E-27</v>
      </c>
      <c r="W142" s="260">
        <v>1E-27</v>
      </c>
      <c r="X142" s="261">
        <v>1E-27</v>
      </c>
      <c r="Y142" s="261">
        <v>1E-27</v>
      </c>
      <c r="Z142" s="261">
        <v>1E-27</v>
      </c>
      <c r="AA142" s="261">
        <v>1E-27</v>
      </c>
      <c r="AB142" s="261">
        <v>1E-27</v>
      </c>
      <c r="AC142" s="261">
        <v>1E-27</v>
      </c>
      <c r="AD142" s="261">
        <v>1E-27</v>
      </c>
      <c r="AE142" s="261">
        <v>1E-27</v>
      </c>
      <c r="AF142" s="259">
        <v>1E-27</v>
      </c>
      <c r="AG142" s="259">
        <v>1E-27</v>
      </c>
      <c r="AH142" s="260">
        <v>579.24003707136239</v>
      </c>
      <c r="AI142" s="261">
        <v>1.2896200185356813E-27</v>
      </c>
      <c r="AJ142" s="261">
        <v>1.2896200185356813E-27</v>
      </c>
      <c r="AK142" s="261">
        <v>1.2896200185356813E-27</v>
      </c>
      <c r="AL142" s="261">
        <v>579.24003707136239</v>
      </c>
      <c r="AM142" s="261">
        <v>1.2896200185356813E-27</v>
      </c>
      <c r="AN142" s="261">
        <v>1.2896200185356813E-27</v>
      </c>
      <c r="AO142" s="261">
        <v>579.24003707136239</v>
      </c>
      <c r="AP142" s="261">
        <v>579.24003707136239</v>
      </c>
      <c r="AQ142" s="262">
        <v>1E-27</v>
      </c>
      <c r="AR142" s="253">
        <f>'5-1'!BS142+'5-8'!BS142-'4'!AQ142</f>
        <v>0</v>
      </c>
      <c r="AS142" s="260">
        <v>8.7454313371236444E-28</v>
      </c>
      <c r="AT142" s="261">
        <v>0</v>
      </c>
      <c r="AU142" s="261">
        <v>0</v>
      </c>
      <c r="AV142" s="263">
        <v>0</v>
      </c>
      <c r="AW142" s="261">
        <v>0</v>
      </c>
      <c r="AX142" s="261">
        <v>0</v>
      </c>
      <c r="AY142" s="261">
        <v>0</v>
      </c>
      <c r="AZ142" s="261">
        <v>0</v>
      </c>
      <c r="BA142" s="261">
        <v>0</v>
      </c>
      <c r="BB142" s="261">
        <v>0</v>
      </c>
      <c r="BC142" s="261">
        <v>0</v>
      </c>
      <c r="BD142" s="261">
        <v>0</v>
      </c>
      <c r="BE142" s="261">
        <v>0</v>
      </c>
      <c r="BF142" s="261">
        <v>0</v>
      </c>
      <c r="BG142" s="261">
        <v>0</v>
      </c>
      <c r="BH142" s="261">
        <v>1.1330519978415952E-28</v>
      </c>
      <c r="BI142" s="262">
        <v>1.2151666503476205E-29</v>
      </c>
      <c r="BJ142" s="255">
        <f t="shared" si="1"/>
        <v>0</v>
      </c>
    </row>
    <row r="143" spans="2:62" s="245" customFormat="1" ht="12.75">
      <c r="B143" s="256">
        <v>115</v>
      </c>
      <c r="C143" s="1084" t="s">
        <v>754</v>
      </c>
      <c r="D143" s="1084"/>
      <c r="E143" s="1084"/>
      <c r="F143" s="1084"/>
      <c r="G143" s="1084"/>
      <c r="H143" s="1085" t="s">
        <v>808</v>
      </c>
      <c r="I143" s="1086"/>
      <c r="J143" s="257">
        <v>5133</v>
      </c>
      <c r="K143" s="258">
        <v>26999</v>
      </c>
      <c r="L143" s="259">
        <v>27</v>
      </c>
      <c r="M143" s="260">
        <v>10072.694624652457</v>
      </c>
      <c r="N143" s="261">
        <v>1E-27</v>
      </c>
      <c r="O143" s="261">
        <v>1E-27</v>
      </c>
      <c r="P143" s="261">
        <v>1E-27</v>
      </c>
      <c r="Q143" s="261">
        <v>10072.694624652457</v>
      </c>
      <c r="R143" s="261">
        <v>1.2896200185356813E-27</v>
      </c>
      <c r="S143" s="261">
        <v>1.2896200185356813E-27</v>
      </c>
      <c r="T143" s="261">
        <v>10072.694624652457</v>
      </c>
      <c r="U143" s="261">
        <v>10072.40500463392</v>
      </c>
      <c r="V143" s="259">
        <v>0.2896200185368798</v>
      </c>
      <c r="W143" s="260">
        <v>1E-27</v>
      </c>
      <c r="X143" s="261">
        <v>1E-27</v>
      </c>
      <c r="Y143" s="261">
        <v>1E-27</v>
      </c>
      <c r="Z143" s="261">
        <v>1E-27</v>
      </c>
      <c r="AA143" s="261">
        <v>1E-27</v>
      </c>
      <c r="AB143" s="261">
        <v>1E-27</v>
      </c>
      <c r="AC143" s="261">
        <v>1E-27</v>
      </c>
      <c r="AD143" s="261">
        <v>1E-27</v>
      </c>
      <c r="AE143" s="261">
        <v>0.2896200185368798</v>
      </c>
      <c r="AF143" s="259">
        <v>0.2896200185368798</v>
      </c>
      <c r="AG143" s="259">
        <v>-0.2896200185368798</v>
      </c>
      <c r="AH143" s="260">
        <v>10072.694624652457</v>
      </c>
      <c r="AI143" s="261">
        <v>1.2896200185356813E-27</v>
      </c>
      <c r="AJ143" s="261">
        <v>1.2896200185356813E-27</v>
      </c>
      <c r="AK143" s="261">
        <v>1.2896200185356813E-27</v>
      </c>
      <c r="AL143" s="261">
        <v>10072.694624652457</v>
      </c>
      <c r="AM143" s="261">
        <v>1.2896200185356813E-27</v>
      </c>
      <c r="AN143" s="261">
        <v>1.2896200185356813E-27</v>
      </c>
      <c r="AO143" s="261">
        <v>10072.694624652457</v>
      </c>
      <c r="AP143" s="261">
        <v>10072.694624652457</v>
      </c>
      <c r="AQ143" s="262">
        <v>1E-27</v>
      </c>
      <c r="AR143" s="253">
        <f>'5-1'!BS143+'5-8'!BS143-'4'!AQ143</f>
        <v>0</v>
      </c>
      <c r="AS143" s="260">
        <v>8.8530101641907755E-28</v>
      </c>
      <c r="AT143" s="261">
        <v>0</v>
      </c>
      <c r="AU143" s="261">
        <v>0</v>
      </c>
      <c r="AV143" s="263">
        <v>0</v>
      </c>
      <c r="AW143" s="261">
        <v>0</v>
      </c>
      <c r="AX143" s="261">
        <v>0</v>
      </c>
      <c r="AY143" s="261">
        <v>0</v>
      </c>
      <c r="AZ143" s="261">
        <v>0</v>
      </c>
      <c r="BA143" s="261">
        <v>0</v>
      </c>
      <c r="BB143" s="261">
        <v>0</v>
      </c>
      <c r="BC143" s="261">
        <v>0</v>
      </c>
      <c r="BD143" s="261">
        <v>0</v>
      </c>
      <c r="BE143" s="261">
        <v>0</v>
      </c>
      <c r="BF143" s="261">
        <v>0</v>
      </c>
      <c r="BG143" s="261">
        <v>0</v>
      </c>
      <c r="BH143" s="261">
        <v>1.146989835809226E-28</v>
      </c>
      <c r="BI143" s="262">
        <v>0</v>
      </c>
      <c r="BJ143" s="255">
        <f t="shared" si="1"/>
        <v>0</v>
      </c>
    </row>
    <row r="144" spans="2:62" s="245" customFormat="1" ht="12.75">
      <c r="B144" s="256">
        <v>116</v>
      </c>
      <c r="C144" s="1084" t="s">
        <v>755</v>
      </c>
      <c r="D144" s="1084"/>
      <c r="E144" s="1084"/>
      <c r="F144" s="1084"/>
      <c r="G144" s="1084"/>
      <c r="H144" s="1085" t="s">
        <v>808</v>
      </c>
      <c r="I144" s="1086"/>
      <c r="J144" s="257">
        <v>5134</v>
      </c>
      <c r="K144" s="258">
        <v>31382</v>
      </c>
      <c r="L144" s="259">
        <v>27</v>
      </c>
      <c r="M144" s="260">
        <v>8552.7687673772016</v>
      </c>
      <c r="N144" s="261">
        <v>1E-27</v>
      </c>
      <c r="O144" s="261">
        <v>1E-27</v>
      </c>
      <c r="P144" s="261">
        <v>1E-27</v>
      </c>
      <c r="Q144" s="261">
        <v>8552.7687673772016</v>
      </c>
      <c r="R144" s="261">
        <v>1.2896200185356813E-27</v>
      </c>
      <c r="S144" s="261">
        <v>1.2896200185356813E-27</v>
      </c>
      <c r="T144" s="261">
        <v>8552.7687673772016</v>
      </c>
      <c r="U144" s="261">
        <v>8552.4791473586665</v>
      </c>
      <c r="V144" s="259">
        <v>0.28962001853506081</v>
      </c>
      <c r="W144" s="260">
        <v>1E-27</v>
      </c>
      <c r="X144" s="261">
        <v>1E-27</v>
      </c>
      <c r="Y144" s="261">
        <v>1E-27</v>
      </c>
      <c r="Z144" s="261">
        <v>1E-27</v>
      </c>
      <c r="AA144" s="261">
        <v>1E-27</v>
      </c>
      <c r="AB144" s="261">
        <v>1E-27</v>
      </c>
      <c r="AC144" s="261">
        <v>1E-27</v>
      </c>
      <c r="AD144" s="261">
        <v>1E-27</v>
      </c>
      <c r="AE144" s="261">
        <v>0.28962001853506081</v>
      </c>
      <c r="AF144" s="259">
        <v>0.28962001853506081</v>
      </c>
      <c r="AG144" s="259">
        <v>-0.28962001853506081</v>
      </c>
      <c r="AH144" s="260">
        <v>8552.7687673772016</v>
      </c>
      <c r="AI144" s="261">
        <v>1.2896200185356813E-27</v>
      </c>
      <c r="AJ144" s="261">
        <v>1.2896200185356813E-27</v>
      </c>
      <c r="AK144" s="261">
        <v>1.2896200185356813E-27</v>
      </c>
      <c r="AL144" s="261">
        <v>8552.7687673772016</v>
      </c>
      <c r="AM144" s="261">
        <v>1.2896200185356813E-27</v>
      </c>
      <c r="AN144" s="261">
        <v>1.2896200185356813E-27</v>
      </c>
      <c r="AO144" s="261">
        <v>8552.7687673772016</v>
      </c>
      <c r="AP144" s="261">
        <v>8552.7687673772016</v>
      </c>
      <c r="AQ144" s="262">
        <v>1E-27</v>
      </c>
      <c r="AR144" s="253">
        <f>'5-1'!BS144+'5-8'!BS144-'4'!AQ144</f>
        <v>0</v>
      </c>
      <c r="AS144" s="260">
        <v>8.8530101641907755E-28</v>
      </c>
      <c r="AT144" s="261">
        <v>0</v>
      </c>
      <c r="AU144" s="261">
        <v>0</v>
      </c>
      <c r="AV144" s="263">
        <v>0</v>
      </c>
      <c r="AW144" s="261">
        <v>0</v>
      </c>
      <c r="AX144" s="261">
        <v>0</v>
      </c>
      <c r="AY144" s="261">
        <v>0</v>
      </c>
      <c r="AZ144" s="261">
        <v>0</v>
      </c>
      <c r="BA144" s="261">
        <v>0</v>
      </c>
      <c r="BB144" s="261">
        <v>0</v>
      </c>
      <c r="BC144" s="261">
        <v>0</v>
      </c>
      <c r="BD144" s="261">
        <v>0</v>
      </c>
      <c r="BE144" s="261">
        <v>0</v>
      </c>
      <c r="BF144" s="261">
        <v>0</v>
      </c>
      <c r="BG144" s="261">
        <v>0</v>
      </c>
      <c r="BH144" s="261">
        <v>1.146989835809226E-28</v>
      </c>
      <c r="BI144" s="262">
        <v>0</v>
      </c>
      <c r="BJ144" s="255">
        <f t="shared" si="1"/>
        <v>0</v>
      </c>
    </row>
    <row r="145" spans="2:62" s="245" customFormat="1" ht="12.75">
      <c r="B145" s="256">
        <v>117</v>
      </c>
      <c r="C145" s="1084" t="s">
        <v>756</v>
      </c>
      <c r="D145" s="1084"/>
      <c r="E145" s="1084"/>
      <c r="F145" s="1084"/>
      <c r="G145" s="1084"/>
      <c r="H145" s="1085" t="s">
        <v>809</v>
      </c>
      <c r="I145" s="1086"/>
      <c r="J145" s="257">
        <v>5501</v>
      </c>
      <c r="K145" s="258">
        <v>26999</v>
      </c>
      <c r="L145" s="259">
        <v>22</v>
      </c>
      <c r="M145" s="260">
        <v>4577.7340129749773</v>
      </c>
      <c r="N145" s="261">
        <v>1E-27</v>
      </c>
      <c r="O145" s="261">
        <v>1E-27</v>
      </c>
      <c r="P145" s="261">
        <v>1E-27</v>
      </c>
      <c r="Q145" s="261">
        <v>4577.7340129749773</v>
      </c>
      <c r="R145" s="261">
        <v>1.2896200185356813E-27</v>
      </c>
      <c r="S145" s="261">
        <v>1.2896200185356813E-27</v>
      </c>
      <c r="T145" s="261">
        <v>4577.7340129749773</v>
      </c>
      <c r="U145" s="261">
        <v>4577.4443929564413</v>
      </c>
      <c r="V145" s="259">
        <v>0.2896200185359703</v>
      </c>
      <c r="W145" s="260">
        <v>1E-27</v>
      </c>
      <c r="X145" s="261">
        <v>1E-27</v>
      </c>
      <c r="Y145" s="261">
        <v>1E-27</v>
      </c>
      <c r="Z145" s="261">
        <v>1E-27</v>
      </c>
      <c r="AA145" s="261">
        <v>1E-27</v>
      </c>
      <c r="AB145" s="261">
        <v>1E-27</v>
      </c>
      <c r="AC145" s="261">
        <v>1E-27</v>
      </c>
      <c r="AD145" s="261">
        <v>1E-27</v>
      </c>
      <c r="AE145" s="261">
        <v>0.2896200185359703</v>
      </c>
      <c r="AF145" s="259">
        <v>0.2896200185359703</v>
      </c>
      <c r="AG145" s="259">
        <v>-0.2896200185359703</v>
      </c>
      <c r="AH145" s="260">
        <v>4577.7340129749773</v>
      </c>
      <c r="AI145" s="261">
        <v>1.2896200185356813E-27</v>
      </c>
      <c r="AJ145" s="261">
        <v>1.2896200185356813E-27</v>
      </c>
      <c r="AK145" s="261">
        <v>1.2896200185356813E-27</v>
      </c>
      <c r="AL145" s="261">
        <v>4577.7340129749773</v>
      </c>
      <c r="AM145" s="261">
        <v>1.2896200185356813E-27</v>
      </c>
      <c r="AN145" s="261">
        <v>1.2896200185356813E-27</v>
      </c>
      <c r="AO145" s="261">
        <v>4577.7340129749773</v>
      </c>
      <c r="AP145" s="261">
        <v>4577.7340129749773</v>
      </c>
      <c r="AQ145" s="262">
        <v>1E-27</v>
      </c>
      <c r="AR145" s="253">
        <f>'5-1'!BS145+'5-8'!BS145-'4'!AQ145</f>
        <v>0</v>
      </c>
      <c r="AS145" s="260">
        <v>8.8530101641907755E-28</v>
      </c>
      <c r="AT145" s="261">
        <v>0</v>
      </c>
      <c r="AU145" s="261">
        <v>0</v>
      </c>
      <c r="AV145" s="263">
        <v>0</v>
      </c>
      <c r="AW145" s="261">
        <v>0</v>
      </c>
      <c r="AX145" s="261">
        <v>0</v>
      </c>
      <c r="AY145" s="261">
        <v>0</v>
      </c>
      <c r="AZ145" s="261">
        <v>0</v>
      </c>
      <c r="BA145" s="261">
        <v>0</v>
      </c>
      <c r="BB145" s="261">
        <v>0</v>
      </c>
      <c r="BC145" s="261">
        <v>0</v>
      </c>
      <c r="BD145" s="261">
        <v>0</v>
      </c>
      <c r="BE145" s="261">
        <v>0</v>
      </c>
      <c r="BF145" s="261">
        <v>0</v>
      </c>
      <c r="BG145" s="261">
        <v>0</v>
      </c>
      <c r="BH145" s="261">
        <v>1.146989835809226E-28</v>
      </c>
      <c r="BI145" s="262">
        <v>0</v>
      </c>
      <c r="BJ145" s="255">
        <f t="shared" si="1"/>
        <v>0</v>
      </c>
    </row>
    <row r="146" spans="2:62" s="245" customFormat="1" ht="12.75">
      <c r="B146" s="256">
        <v>118</v>
      </c>
      <c r="C146" s="1084" t="s">
        <v>756</v>
      </c>
      <c r="D146" s="1084"/>
      <c r="E146" s="1084"/>
      <c r="F146" s="1084"/>
      <c r="G146" s="1084"/>
      <c r="H146" s="1085" t="s">
        <v>809</v>
      </c>
      <c r="I146" s="1086"/>
      <c r="J146" s="257">
        <v>5502</v>
      </c>
      <c r="K146" s="258">
        <v>26999</v>
      </c>
      <c r="L146" s="259">
        <v>22</v>
      </c>
      <c r="M146" s="260">
        <v>4577.7340129749773</v>
      </c>
      <c r="N146" s="261">
        <v>1E-27</v>
      </c>
      <c r="O146" s="261">
        <v>1E-27</v>
      </c>
      <c r="P146" s="261">
        <v>1E-27</v>
      </c>
      <c r="Q146" s="261">
        <v>4577.7340129749773</v>
      </c>
      <c r="R146" s="261">
        <v>1.2896200185356813E-27</v>
      </c>
      <c r="S146" s="261">
        <v>1.2896200185356813E-27</v>
      </c>
      <c r="T146" s="261">
        <v>4577.7340129749773</v>
      </c>
      <c r="U146" s="261">
        <v>4577.4443929564413</v>
      </c>
      <c r="V146" s="259">
        <v>0.2896200185359703</v>
      </c>
      <c r="W146" s="260">
        <v>1E-27</v>
      </c>
      <c r="X146" s="261">
        <v>1E-27</v>
      </c>
      <c r="Y146" s="261">
        <v>1E-27</v>
      </c>
      <c r="Z146" s="261">
        <v>1E-27</v>
      </c>
      <c r="AA146" s="261">
        <v>1E-27</v>
      </c>
      <c r="AB146" s="261">
        <v>1E-27</v>
      </c>
      <c r="AC146" s="261">
        <v>1E-27</v>
      </c>
      <c r="AD146" s="261">
        <v>1E-27</v>
      </c>
      <c r="AE146" s="261">
        <v>0.2896200185359703</v>
      </c>
      <c r="AF146" s="259">
        <v>0.2896200185359703</v>
      </c>
      <c r="AG146" s="259">
        <v>-0.2896200185359703</v>
      </c>
      <c r="AH146" s="260">
        <v>4577.7340129749773</v>
      </c>
      <c r="AI146" s="261">
        <v>1.2896200185356813E-27</v>
      </c>
      <c r="AJ146" s="261">
        <v>1.2896200185356813E-27</v>
      </c>
      <c r="AK146" s="261">
        <v>1.2896200185356813E-27</v>
      </c>
      <c r="AL146" s="261">
        <v>4577.7340129749773</v>
      </c>
      <c r="AM146" s="261">
        <v>1.2896200185356813E-27</v>
      </c>
      <c r="AN146" s="261">
        <v>1.2896200185356813E-27</v>
      </c>
      <c r="AO146" s="261">
        <v>4577.7340129749773</v>
      </c>
      <c r="AP146" s="261">
        <v>4577.7340129749773</v>
      </c>
      <c r="AQ146" s="262">
        <v>1E-27</v>
      </c>
      <c r="AR146" s="253">
        <f>'5-1'!BS146+'5-8'!BS146-'4'!AQ146</f>
        <v>0</v>
      </c>
      <c r="AS146" s="260">
        <v>8.8530101641907755E-28</v>
      </c>
      <c r="AT146" s="261">
        <v>0</v>
      </c>
      <c r="AU146" s="261">
        <v>0</v>
      </c>
      <c r="AV146" s="263">
        <v>0</v>
      </c>
      <c r="AW146" s="261">
        <v>0</v>
      </c>
      <c r="AX146" s="261">
        <v>0</v>
      </c>
      <c r="AY146" s="261">
        <v>0</v>
      </c>
      <c r="AZ146" s="261">
        <v>0</v>
      </c>
      <c r="BA146" s="261">
        <v>0</v>
      </c>
      <c r="BB146" s="261">
        <v>0</v>
      </c>
      <c r="BC146" s="261">
        <v>0</v>
      </c>
      <c r="BD146" s="261">
        <v>0</v>
      </c>
      <c r="BE146" s="261">
        <v>0</v>
      </c>
      <c r="BF146" s="261">
        <v>0</v>
      </c>
      <c r="BG146" s="261">
        <v>0</v>
      </c>
      <c r="BH146" s="261">
        <v>1.146989835809226E-28</v>
      </c>
      <c r="BI146" s="262">
        <v>0</v>
      </c>
      <c r="BJ146" s="255">
        <f t="shared" si="1"/>
        <v>0</v>
      </c>
    </row>
    <row r="147" spans="2:62" s="245" customFormat="1" ht="12.75">
      <c r="B147" s="256">
        <v>119</v>
      </c>
      <c r="C147" s="1084" t="s">
        <v>757</v>
      </c>
      <c r="D147" s="1084"/>
      <c r="E147" s="1084"/>
      <c r="F147" s="1084"/>
      <c r="G147" s="1084"/>
      <c r="H147" s="1085" t="s">
        <v>809</v>
      </c>
      <c r="I147" s="1086"/>
      <c r="J147" s="257">
        <v>5503</v>
      </c>
      <c r="K147" s="258">
        <v>26999</v>
      </c>
      <c r="L147" s="259">
        <v>22</v>
      </c>
      <c r="M147" s="260">
        <v>5037.9402224281748</v>
      </c>
      <c r="N147" s="261">
        <v>1E-27</v>
      </c>
      <c r="O147" s="261">
        <v>1E-27</v>
      </c>
      <c r="P147" s="261">
        <v>1E-27</v>
      </c>
      <c r="Q147" s="261">
        <v>5037.9402224281748</v>
      </c>
      <c r="R147" s="261">
        <v>1.2896200185356813E-27</v>
      </c>
      <c r="S147" s="261">
        <v>1.2896200185356813E-27</v>
      </c>
      <c r="T147" s="261">
        <v>5037.9402224281748</v>
      </c>
      <c r="U147" s="261">
        <v>5037.6506024096389</v>
      </c>
      <c r="V147" s="259">
        <v>0.2896200185359703</v>
      </c>
      <c r="W147" s="260">
        <v>1E-27</v>
      </c>
      <c r="X147" s="261">
        <v>1E-27</v>
      </c>
      <c r="Y147" s="261">
        <v>1E-27</v>
      </c>
      <c r="Z147" s="261">
        <v>1E-27</v>
      </c>
      <c r="AA147" s="261">
        <v>1E-27</v>
      </c>
      <c r="AB147" s="261">
        <v>1E-27</v>
      </c>
      <c r="AC147" s="261">
        <v>1E-27</v>
      </c>
      <c r="AD147" s="261">
        <v>1E-27</v>
      </c>
      <c r="AE147" s="261">
        <v>0.2896200185359703</v>
      </c>
      <c r="AF147" s="259">
        <v>0.2896200185359703</v>
      </c>
      <c r="AG147" s="259">
        <v>-0.2896200185359703</v>
      </c>
      <c r="AH147" s="260">
        <v>5037.9402224281748</v>
      </c>
      <c r="AI147" s="261">
        <v>1.2896200185356813E-27</v>
      </c>
      <c r="AJ147" s="261">
        <v>1.2896200185356813E-27</v>
      </c>
      <c r="AK147" s="261">
        <v>1.2896200185356813E-27</v>
      </c>
      <c r="AL147" s="261">
        <v>5037.9402224281748</v>
      </c>
      <c r="AM147" s="261">
        <v>1.2896200185356813E-27</v>
      </c>
      <c r="AN147" s="261">
        <v>1.2896200185356813E-27</v>
      </c>
      <c r="AO147" s="261">
        <v>5037.9402224281748</v>
      </c>
      <c r="AP147" s="261">
        <v>5037.9402224281748</v>
      </c>
      <c r="AQ147" s="262">
        <v>1E-27</v>
      </c>
      <c r="AR147" s="253">
        <f>'5-1'!BS147+'5-8'!BS147-'4'!AQ147</f>
        <v>0</v>
      </c>
      <c r="AS147" s="260">
        <v>8.8530101641907755E-28</v>
      </c>
      <c r="AT147" s="261">
        <v>0</v>
      </c>
      <c r="AU147" s="261">
        <v>0</v>
      </c>
      <c r="AV147" s="263">
        <v>0</v>
      </c>
      <c r="AW147" s="261">
        <v>0</v>
      </c>
      <c r="AX147" s="261">
        <v>0</v>
      </c>
      <c r="AY147" s="261">
        <v>0</v>
      </c>
      <c r="AZ147" s="261">
        <v>0</v>
      </c>
      <c r="BA147" s="261">
        <v>0</v>
      </c>
      <c r="BB147" s="261">
        <v>0</v>
      </c>
      <c r="BC147" s="261">
        <v>0</v>
      </c>
      <c r="BD147" s="261">
        <v>0</v>
      </c>
      <c r="BE147" s="261">
        <v>0</v>
      </c>
      <c r="BF147" s="261">
        <v>0</v>
      </c>
      <c r="BG147" s="261">
        <v>0</v>
      </c>
      <c r="BH147" s="261">
        <v>1.146989835809226E-28</v>
      </c>
      <c r="BI147" s="262">
        <v>0</v>
      </c>
      <c r="BJ147" s="255">
        <f t="shared" si="1"/>
        <v>0</v>
      </c>
    </row>
    <row r="148" spans="2:62" s="245" customFormat="1" ht="12.75">
      <c r="B148" s="256">
        <v>120</v>
      </c>
      <c r="C148" s="1084" t="s">
        <v>758</v>
      </c>
      <c r="D148" s="1084"/>
      <c r="E148" s="1084"/>
      <c r="F148" s="1084"/>
      <c r="G148" s="1084"/>
      <c r="H148" s="1085" t="s">
        <v>809</v>
      </c>
      <c r="I148" s="1086"/>
      <c r="J148" s="257">
        <v>5504</v>
      </c>
      <c r="K148" s="258">
        <v>28095</v>
      </c>
      <c r="L148" s="259">
        <v>22</v>
      </c>
      <c r="M148" s="260">
        <v>18586.364689527341</v>
      </c>
      <c r="N148" s="261">
        <v>1E-27</v>
      </c>
      <c r="O148" s="261">
        <v>1E-27</v>
      </c>
      <c r="P148" s="261">
        <v>1E-27</v>
      </c>
      <c r="Q148" s="261">
        <v>18586.364689527341</v>
      </c>
      <c r="R148" s="261">
        <v>1.2896200185356813E-27</v>
      </c>
      <c r="S148" s="261">
        <v>1.2896200185356813E-27</v>
      </c>
      <c r="T148" s="261">
        <v>18586.364689527341</v>
      </c>
      <c r="U148" s="261">
        <v>18586.075069508806</v>
      </c>
      <c r="V148" s="259">
        <v>0.28962001853506081</v>
      </c>
      <c r="W148" s="260">
        <v>1E-27</v>
      </c>
      <c r="X148" s="261">
        <v>1E-27</v>
      </c>
      <c r="Y148" s="261">
        <v>1E-27</v>
      </c>
      <c r="Z148" s="261">
        <v>1E-27</v>
      </c>
      <c r="AA148" s="261">
        <v>1E-27</v>
      </c>
      <c r="AB148" s="261">
        <v>1E-27</v>
      </c>
      <c r="AC148" s="261">
        <v>1E-27</v>
      </c>
      <c r="AD148" s="261">
        <v>1E-27</v>
      </c>
      <c r="AE148" s="261">
        <v>0.28962001853506081</v>
      </c>
      <c r="AF148" s="259">
        <v>0.28962001853506081</v>
      </c>
      <c r="AG148" s="259">
        <v>-0.28962001853506081</v>
      </c>
      <c r="AH148" s="260">
        <v>18586.364689527341</v>
      </c>
      <c r="AI148" s="261">
        <v>1.2896200185356813E-27</v>
      </c>
      <c r="AJ148" s="261">
        <v>1.2896200185356813E-27</v>
      </c>
      <c r="AK148" s="261">
        <v>1.2896200185356813E-27</v>
      </c>
      <c r="AL148" s="261">
        <v>18586.364689527341</v>
      </c>
      <c r="AM148" s="261">
        <v>1.2896200185356813E-27</v>
      </c>
      <c r="AN148" s="261">
        <v>1.2896200185356813E-27</v>
      </c>
      <c r="AO148" s="261">
        <v>18586.364689527341</v>
      </c>
      <c r="AP148" s="261">
        <v>18586.364689527341</v>
      </c>
      <c r="AQ148" s="262">
        <v>1E-27</v>
      </c>
      <c r="AR148" s="253">
        <f>'5-1'!BS148+'5-8'!BS148-'4'!AQ148</f>
        <v>0</v>
      </c>
      <c r="AS148" s="260">
        <v>8.8530101641907755E-28</v>
      </c>
      <c r="AT148" s="261">
        <v>0</v>
      </c>
      <c r="AU148" s="261">
        <v>0</v>
      </c>
      <c r="AV148" s="263">
        <v>0</v>
      </c>
      <c r="AW148" s="261">
        <v>0</v>
      </c>
      <c r="AX148" s="261">
        <v>0</v>
      </c>
      <c r="AY148" s="261">
        <v>0</v>
      </c>
      <c r="AZ148" s="261">
        <v>0</v>
      </c>
      <c r="BA148" s="261">
        <v>0</v>
      </c>
      <c r="BB148" s="261">
        <v>0</v>
      </c>
      <c r="BC148" s="261">
        <v>0</v>
      </c>
      <c r="BD148" s="261">
        <v>0</v>
      </c>
      <c r="BE148" s="261">
        <v>0</v>
      </c>
      <c r="BF148" s="261">
        <v>0</v>
      </c>
      <c r="BG148" s="261">
        <v>0</v>
      </c>
      <c r="BH148" s="261">
        <v>1.146989835809226E-28</v>
      </c>
      <c r="BI148" s="262">
        <v>0</v>
      </c>
      <c r="BJ148" s="255">
        <f t="shared" si="1"/>
        <v>0</v>
      </c>
    </row>
    <row r="149" spans="2:62" s="245" customFormat="1" ht="12.75">
      <c r="B149" s="256">
        <v>121</v>
      </c>
      <c r="C149" s="1084" t="s">
        <v>759</v>
      </c>
      <c r="D149" s="1084"/>
      <c r="E149" s="1084"/>
      <c r="F149" s="1084"/>
      <c r="G149" s="1084"/>
      <c r="H149" s="1085" t="s">
        <v>809</v>
      </c>
      <c r="I149" s="1086"/>
      <c r="J149" s="257">
        <v>5514</v>
      </c>
      <c r="K149" s="258">
        <v>31382</v>
      </c>
      <c r="L149" s="259">
        <v>22</v>
      </c>
      <c r="M149" s="260">
        <v>23169.601482854498</v>
      </c>
      <c r="N149" s="261">
        <v>1E-27</v>
      </c>
      <c r="O149" s="261">
        <v>1E-27</v>
      </c>
      <c r="P149" s="261">
        <v>1E-27</v>
      </c>
      <c r="Q149" s="261">
        <v>23169.601482854498</v>
      </c>
      <c r="R149" s="261">
        <v>1.2896200185356813E-27</v>
      </c>
      <c r="S149" s="261">
        <v>1.2896200185356813E-27</v>
      </c>
      <c r="T149" s="261">
        <v>23169.601482854498</v>
      </c>
      <c r="U149" s="261">
        <v>23169.311862835959</v>
      </c>
      <c r="V149" s="259">
        <v>0.28962001853869879</v>
      </c>
      <c r="W149" s="260">
        <v>1E-27</v>
      </c>
      <c r="X149" s="261">
        <v>1E-27</v>
      </c>
      <c r="Y149" s="261">
        <v>1E-27</v>
      </c>
      <c r="Z149" s="261">
        <v>1E-27</v>
      </c>
      <c r="AA149" s="261">
        <v>1E-27</v>
      </c>
      <c r="AB149" s="261">
        <v>1E-27</v>
      </c>
      <c r="AC149" s="261">
        <v>1E-27</v>
      </c>
      <c r="AD149" s="261">
        <v>1E-27</v>
      </c>
      <c r="AE149" s="261">
        <v>0.28962001853869879</v>
      </c>
      <c r="AF149" s="259">
        <v>0.28962001853869879</v>
      </c>
      <c r="AG149" s="259">
        <v>-0.28962001853869879</v>
      </c>
      <c r="AH149" s="260">
        <v>23169.601482854498</v>
      </c>
      <c r="AI149" s="261">
        <v>1.2896200185356813E-27</v>
      </c>
      <c r="AJ149" s="261">
        <v>1.2896200185356813E-27</v>
      </c>
      <c r="AK149" s="261">
        <v>1.2896200185356813E-27</v>
      </c>
      <c r="AL149" s="261">
        <v>23169.601482854498</v>
      </c>
      <c r="AM149" s="261">
        <v>1.2896200185356813E-27</v>
      </c>
      <c r="AN149" s="261">
        <v>1.2896200185356813E-27</v>
      </c>
      <c r="AO149" s="261">
        <v>23169.601482854498</v>
      </c>
      <c r="AP149" s="261">
        <v>23169.601482854498</v>
      </c>
      <c r="AQ149" s="262">
        <v>1E-27</v>
      </c>
      <c r="AR149" s="253">
        <f>'5-1'!BS149+'5-8'!BS149-'4'!AQ149</f>
        <v>0</v>
      </c>
      <c r="AS149" s="260">
        <v>8.8530101641907755E-28</v>
      </c>
      <c r="AT149" s="261">
        <v>0</v>
      </c>
      <c r="AU149" s="261">
        <v>0</v>
      </c>
      <c r="AV149" s="263">
        <v>0</v>
      </c>
      <c r="AW149" s="261">
        <v>0</v>
      </c>
      <c r="AX149" s="261">
        <v>0</v>
      </c>
      <c r="AY149" s="261">
        <v>0</v>
      </c>
      <c r="AZ149" s="261">
        <v>0</v>
      </c>
      <c r="BA149" s="261">
        <v>0</v>
      </c>
      <c r="BB149" s="261">
        <v>0</v>
      </c>
      <c r="BC149" s="261">
        <v>0</v>
      </c>
      <c r="BD149" s="261">
        <v>0</v>
      </c>
      <c r="BE149" s="261">
        <v>0</v>
      </c>
      <c r="BF149" s="261">
        <v>0</v>
      </c>
      <c r="BG149" s="261">
        <v>0</v>
      </c>
      <c r="BH149" s="261">
        <v>1.146989835809226E-28</v>
      </c>
      <c r="BI149" s="262">
        <v>0</v>
      </c>
      <c r="BJ149" s="255">
        <f t="shared" si="1"/>
        <v>0</v>
      </c>
    </row>
    <row r="150" spans="2:62" s="245" customFormat="1" ht="12.75">
      <c r="B150" s="256">
        <v>122</v>
      </c>
      <c r="C150" s="1084" t="s">
        <v>760</v>
      </c>
      <c r="D150" s="1084"/>
      <c r="E150" s="1084"/>
      <c r="F150" s="1084"/>
      <c r="G150" s="1084"/>
      <c r="H150" s="1085" t="s">
        <v>797</v>
      </c>
      <c r="I150" s="1086"/>
      <c r="J150" s="257">
        <v>7021</v>
      </c>
      <c r="K150" s="258">
        <v>35310</v>
      </c>
      <c r="L150" s="259">
        <v>40</v>
      </c>
      <c r="M150" s="260">
        <v>5856.6960148285452</v>
      </c>
      <c r="N150" s="261">
        <v>1E-27</v>
      </c>
      <c r="O150" s="261">
        <v>1E-27</v>
      </c>
      <c r="P150" s="261">
        <v>1E-27</v>
      </c>
      <c r="Q150" s="261">
        <v>5856.6960148285452</v>
      </c>
      <c r="R150" s="261">
        <v>1.2896200185356813E-27</v>
      </c>
      <c r="S150" s="261">
        <v>1.2896200185356813E-27</v>
      </c>
      <c r="T150" s="261">
        <v>5856.6960148285452</v>
      </c>
      <c r="U150" s="261">
        <v>2666.6908016682114</v>
      </c>
      <c r="V150" s="259">
        <v>3190.0052131603338</v>
      </c>
      <c r="W150" s="260">
        <v>1E-27</v>
      </c>
      <c r="X150" s="261">
        <v>1E-27</v>
      </c>
      <c r="Y150" s="261">
        <v>1E-27</v>
      </c>
      <c r="Z150" s="261">
        <v>1E-27</v>
      </c>
      <c r="AA150" s="261">
        <v>1E-27</v>
      </c>
      <c r="AB150" s="261">
        <v>1E-27</v>
      </c>
      <c r="AC150" s="261">
        <v>1E-27</v>
      </c>
      <c r="AD150" s="261">
        <v>1E-27</v>
      </c>
      <c r="AE150" s="261">
        <v>146.41740037071364</v>
      </c>
      <c r="AF150" s="259">
        <v>146.41740037071364</v>
      </c>
      <c r="AG150" s="259">
        <v>-146.41740037071364</v>
      </c>
      <c r="AH150" s="260">
        <v>5856.6960148285452</v>
      </c>
      <c r="AI150" s="261">
        <v>1.2896200185356813E-27</v>
      </c>
      <c r="AJ150" s="261">
        <v>1.2896200185356813E-27</v>
      </c>
      <c r="AK150" s="261">
        <v>1.2896200185356813E-27</v>
      </c>
      <c r="AL150" s="261">
        <v>5856.6960148285452</v>
      </c>
      <c r="AM150" s="261">
        <v>1.2896200185356813E-27</v>
      </c>
      <c r="AN150" s="261">
        <v>1.2896200185356813E-27</v>
      </c>
      <c r="AO150" s="261">
        <v>5856.6960148285452</v>
      </c>
      <c r="AP150" s="261">
        <v>2813.1082020389249</v>
      </c>
      <c r="AQ150" s="262">
        <v>3043.5878127896203</v>
      </c>
      <c r="AR150" s="253">
        <f>'5-1'!BS150+'5-8'!BS150-'4'!AQ150</f>
        <v>0</v>
      </c>
      <c r="AS150" s="260">
        <v>2694.4913842233677</v>
      </c>
      <c r="AT150" s="261">
        <v>0</v>
      </c>
      <c r="AU150" s="261">
        <v>0</v>
      </c>
      <c r="AV150" s="263">
        <v>0</v>
      </c>
      <c r="AW150" s="261">
        <v>0</v>
      </c>
      <c r="AX150" s="261">
        <v>0</v>
      </c>
      <c r="AY150" s="261">
        <v>0</v>
      </c>
      <c r="AZ150" s="261">
        <v>0</v>
      </c>
      <c r="BA150" s="261">
        <v>0</v>
      </c>
      <c r="BB150" s="261">
        <v>0</v>
      </c>
      <c r="BC150" s="261">
        <v>0</v>
      </c>
      <c r="BD150" s="261">
        <v>0</v>
      </c>
      <c r="BE150" s="261">
        <v>0</v>
      </c>
      <c r="BF150" s="261">
        <v>0</v>
      </c>
      <c r="BG150" s="261">
        <v>0</v>
      </c>
      <c r="BH150" s="261">
        <v>349.09642856625277</v>
      </c>
      <c r="BI150" s="262">
        <v>0</v>
      </c>
      <c r="BJ150" s="255">
        <f t="shared" si="1"/>
        <v>0</v>
      </c>
    </row>
    <row r="151" spans="2:62" s="245" customFormat="1" ht="12.75">
      <c r="B151" s="256">
        <v>123</v>
      </c>
      <c r="C151" s="1084" t="s">
        <v>761</v>
      </c>
      <c r="D151" s="1084"/>
      <c r="E151" s="1084"/>
      <c r="F151" s="1084"/>
      <c r="G151" s="1084"/>
      <c r="H151" s="1085" t="s">
        <v>797</v>
      </c>
      <c r="I151" s="1086"/>
      <c r="J151" s="257">
        <v>7201</v>
      </c>
      <c r="K151" s="258">
        <v>35793</v>
      </c>
      <c r="L151" s="259">
        <v>16</v>
      </c>
      <c r="M151" s="260">
        <v>15728.104726598704</v>
      </c>
      <c r="N151" s="261">
        <v>1E-27</v>
      </c>
      <c r="O151" s="261">
        <v>1E-27</v>
      </c>
      <c r="P151" s="261">
        <v>1E-27</v>
      </c>
      <c r="Q151" s="261">
        <v>15728.104726598704</v>
      </c>
      <c r="R151" s="261">
        <v>1.2896200185356813E-27</v>
      </c>
      <c r="S151" s="261">
        <v>1.2896200185356813E-27</v>
      </c>
      <c r="T151" s="261">
        <v>15728.104726598704</v>
      </c>
      <c r="U151" s="261">
        <v>15727.815106580167</v>
      </c>
      <c r="V151" s="259">
        <v>0.2896200185368798</v>
      </c>
      <c r="W151" s="260">
        <v>1E-27</v>
      </c>
      <c r="X151" s="261">
        <v>1E-27</v>
      </c>
      <c r="Y151" s="261">
        <v>1E-27</v>
      </c>
      <c r="Z151" s="261">
        <v>1E-27</v>
      </c>
      <c r="AA151" s="261">
        <v>1E-27</v>
      </c>
      <c r="AB151" s="261">
        <v>1E-27</v>
      </c>
      <c r="AC151" s="261">
        <v>1E-27</v>
      </c>
      <c r="AD151" s="261">
        <v>1E-27</v>
      </c>
      <c r="AE151" s="261">
        <v>0.2896200185368798</v>
      </c>
      <c r="AF151" s="259">
        <v>0.2896200185368798</v>
      </c>
      <c r="AG151" s="259">
        <v>-0.2896200185368798</v>
      </c>
      <c r="AH151" s="260">
        <v>15728.104726598704</v>
      </c>
      <c r="AI151" s="261">
        <v>1.2896200185356813E-27</v>
      </c>
      <c r="AJ151" s="261">
        <v>1.2896200185356813E-27</v>
      </c>
      <c r="AK151" s="261">
        <v>1.2896200185356813E-27</v>
      </c>
      <c r="AL151" s="261">
        <v>15728.104726598704</v>
      </c>
      <c r="AM151" s="261">
        <v>1.2896200185356813E-27</v>
      </c>
      <c r="AN151" s="261">
        <v>1.2896200185356813E-27</v>
      </c>
      <c r="AO151" s="261">
        <v>15728.104726598704</v>
      </c>
      <c r="AP151" s="261">
        <v>15728.104726598704</v>
      </c>
      <c r="AQ151" s="262">
        <v>1E-27</v>
      </c>
      <c r="AR151" s="253">
        <f>'5-1'!BS151+'5-8'!BS151-'4'!AQ151</f>
        <v>0</v>
      </c>
      <c r="AS151" s="260">
        <v>8.8530101641907755E-28</v>
      </c>
      <c r="AT151" s="261">
        <v>0</v>
      </c>
      <c r="AU151" s="261">
        <v>0</v>
      </c>
      <c r="AV151" s="263">
        <v>0</v>
      </c>
      <c r="AW151" s="261">
        <v>0</v>
      </c>
      <c r="AX151" s="261">
        <v>0</v>
      </c>
      <c r="AY151" s="261">
        <v>0</v>
      </c>
      <c r="AZ151" s="261">
        <v>0</v>
      </c>
      <c r="BA151" s="261">
        <v>0</v>
      </c>
      <c r="BB151" s="261">
        <v>0</v>
      </c>
      <c r="BC151" s="261">
        <v>0</v>
      </c>
      <c r="BD151" s="261">
        <v>0</v>
      </c>
      <c r="BE151" s="261">
        <v>0</v>
      </c>
      <c r="BF151" s="261">
        <v>0</v>
      </c>
      <c r="BG151" s="261">
        <v>0</v>
      </c>
      <c r="BH151" s="261">
        <v>1.146989835809226E-28</v>
      </c>
      <c r="BI151" s="262">
        <v>0</v>
      </c>
      <c r="BJ151" s="255">
        <f t="shared" si="1"/>
        <v>0</v>
      </c>
    </row>
    <row r="152" spans="2:62" s="245" customFormat="1" ht="12.75">
      <c r="B152" s="256">
        <v>124</v>
      </c>
      <c r="C152" s="1084" t="s">
        <v>762</v>
      </c>
      <c r="D152" s="1084"/>
      <c r="E152" s="1084"/>
      <c r="F152" s="1084"/>
      <c r="G152" s="1084"/>
      <c r="H152" s="1085" t="s">
        <v>796</v>
      </c>
      <c r="I152" s="1086"/>
      <c r="J152" s="257">
        <v>11013</v>
      </c>
      <c r="K152" s="258">
        <v>26999</v>
      </c>
      <c r="L152" s="259">
        <v>5</v>
      </c>
      <c r="M152" s="260">
        <v>611.96709916589441</v>
      </c>
      <c r="N152" s="261">
        <v>1E-27</v>
      </c>
      <c r="O152" s="261">
        <v>1E-27</v>
      </c>
      <c r="P152" s="261">
        <v>1E-27</v>
      </c>
      <c r="Q152" s="261">
        <v>611.96709916589441</v>
      </c>
      <c r="R152" s="261">
        <v>1.2896200185356813E-27</v>
      </c>
      <c r="S152" s="261">
        <v>1.2896200185356813E-27</v>
      </c>
      <c r="T152" s="261">
        <v>611.96709916589441</v>
      </c>
      <c r="U152" s="261">
        <v>611.67747914735867</v>
      </c>
      <c r="V152" s="259">
        <v>0.28962001853574293</v>
      </c>
      <c r="W152" s="260">
        <v>1E-27</v>
      </c>
      <c r="X152" s="261">
        <v>1E-27</v>
      </c>
      <c r="Y152" s="261">
        <v>1E-27</v>
      </c>
      <c r="Z152" s="261">
        <v>1E-27</v>
      </c>
      <c r="AA152" s="261">
        <v>1E-27</v>
      </c>
      <c r="AB152" s="261">
        <v>1E-27</v>
      </c>
      <c r="AC152" s="261">
        <v>1E-27</v>
      </c>
      <c r="AD152" s="261">
        <v>1E-27</v>
      </c>
      <c r="AE152" s="261">
        <v>0.28962001853574293</v>
      </c>
      <c r="AF152" s="259">
        <v>0.28962001853574293</v>
      </c>
      <c r="AG152" s="259">
        <v>-0.28962001853574293</v>
      </c>
      <c r="AH152" s="260">
        <v>611.96709916589441</v>
      </c>
      <c r="AI152" s="261">
        <v>1.2896200185356813E-27</v>
      </c>
      <c r="AJ152" s="261">
        <v>1.2896200185356813E-27</v>
      </c>
      <c r="AK152" s="261">
        <v>1.2896200185356813E-27</v>
      </c>
      <c r="AL152" s="261">
        <v>611.96709916589441</v>
      </c>
      <c r="AM152" s="261">
        <v>1.2896200185356813E-27</v>
      </c>
      <c r="AN152" s="261">
        <v>1.2896200185356813E-27</v>
      </c>
      <c r="AO152" s="261">
        <v>611.96709916589441</v>
      </c>
      <c r="AP152" s="261">
        <v>611.96709916589441</v>
      </c>
      <c r="AQ152" s="262">
        <v>1E-27</v>
      </c>
      <c r="AR152" s="253">
        <f>'5-1'!BS152+'5-8'!BS152-'4'!AQ152</f>
        <v>0</v>
      </c>
      <c r="AS152" s="260">
        <v>8.8530101641907755E-28</v>
      </c>
      <c r="AT152" s="261">
        <v>0</v>
      </c>
      <c r="AU152" s="261">
        <v>0</v>
      </c>
      <c r="AV152" s="263">
        <v>0</v>
      </c>
      <c r="AW152" s="261">
        <v>0</v>
      </c>
      <c r="AX152" s="261">
        <v>0</v>
      </c>
      <c r="AY152" s="261">
        <v>0</v>
      </c>
      <c r="AZ152" s="261">
        <v>0</v>
      </c>
      <c r="BA152" s="261">
        <v>0</v>
      </c>
      <c r="BB152" s="261">
        <v>0</v>
      </c>
      <c r="BC152" s="261">
        <v>0</v>
      </c>
      <c r="BD152" s="261">
        <v>0</v>
      </c>
      <c r="BE152" s="261">
        <v>0</v>
      </c>
      <c r="BF152" s="261">
        <v>0</v>
      </c>
      <c r="BG152" s="261">
        <v>0</v>
      </c>
      <c r="BH152" s="261">
        <v>1.146989835809226E-28</v>
      </c>
      <c r="BI152" s="262">
        <v>0</v>
      </c>
      <c r="BJ152" s="255">
        <f t="shared" si="1"/>
        <v>0</v>
      </c>
    </row>
    <row r="153" spans="2:62" s="245" customFormat="1" ht="12.75">
      <c r="B153" s="256">
        <v>125</v>
      </c>
      <c r="C153" s="1084" t="s">
        <v>762</v>
      </c>
      <c r="D153" s="1084"/>
      <c r="E153" s="1084"/>
      <c r="F153" s="1084"/>
      <c r="G153" s="1084"/>
      <c r="H153" s="1085" t="s">
        <v>796</v>
      </c>
      <c r="I153" s="1086"/>
      <c r="J153" s="257">
        <v>11014</v>
      </c>
      <c r="K153" s="258">
        <v>26999</v>
      </c>
      <c r="L153" s="259">
        <v>5</v>
      </c>
      <c r="M153" s="260">
        <v>611.96709916589441</v>
      </c>
      <c r="N153" s="261">
        <v>1E-27</v>
      </c>
      <c r="O153" s="261">
        <v>1E-27</v>
      </c>
      <c r="P153" s="261">
        <v>1E-27</v>
      </c>
      <c r="Q153" s="261">
        <v>611.96709916589441</v>
      </c>
      <c r="R153" s="261">
        <v>1.2896200185356813E-27</v>
      </c>
      <c r="S153" s="261">
        <v>1.2896200185356813E-27</v>
      </c>
      <c r="T153" s="261">
        <v>611.96709916589441</v>
      </c>
      <c r="U153" s="261">
        <v>611.67747914735867</v>
      </c>
      <c r="V153" s="259">
        <v>0.28962001853574293</v>
      </c>
      <c r="W153" s="260">
        <v>1E-27</v>
      </c>
      <c r="X153" s="261">
        <v>1E-27</v>
      </c>
      <c r="Y153" s="261">
        <v>1E-27</v>
      </c>
      <c r="Z153" s="261">
        <v>1E-27</v>
      </c>
      <c r="AA153" s="261">
        <v>1E-27</v>
      </c>
      <c r="AB153" s="261">
        <v>1E-27</v>
      </c>
      <c r="AC153" s="261">
        <v>1E-27</v>
      </c>
      <c r="AD153" s="261">
        <v>1E-27</v>
      </c>
      <c r="AE153" s="261">
        <v>0.28962001853574293</v>
      </c>
      <c r="AF153" s="259">
        <v>0.28962001853574293</v>
      </c>
      <c r="AG153" s="259">
        <v>-0.28962001853574293</v>
      </c>
      <c r="AH153" s="260">
        <v>611.96709916589441</v>
      </c>
      <c r="AI153" s="261">
        <v>1.2896200185356813E-27</v>
      </c>
      <c r="AJ153" s="261">
        <v>1.2896200185356813E-27</v>
      </c>
      <c r="AK153" s="261">
        <v>1.2896200185356813E-27</v>
      </c>
      <c r="AL153" s="261">
        <v>611.96709916589441</v>
      </c>
      <c r="AM153" s="261">
        <v>1.2896200185356813E-27</v>
      </c>
      <c r="AN153" s="261">
        <v>1.2896200185356813E-27</v>
      </c>
      <c r="AO153" s="261">
        <v>611.96709916589441</v>
      </c>
      <c r="AP153" s="261">
        <v>611.96709916589441</v>
      </c>
      <c r="AQ153" s="262">
        <v>1E-27</v>
      </c>
      <c r="AR153" s="253">
        <f>'5-1'!BS153+'5-8'!BS153-'4'!AQ153</f>
        <v>0</v>
      </c>
      <c r="AS153" s="260">
        <v>8.8530101641907755E-28</v>
      </c>
      <c r="AT153" s="261">
        <v>0</v>
      </c>
      <c r="AU153" s="261">
        <v>0</v>
      </c>
      <c r="AV153" s="263">
        <v>0</v>
      </c>
      <c r="AW153" s="261">
        <v>0</v>
      </c>
      <c r="AX153" s="261">
        <v>0</v>
      </c>
      <c r="AY153" s="261">
        <v>0</v>
      </c>
      <c r="AZ153" s="261">
        <v>0</v>
      </c>
      <c r="BA153" s="261">
        <v>0</v>
      </c>
      <c r="BB153" s="261">
        <v>0</v>
      </c>
      <c r="BC153" s="261">
        <v>0</v>
      </c>
      <c r="BD153" s="261">
        <v>0</v>
      </c>
      <c r="BE153" s="261">
        <v>0</v>
      </c>
      <c r="BF153" s="261">
        <v>0</v>
      </c>
      <c r="BG153" s="261">
        <v>0</v>
      </c>
      <c r="BH153" s="261">
        <v>1.146989835809226E-28</v>
      </c>
      <c r="BI153" s="262">
        <v>0</v>
      </c>
      <c r="BJ153" s="255">
        <f t="shared" si="1"/>
        <v>0</v>
      </c>
    </row>
    <row r="154" spans="2:62" s="245" customFormat="1" ht="12.75">
      <c r="B154" s="256">
        <v>126</v>
      </c>
      <c r="C154" s="1084" t="s">
        <v>763</v>
      </c>
      <c r="D154" s="1084"/>
      <c r="E154" s="1084"/>
      <c r="F154" s="1084"/>
      <c r="G154" s="1084"/>
      <c r="H154" s="1085" t="s">
        <v>790</v>
      </c>
      <c r="I154" s="1086"/>
      <c r="J154" s="257">
        <v>11016</v>
      </c>
      <c r="K154" s="258">
        <v>30651</v>
      </c>
      <c r="L154" s="259">
        <v>16</v>
      </c>
      <c r="M154" s="260">
        <v>75081.672845227062</v>
      </c>
      <c r="N154" s="261">
        <v>1E-27</v>
      </c>
      <c r="O154" s="261">
        <v>1E-27</v>
      </c>
      <c r="P154" s="261">
        <v>1E-27</v>
      </c>
      <c r="Q154" s="261">
        <v>75081.672845227062</v>
      </c>
      <c r="R154" s="261">
        <v>1.2896200185356813E-27</v>
      </c>
      <c r="S154" s="261">
        <v>75081.672845227062</v>
      </c>
      <c r="T154" s="261">
        <v>1E-27</v>
      </c>
      <c r="U154" s="261">
        <v>-0.2896200185356812</v>
      </c>
      <c r="V154" s="259">
        <v>0.2896200185356812</v>
      </c>
      <c r="W154" s="260">
        <v>1E-27</v>
      </c>
      <c r="X154" s="261">
        <v>1E-27</v>
      </c>
      <c r="Y154" s="261">
        <v>1E-27</v>
      </c>
      <c r="Z154" s="261">
        <v>1E-27</v>
      </c>
      <c r="AA154" s="261">
        <v>1E-27</v>
      </c>
      <c r="AB154" s="261">
        <v>1E-27</v>
      </c>
      <c r="AC154" s="261">
        <v>1E-27</v>
      </c>
      <c r="AD154" s="261">
        <v>1E-27</v>
      </c>
      <c r="AE154" s="261">
        <v>1E-27</v>
      </c>
      <c r="AF154" s="259">
        <v>1E-27</v>
      </c>
      <c r="AG154" s="259">
        <v>1E-27</v>
      </c>
      <c r="AH154" s="260">
        <v>75081.672845227062</v>
      </c>
      <c r="AI154" s="261">
        <v>1.2896200185356813E-27</v>
      </c>
      <c r="AJ154" s="261">
        <v>1.2896200185356813E-27</v>
      </c>
      <c r="AK154" s="261">
        <v>1.2896200185356813E-27</v>
      </c>
      <c r="AL154" s="261">
        <v>75081.672845227062</v>
      </c>
      <c r="AM154" s="261">
        <v>1.2896200185356813E-27</v>
      </c>
      <c r="AN154" s="261">
        <v>75081.672845227062</v>
      </c>
      <c r="AO154" s="261">
        <v>1E-27</v>
      </c>
      <c r="AP154" s="261">
        <v>-0.2896200185356812</v>
      </c>
      <c r="AQ154" s="262">
        <v>0.2896200185356812</v>
      </c>
      <c r="AR154" s="253">
        <f>'5-1'!BS154+'5-8'!BS154-'4'!AQ154</f>
        <v>0</v>
      </c>
      <c r="AS154" s="260">
        <v>0.25640089678495059</v>
      </c>
      <c r="AT154" s="261">
        <v>0</v>
      </c>
      <c r="AU154" s="261">
        <v>0</v>
      </c>
      <c r="AV154" s="263">
        <v>0</v>
      </c>
      <c r="AW154" s="261">
        <v>0</v>
      </c>
      <c r="AX154" s="261">
        <v>0</v>
      </c>
      <c r="AY154" s="261">
        <v>0</v>
      </c>
      <c r="AZ154" s="261">
        <v>0</v>
      </c>
      <c r="BA154" s="261">
        <v>0</v>
      </c>
      <c r="BB154" s="261">
        <v>0</v>
      </c>
      <c r="BC154" s="261">
        <v>0</v>
      </c>
      <c r="BD154" s="261">
        <v>0</v>
      </c>
      <c r="BE154" s="261">
        <v>0</v>
      </c>
      <c r="BF154" s="261">
        <v>0</v>
      </c>
      <c r="BG154" s="261">
        <v>0</v>
      </c>
      <c r="BH154" s="261">
        <v>3.3219121750730593E-2</v>
      </c>
      <c r="BI154" s="262">
        <v>0</v>
      </c>
      <c r="BJ154" s="255">
        <f t="shared" si="1"/>
        <v>0</v>
      </c>
    </row>
    <row r="155" spans="2:62" s="245" customFormat="1" ht="12.75">
      <c r="B155" s="256">
        <v>127</v>
      </c>
      <c r="C155" s="1084" t="s">
        <v>764</v>
      </c>
      <c r="D155" s="1084"/>
      <c r="E155" s="1084"/>
      <c r="F155" s="1084"/>
      <c r="G155" s="1084"/>
      <c r="H155" s="1085" t="s">
        <v>788</v>
      </c>
      <c r="I155" s="1086"/>
      <c r="J155" s="257">
        <v>11022</v>
      </c>
      <c r="K155" s="258">
        <v>31291</v>
      </c>
      <c r="L155" s="259">
        <v>15</v>
      </c>
      <c r="M155" s="260">
        <v>954.29796107506957</v>
      </c>
      <c r="N155" s="261">
        <v>1E-27</v>
      </c>
      <c r="O155" s="261">
        <v>1E-27</v>
      </c>
      <c r="P155" s="261">
        <v>1E-27</v>
      </c>
      <c r="Q155" s="261">
        <v>954.29796107506957</v>
      </c>
      <c r="R155" s="261">
        <v>1.2896200185356813E-27</v>
      </c>
      <c r="S155" s="261">
        <v>1.2896200185356813E-27</v>
      </c>
      <c r="T155" s="261">
        <v>954.29796107506957</v>
      </c>
      <c r="U155" s="261">
        <v>954.00834105653382</v>
      </c>
      <c r="V155" s="259">
        <v>0.28962001853574293</v>
      </c>
      <c r="W155" s="260">
        <v>1E-27</v>
      </c>
      <c r="X155" s="261">
        <v>1E-27</v>
      </c>
      <c r="Y155" s="261">
        <v>1E-27</v>
      </c>
      <c r="Z155" s="261">
        <v>1E-27</v>
      </c>
      <c r="AA155" s="261">
        <v>1E-27</v>
      </c>
      <c r="AB155" s="261">
        <v>1E-27</v>
      </c>
      <c r="AC155" s="261">
        <v>1E-27</v>
      </c>
      <c r="AD155" s="261">
        <v>1E-27</v>
      </c>
      <c r="AE155" s="261">
        <v>0.28962001853574293</v>
      </c>
      <c r="AF155" s="259">
        <v>0.28962001853574293</v>
      </c>
      <c r="AG155" s="259">
        <v>-0.28962001853574293</v>
      </c>
      <c r="AH155" s="260">
        <v>954.29796107506957</v>
      </c>
      <c r="AI155" s="261">
        <v>1.2896200185356813E-27</v>
      </c>
      <c r="AJ155" s="261">
        <v>1.2896200185356813E-27</v>
      </c>
      <c r="AK155" s="261">
        <v>1.2896200185356813E-27</v>
      </c>
      <c r="AL155" s="261">
        <v>954.29796107506957</v>
      </c>
      <c r="AM155" s="261">
        <v>1.2896200185356813E-27</v>
      </c>
      <c r="AN155" s="261">
        <v>1.2896200185356813E-27</v>
      </c>
      <c r="AO155" s="261">
        <v>954.29796107506957</v>
      </c>
      <c r="AP155" s="261">
        <v>954.29796107506957</v>
      </c>
      <c r="AQ155" s="262">
        <v>1E-27</v>
      </c>
      <c r="AR155" s="253">
        <f>'5-1'!BS155+'5-8'!BS155-'4'!AQ155</f>
        <v>0</v>
      </c>
      <c r="AS155" s="260">
        <v>8.8530101641907755E-28</v>
      </c>
      <c r="AT155" s="261">
        <v>0</v>
      </c>
      <c r="AU155" s="261">
        <v>0</v>
      </c>
      <c r="AV155" s="263">
        <v>0</v>
      </c>
      <c r="AW155" s="261">
        <v>0</v>
      </c>
      <c r="AX155" s="261">
        <v>0</v>
      </c>
      <c r="AY155" s="261">
        <v>0</v>
      </c>
      <c r="AZ155" s="261">
        <v>0</v>
      </c>
      <c r="BA155" s="261">
        <v>0</v>
      </c>
      <c r="BB155" s="261">
        <v>0</v>
      </c>
      <c r="BC155" s="261">
        <v>0</v>
      </c>
      <c r="BD155" s="261">
        <v>0</v>
      </c>
      <c r="BE155" s="261">
        <v>0</v>
      </c>
      <c r="BF155" s="261">
        <v>0</v>
      </c>
      <c r="BG155" s="261">
        <v>0</v>
      </c>
      <c r="BH155" s="261">
        <v>1.146989835809226E-28</v>
      </c>
      <c r="BI155" s="262">
        <v>0</v>
      </c>
      <c r="BJ155" s="255">
        <f t="shared" si="1"/>
        <v>0</v>
      </c>
    </row>
    <row r="156" spans="2:62" s="245" customFormat="1" ht="12.75">
      <c r="B156" s="256">
        <v>128</v>
      </c>
      <c r="C156" s="1084" t="s">
        <v>765</v>
      </c>
      <c r="D156" s="1084"/>
      <c r="E156" s="1084"/>
      <c r="F156" s="1084"/>
      <c r="G156" s="1084"/>
      <c r="H156" s="1085" t="s">
        <v>802</v>
      </c>
      <c r="I156" s="1086"/>
      <c r="J156" s="257">
        <v>11026</v>
      </c>
      <c r="K156" s="258">
        <v>31656</v>
      </c>
      <c r="L156" s="259">
        <v>10</v>
      </c>
      <c r="M156" s="260">
        <v>432.40268767377205</v>
      </c>
      <c r="N156" s="261">
        <v>1E-27</v>
      </c>
      <c r="O156" s="261">
        <v>1E-27</v>
      </c>
      <c r="P156" s="261">
        <v>1E-27</v>
      </c>
      <c r="Q156" s="261">
        <v>432.40268767377205</v>
      </c>
      <c r="R156" s="261">
        <v>1.2896200185356813E-27</v>
      </c>
      <c r="S156" s="261">
        <v>1.2896200185356813E-27</v>
      </c>
      <c r="T156" s="261">
        <v>432.40268767377205</v>
      </c>
      <c r="U156" s="261">
        <v>432.11306765523636</v>
      </c>
      <c r="V156" s="259">
        <v>0.28962001853568609</v>
      </c>
      <c r="W156" s="260">
        <v>1E-27</v>
      </c>
      <c r="X156" s="261">
        <v>1E-27</v>
      </c>
      <c r="Y156" s="261">
        <v>1E-27</v>
      </c>
      <c r="Z156" s="261">
        <v>1E-27</v>
      </c>
      <c r="AA156" s="261">
        <v>1E-27</v>
      </c>
      <c r="AB156" s="261">
        <v>1E-27</v>
      </c>
      <c r="AC156" s="261">
        <v>1E-27</v>
      </c>
      <c r="AD156" s="261">
        <v>1E-27</v>
      </c>
      <c r="AE156" s="261">
        <v>0.28962001853568609</v>
      </c>
      <c r="AF156" s="259">
        <v>0.28962001853568609</v>
      </c>
      <c r="AG156" s="259">
        <v>-0.28962001853568609</v>
      </c>
      <c r="AH156" s="260">
        <v>432.40268767377205</v>
      </c>
      <c r="AI156" s="261">
        <v>1.2896200185356813E-27</v>
      </c>
      <c r="AJ156" s="261">
        <v>1.2896200185356813E-27</v>
      </c>
      <c r="AK156" s="261">
        <v>1.2896200185356813E-27</v>
      </c>
      <c r="AL156" s="261">
        <v>432.40268767377205</v>
      </c>
      <c r="AM156" s="261">
        <v>1.2896200185356813E-27</v>
      </c>
      <c r="AN156" s="261">
        <v>1.2896200185356813E-27</v>
      </c>
      <c r="AO156" s="261">
        <v>432.40268767377205</v>
      </c>
      <c r="AP156" s="261">
        <v>432.40268767377205</v>
      </c>
      <c r="AQ156" s="262">
        <v>1E-27</v>
      </c>
      <c r="AR156" s="253">
        <f>'5-1'!BS156+'5-8'!BS156-'4'!AQ156</f>
        <v>0</v>
      </c>
      <c r="AS156" s="260">
        <v>8.8530101641907755E-28</v>
      </c>
      <c r="AT156" s="261">
        <v>0</v>
      </c>
      <c r="AU156" s="261">
        <v>0</v>
      </c>
      <c r="AV156" s="263">
        <v>0</v>
      </c>
      <c r="AW156" s="261">
        <v>0</v>
      </c>
      <c r="AX156" s="261">
        <v>0</v>
      </c>
      <c r="AY156" s="261">
        <v>0</v>
      </c>
      <c r="AZ156" s="261">
        <v>0</v>
      </c>
      <c r="BA156" s="261">
        <v>0</v>
      </c>
      <c r="BB156" s="261">
        <v>0</v>
      </c>
      <c r="BC156" s="261">
        <v>0</v>
      </c>
      <c r="BD156" s="261">
        <v>0</v>
      </c>
      <c r="BE156" s="261">
        <v>0</v>
      </c>
      <c r="BF156" s="261">
        <v>0</v>
      </c>
      <c r="BG156" s="261">
        <v>0</v>
      </c>
      <c r="BH156" s="261">
        <v>1.146989835809226E-28</v>
      </c>
      <c r="BI156" s="262">
        <v>0</v>
      </c>
      <c r="BJ156" s="255">
        <f t="shared" si="1"/>
        <v>0</v>
      </c>
    </row>
    <row r="157" spans="2:62" s="245" customFormat="1" ht="12.75">
      <c r="B157" s="256">
        <v>129</v>
      </c>
      <c r="C157" s="1084" t="s">
        <v>765</v>
      </c>
      <c r="D157" s="1084"/>
      <c r="E157" s="1084"/>
      <c r="F157" s="1084"/>
      <c r="G157" s="1084"/>
      <c r="H157" s="1085" t="s">
        <v>802</v>
      </c>
      <c r="I157" s="1086"/>
      <c r="J157" s="257">
        <v>11027</v>
      </c>
      <c r="K157" s="258">
        <v>31656</v>
      </c>
      <c r="L157" s="259">
        <v>10</v>
      </c>
      <c r="M157" s="260">
        <v>253.70713623725672</v>
      </c>
      <c r="N157" s="261">
        <v>1E-27</v>
      </c>
      <c r="O157" s="261">
        <v>1E-27</v>
      </c>
      <c r="P157" s="261">
        <v>1E-27</v>
      </c>
      <c r="Q157" s="261">
        <v>253.70713623725672</v>
      </c>
      <c r="R157" s="261">
        <v>1.2896200185356813E-27</v>
      </c>
      <c r="S157" s="261">
        <v>1.2896200185356813E-27</v>
      </c>
      <c r="T157" s="261">
        <v>253.70713623725672</v>
      </c>
      <c r="U157" s="261">
        <v>253.41751621872106</v>
      </c>
      <c r="V157" s="259">
        <v>0.28962001853565766</v>
      </c>
      <c r="W157" s="260">
        <v>1E-27</v>
      </c>
      <c r="X157" s="261">
        <v>1E-27</v>
      </c>
      <c r="Y157" s="261">
        <v>1E-27</v>
      </c>
      <c r="Z157" s="261">
        <v>1E-27</v>
      </c>
      <c r="AA157" s="261">
        <v>1E-27</v>
      </c>
      <c r="AB157" s="261">
        <v>1E-27</v>
      </c>
      <c r="AC157" s="261">
        <v>1E-27</v>
      </c>
      <c r="AD157" s="261">
        <v>1E-27</v>
      </c>
      <c r="AE157" s="261">
        <v>0.28962001853565766</v>
      </c>
      <c r="AF157" s="259">
        <v>0.28962001853565766</v>
      </c>
      <c r="AG157" s="259">
        <v>-0.28962001853565766</v>
      </c>
      <c r="AH157" s="260">
        <v>253.70713623725672</v>
      </c>
      <c r="AI157" s="261">
        <v>1.2896200185356813E-27</v>
      </c>
      <c r="AJ157" s="261">
        <v>1.2896200185356813E-27</v>
      </c>
      <c r="AK157" s="261">
        <v>1.2896200185356813E-27</v>
      </c>
      <c r="AL157" s="261">
        <v>253.70713623725672</v>
      </c>
      <c r="AM157" s="261">
        <v>1.2896200185356813E-27</v>
      </c>
      <c r="AN157" s="261">
        <v>1.2896200185356813E-27</v>
      </c>
      <c r="AO157" s="261">
        <v>253.70713623725672</v>
      </c>
      <c r="AP157" s="261">
        <v>253.70713623725672</v>
      </c>
      <c r="AQ157" s="262">
        <v>1E-27</v>
      </c>
      <c r="AR157" s="253">
        <f>'5-1'!BS157+'5-8'!BS157-'4'!AQ157</f>
        <v>0</v>
      </c>
      <c r="AS157" s="260">
        <v>8.8530101641907755E-28</v>
      </c>
      <c r="AT157" s="261">
        <v>0</v>
      </c>
      <c r="AU157" s="261">
        <v>0</v>
      </c>
      <c r="AV157" s="263">
        <v>0</v>
      </c>
      <c r="AW157" s="261">
        <v>0</v>
      </c>
      <c r="AX157" s="261">
        <v>0</v>
      </c>
      <c r="AY157" s="261">
        <v>0</v>
      </c>
      <c r="AZ157" s="261">
        <v>0</v>
      </c>
      <c r="BA157" s="261">
        <v>0</v>
      </c>
      <c r="BB157" s="261">
        <v>0</v>
      </c>
      <c r="BC157" s="261">
        <v>0</v>
      </c>
      <c r="BD157" s="261">
        <v>0</v>
      </c>
      <c r="BE157" s="261">
        <v>0</v>
      </c>
      <c r="BF157" s="261">
        <v>0</v>
      </c>
      <c r="BG157" s="261">
        <v>0</v>
      </c>
      <c r="BH157" s="261">
        <v>1.146989835809226E-28</v>
      </c>
      <c r="BI157" s="262">
        <v>0</v>
      </c>
      <c r="BJ157" s="255">
        <f t="shared" si="1"/>
        <v>0</v>
      </c>
    </row>
    <row r="158" spans="2:62" s="245" customFormat="1" ht="12.75">
      <c r="B158" s="256">
        <v>130</v>
      </c>
      <c r="C158" s="1084" t="s">
        <v>765</v>
      </c>
      <c r="D158" s="1084"/>
      <c r="E158" s="1084"/>
      <c r="F158" s="1084"/>
      <c r="G158" s="1084"/>
      <c r="H158" s="1085" t="s">
        <v>802</v>
      </c>
      <c r="I158" s="1086"/>
      <c r="J158" s="257">
        <v>11028</v>
      </c>
      <c r="K158" s="258">
        <v>32051</v>
      </c>
      <c r="L158" s="259">
        <v>10</v>
      </c>
      <c r="M158" s="260">
        <v>584.74281742354037</v>
      </c>
      <c r="N158" s="261">
        <v>1E-27</v>
      </c>
      <c r="O158" s="261">
        <v>1E-27</v>
      </c>
      <c r="P158" s="261">
        <v>1E-27</v>
      </c>
      <c r="Q158" s="261">
        <v>584.74281742354037</v>
      </c>
      <c r="R158" s="261">
        <v>1.2896200185356813E-27</v>
      </c>
      <c r="S158" s="261">
        <v>1.2896200185356813E-27</v>
      </c>
      <c r="T158" s="261">
        <v>584.74281742354037</v>
      </c>
      <c r="U158" s="261">
        <v>584.45319740500463</v>
      </c>
      <c r="V158" s="259">
        <v>0.28962001853574293</v>
      </c>
      <c r="W158" s="260">
        <v>1E-27</v>
      </c>
      <c r="X158" s="261">
        <v>1E-27</v>
      </c>
      <c r="Y158" s="261">
        <v>1E-27</v>
      </c>
      <c r="Z158" s="261">
        <v>1E-27</v>
      </c>
      <c r="AA158" s="261">
        <v>1E-27</v>
      </c>
      <c r="AB158" s="261">
        <v>1E-27</v>
      </c>
      <c r="AC158" s="261">
        <v>1E-27</v>
      </c>
      <c r="AD158" s="261">
        <v>1E-27</v>
      </c>
      <c r="AE158" s="261">
        <v>0.28962001853574293</v>
      </c>
      <c r="AF158" s="259">
        <v>0.28962001853574293</v>
      </c>
      <c r="AG158" s="259">
        <v>-0.28962001853574293</v>
      </c>
      <c r="AH158" s="260">
        <v>584.74281742354037</v>
      </c>
      <c r="AI158" s="261">
        <v>1.2896200185356813E-27</v>
      </c>
      <c r="AJ158" s="261">
        <v>1.2896200185356813E-27</v>
      </c>
      <c r="AK158" s="261">
        <v>1.2896200185356813E-27</v>
      </c>
      <c r="AL158" s="261">
        <v>584.74281742354037</v>
      </c>
      <c r="AM158" s="261">
        <v>1.2896200185356813E-27</v>
      </c>
      <c r="AN158" s="261">
        <v>1.2896200185356813E-27</v>
      </c>
      <c r="AO158" s="261">
        <v>584.74281742354037</v>
      </c>
      <c r="AP158" s="261">
        <v>584.74281742354037</v>
      </c>
      <c r="AQ158" s="262">
        <v>1E-27</v>
      </c>
      <c r="AR158" s="253">
        <f>'5-1'!BS158+'5-8'!BS158-'4'!AQ158</f>
        <v>0</v>
      </c>
      <c r="AS158" s="260">
        <v>8.8530101641907755E-28</v>
      </c>
      <c r="AT158" s="261">
        <v>0</v>
      </c>
      <c r="AU158" s="261">
        <v>0</v>
      </c>
      <c r="AV158" s="263">
        <v>0</v>
      </c>
      <c r="AW158" s="261">
        <v>0</v>
      </c>
      <c r="AX158" s="261">
        <v>0</v>
      </c>
      <c r="AY158" s="261">
        <v>0</v>
      </c>
      <c r="AZ158" s="261">
        <v>0</v>
      </c>
      <c r="BA158" s="261">
        <v>0</v>
      </c>
      <c r="BB158" s="261">
        <v>0</v>
      </c>
      <c r="BC158" s="261">
        <v>0</v>
      </c>
      <c r="BD158" s="261">
        <v>0</v>
      </c>
      <c r="BE158" s="261">
        <v>0</v>
      </c>
      <c r="BF158" s="261">
        <v>0</v>
      </c>
      <c r="BG158" s="261">
        <v>0</v>
      </c>
      <c r="BH158" s="261">
        <v>1.146989835809226E-28</v>
      </c>
      <c r="BI158" s="262">
        <v>0</v>
      </c>
      <c r="BJ158" s="255">
        <f t="shared" ref="BJ158:BJ228" si="2">AQ158-SUM(AS158:BI158)</f>
        <v>0</v>
      </c>
    </row>
    <row r="159" spans="2:62" s="245" customFormat="1" ht="12.75">
      <c r="B159" s="256">
        <v>131</v>
      </c>
      <c r="C159" s="1084" t="s">
        <v>677</v>
      </c>
      <c r="D159" s="1084"/>
      <c r="E159" s="1084"/>
      <c r="F159" s="1084"/>
      <c r="G159" s="1084"/>
      <c r="H159" s="1085" t="s">
        <v>788</v>
      </c>
      <c r="I159" s="1086"/>
      <c r="J159" s="257">
        <v>11030</v>
      </c>
      <c r="K159" s="258">
        <v>32568</v>
      </c>
      <c r="L159" s="259">
        <v>16</v>
      </c>
      <c r="M159" s="260">
        <v>4853.4522706209455</v>
      </c>
      <c r="N159" s="261">
        <v>1E-27</v>
      </c>
      <c r="O159" s="261">
        <v>1E-27</v>
      </c>
      <c r="P159" s="261">
        <v>1E-27</v>
      </c>
      <c r="Q159" s="261">
        <v>4853.4522706209455</v>
      </c>
      <c r="R159" s="261">
        <v>1.2896200185356813E-27</v>
      </c>
      <c r="S159" s="261">
        <v>4853.4522706209455</v>
      </c>
      <c r="T159" s="261">
        <v>1E-27</v>
      </c>
      <c r="U159" s="261">
        <v>-0.2896200185356812</v>
      </c>
      <c r="V159" s="259">
        <v>0.2896200185356812</v>
      </c>
      <c r="W159" s="260">
        <v>1E-27</v>
      </c>
      <c r="X159" s="261">
        <v>1E-27</v>
      </c>
      <c r="Y159" s="261">
        <v>1E-27</v>
      </c>
      <c r="Z159" s="261">
        <v>1E-27</v>
      </c>
      <c r="AA159" s="261">
        <v>1E-27</v>
      </c>
      <c r="AB159" s="261">
        <v>1E-27</v>
      </c>
      <c r="AC159" s="261">
        <v>1E-27</v>
      </c>
      <c r="AD159" s="261">
        <v>1E-27</v>
      </c>
      <c r="AE159" s="261">
        <v>1E-27</v>
      </c>
      <c r="AF159" s="259">
        <v>1E-27</v>
      </c>
      <c r="AG159" s="259">
        <v>1E-27</v>
      </c>
      <c r="AH159" s="260">
        <v>4853.4522706209455</v>
      </c>
      <c r="AI159" s="261">
        <v>1.2896200185356813E-27</v>
      </c>
      <c r="AJ159" s="261">
        <v>1.2896200185356813E-27</v>
      </c>
      <c r="AK159" s="261">
        <v>1.2896200185356813E-27</v>
      </c>
      <c r="AL159" s="261">
        <v>4853.4522706209455</v>
      </c>
      <c r="AM159" s="261">
        <v>1.2896200185356813E-27</v>
      </c>
      <c r="AN159" s="261">
        <v>4853.4522706209455</v>
      </c>
      <c r="AO159" s="261">
        <v>1E-27</v>
      </c>
      <c r="AP159" s="261">
        <v>-0.2896200185356812</v>
      </c>
      <c r="AQ159" s="262">
        <v>0.2896200185356812</v>
      </c>
      <c r="AR159" s="253">
        <f>'5-1'!BS159+'5-8'!BS159-'4'!AQ159</f>
        <v>0</v>
      </c>
      <c r="AS159" s="260">
        <v>0.25640089678495059</v>
      </c>
      <c r="AT159" s="261">
        <v>0</v>
      </c>
      <c r="AU159" s="261">
        <v>0</v>
      </c>
      <c r="AV159" s="263">
        <v>0</v>
      </c>
      <c r="AW159" s="261">
        <v>0</v>
      </c>
      <c r="AX159" s="261">
        <v>0</v>
      </c>
      <c r="AY159" s="261">
        <v>0</v>
      </c>
      <c r="AZ159" s="261">
        <v>0</v>
      </c>
      <c r="BA159" s="261">
        <v>0</v>
      </c>
      <c r="BB159" s="261">
        <v>0</v>
      </c>
      <c r="BC159" s="261">
        <v>0</v>
      </c>
      <c r="BD159" s="261">
        <v>0</v>
      </c>
      <c r="BE159" s="261">
        <v>0</v>
      </c>
      <c r="BF159" s="261">
        <v>0</v>
      </c>
      <c r="BG159" s="261">
        <v>0</v>
      </c>
      <c r="BH159" s="261">
        <v>3.3219121750730593E-2</v>
      </c>
      <c r="BI159" s="262">
        <v>0</v>
      </c>
      <c r="BJ159" s="255">
        <f t="shared" si="2"/>
        <v>0</v>
      </c>
    </row>
    <row r="160" spans="2:62" s="245" customFormat="1" ht="12.75">
      <c r="B160" s="256">
        <v>132</v>
      </c>
      <c r="C160" s="1084" t="s">
        <v>765</v>
      </c>
      <c r="D160" s="1084"/>
      <c r="E160" s="1084"/>
      <c r="F160" s="1084"/>
      <c r="G160" s="1084"/>
      <c r="H160" s="1085" t="s">
        <v>802</v>
      </c>
      <c r="I160" s="1086"/>
      <c r="J160" s="257">
        <v>11031</v>
      </c>
      <c r="K160" s="258">
        <v>32964</v>
      </c>
      <c r="L160" s="259">
        <v>10</v>
      </c>
      <c r="M160" s="260">
        <v>879.28637627432806</v>
      </c>
      <c r="N160" s="261">
        <v>1E-27</v>
      </c>
      <c r="O160" s="261">
        <v>1E-27</v>
      </c>
      <c r="P160" s="261">
        <v>1E-27</v>
      </c>
      <c r="Q160" s="261">
        <v>879.28637627432806</v>
      </c>
      <c r="R160" s="261">
        <v>1.2896200185356813E-27</v>
      </c>
      <c r="S160" s="261">
        <v>1.2896200185356813E-27</v>
      </c>
      <c r="T160" s="261">
        <v>879.28637627432806</v>
      </c>
      <c r="U160" s="261">
        <v>878.99675625579243</v>
      </c>
      <c r="V160" s="259">
        <v>0.28962001853562924</v>
      </c>
      <c r="W160" s="260">
        <v>1E-27</v>
      </c>
      <c r="X160" s="261">
        <v>1E-27</v>
      </c>
      <c r="Y160" s="261">
        <v>1E-27</v>
      </c>
      <c r="Z160" s="261">
        <v>1E-27</v>
      </c>
      <c r="AA160" s="261">
        <v>1E-27</v>
      </c>
      <c r="AB160" s="261">
        <v>1E-27</v>
      </c>
      <c r="AC160" s="261">
        <v>1E-27</v>
      </c>
      <c r="AD160" s="261">
        <v>1E-27</v>
      </c>
      <c r="AE160" s="261">
        <v>0.28962001853562924</v>
      </c>
      <c r="AF160" s="259">
        <v>0.28962001853562924</v>
      </c>
      <c r="AG160" s="259">
        <v>-0.28962001853562924</v>
      </c>
      <c r="AH160" s="260">
        <v>879.28637627432806</v>
      </c>
      <c r="AI160" s="261">
        <v>1.2896200185356813E-27</v>
      </c>
      <c r="AJ160" s="261">
        <v>1.2896200185356813E-27</v>
      </c>
      <c r="AK160" s="261">
        <v>1.2896200185356813E-27</v>
      </c>
      <c r="AL160" s="261">
        <v>879.28637627432806</v>
      </c>
      <c r="AM160" s="261">
        <v>1.2896200185356813E-27</v>
      </c>
      <c r="AN160" s="261">
        <v>1.2896200185356813E-27</v>
      </c>
      <c r="AO160" s="261">
        <v>879.28637627432806</v>
      </c>
      <c r="AP160" s="261">
        <v>879.28637627432806</v>
      </c>
      <c r="AQ160" s="262">
        <v>1E-27</v>
      </c>
      <c r="AR160" s="253">
        <f>'5-1'!BS160+'5-8'!BS160-'4'!AQ160</f>
        <v>0</v>
      </c>
      <c r="AS160" s="260">
        <v>8.8530101641907755E-28</v>
      </c>
      <c r="AT160" s="261">
        <v>0</v>
      </c>
      <c r="AU160" s="261">
        <v>0</v>
      </c>
      <c r="AV160" s="263">
        <v>0</v>
      </c>
      <c r="AW160" s="261">
        <v>0</v>
      </c>
      <c r="AX160" s="261">
        <v>0</v>
      </c>
      <c r="AY160" s="261">
        <v>0</v>
      </c>
      <c r="AZ160" s="261">
        <v>0</v>
      </c>
      <c r="BA160" s="261">
        <v>0</v>
      </c>
      <c r="BB160" s="261">
        <v>0</v>
      </c>
      <c r="BC160" s="261">
        <v>0</v>
      </c>
      <c r="BD160" s="261">
        <v>0</v>
      </c>
      <c r="BE160" s="261">
        <v>0</v>
      </c>
      <c r="BF160" s="261">
        <v>0</v>
      </c>
      <c r="BG160" s="261">
        <v>0</v>
      </c>
      <c r="BH160" s="261">
        <v>1.146989835809226E-28</v>
      </c>
      <c r="BI160" s="262">
        <v>0</v>
      </c>
      <c r="BJ160" s="255">
        <f t="shared" si="2"/>
        <v>0</v>
      </c>
    </row>
    <row r="161" spans="2:62" s="245" customFormat="1" ht="12.75">
      <c r="B161" s="256">
        <v>133</v>
      </c>
      <c r="C161" s="1084" t="s">
        <v>765</v>
      </c>
      <c r="D161" s="1084"/>
      <c r="E161" s="1084"/>
      <c r="F161" s="1084"/>
      <c r="G161" s="1084"/>
      <c r="H161" s="1085" t="s">
        <v>802</v>
      </c>
      <c r="I161" s="1086"/>
      <c r="J161" s="257">
        <v>11032</v>
      </c>
      <c r="K161" s="258">
        <v>32994</v>
      </c>
      <c r="L161" s="259">
        <v>10</v>
      </c>
      <c r="M161" s="260">
        <v>609.36051899907329</v>
      </c>
      <c r="N161" s="261">
        <v>1E-27</v>
      </c>
      <c r="O161" s="261">
        <v>1E-27</v>
      </c>
      <c r="P161" s="261">
        <v>1E-27</v>
      </c>
      <c r="Q161" s="261">
        <v>609.36051899907329</v>
      </c>
      <c r="R161" s="261">
        <v>1.2896200185356813E-27</v>
      </c>
      <c r="S161" s="261">
        <v>1.2896200185356813E-27</v>
      </c>
      <c r="T161" s="261">
        <v>609.36051899907329</v>
      </c>
      <c r="U161" s="261">
        <v>609.07089898053755</v>
      </c>
      <c r="V161" s="259">
        <v>0.28962001853574293</v>
      </c>
      <c r="W161" s="260">
        <v>1E-27</v>
      </c>
      <c r="X161" s="261">
        <v>1E-27</v>
      </c>
      <c r="Y161" s="261">
        <v>1E-27</v>
      </c>
      <c r="Z161" s="261">
        <v>1E-27</v>
      </c>
      <c r="AA161" s="261">
        <v>1E-27</v>
      </c>
      <c r="AB161" s="261">
        <v>1E-27</v>
      </c>
      <c r="AC161" s="261">
        <v>1E-27</v>
      </c>
      <c r="AD161" s="261">
        <v>1E-27</v>
      </c>
      <c r="AE161" s="261">
        <v>0.28962001853574293</v>
      </c>
      <c r="AF161" s="259">
        <v>0.28962001853574293</v>
      </c>
      <c r="AG161" s="259">
        <v>-0.28962001853574293</v>
      </c>
      <c r="AH161" s="260">
        <v>609.36051899907329</v>
      </c>
      <c r="AI161" s="261">
        <v>1.2896200185356813E-27</v>
      </c>
      <c r="AJ161" s="261">
        <v>1.2896200185356813E-27</v>
      </c>
      <c r="AK161" s="261">
        <v>1.2896200185356813E-27</v>
      </c>
      <c r="AL161" s="261">
        <v>609.36051899907329</v>
      </c>
      <c r="AM161" s="261">
        <v>1.2896200185356813E-27</v>
      </c>
      <c r="AN161" s="261">
        <v>1.2896200185356813E-27</v>
      </c>
      <c r="AO161" s="261">
        <v>609.36051899907329</v>
      </c>
      <c r="AP161" s="261">
        <v>609.36051899907329</v>
      </c>
      <c r="AQ161" s="262">
        <v>1E-27</v>
      </c>
      <c r="AR161" s="253">
        <f>'5-1'!BS161+'5-8'!BS161-'4'!AQ161</f>
        <v>0</v>
      </c>
      <c r="AS161" s="260">
        <v>8.8530101641907755E-28</v>
      </c>
      <c r="AT161" s="261">
        <v>0</v>
      </c>
      <c r="AU161" s="261">
        <v>0</v>
      </c>
      <c r="AV161" s="263">
        <v>0</v>
      </c>
      <c r="AW161" s="261">
        <v>0</v>
      </c>
      <c r="AX161" s="261">
        <v>0</v>
      </c>
      <c r="AY161" s="261">
        <v>0</v>
      </c>
      <c r="AZ161" s="261">
        <v>0</v>
      </c>
      <c r="BA161" s="261">
        <v>0</v>
      </c>
      <c r="BB161" s="261">
        <v>0</v>
      </c>
      <c r="BC161" s="261">
        <v>0</v>
      </c>
      <c r="BD161" s="261">
        <v>0</v>
      </c>
      <c r="BE161" s="261">
        <v>0</v>
      </c>
      <c r="BF161" s="261">
        <v>0</v>
      </c>
      <c r="BG161" s="261">
        <v>0</v>
      </c>
      <c r="BH161" s="261">
        <v>1.146989835809226E-28</v>
      </c>
      <c r="BI161" s="262">
        <v>0</v>
      </c>
      <c r="BJ161" s="255">
        <f t="shared" si="2"/>
        <v>0</v>
      </c>
    </row>
    <row r="162" spans="2:62" s="245" customFormat="1" ht="12.75">
      <c r="B162" s="256">
        <v>134</v>
      </c>
      <c r="C162" s="1084" t="s">
        <v>688</v>
      </c>
      <c r="D162" s="1084"/>
      <c r="E162" s="1084"/>
      <c r="F162" s="1084"/>
      <c r="G162" s="1084"/>
      <c r="H162" s="1085" t="s">
        <v>788</v>
      </c>
      <c r="I162" s="1086"/>
      <c r="J162" s="257">
        <v>11037</v>
      </c>
      <c r="K162" s="258">
        <v>33848</v>
      </c>
      <c r="L162" s="259">
        <v>15</v>
      </c>
      <c r="M162" s="260">
        <v>2674.0616311399444</v>
      </c>
      <c r="N162" s="261">
        <v>1E-27</v>
      </c>
      <c r="O162" s="261">
        <v>1E-27</v>
      </c>
      <c r="P162" s="261">
        <v>1E-27</v>
      </c>
      <c r="Q162" s="261">
        <v>2674.0616311399444</v>
      </c>
      <c r="R162" s="261">
        <v>1.2896200185356813E-27</v>
      </c>
      <c r="S162" s="261">
        <v>1.2896200185356813E-27</v>
      </c>
      <c r="T162" s="261">
        <v>2674.0616311399444</v>
      </c>
      <c r="U162" s="261">
        <v>2673.7720111214089</v>
      </c>
      <c r="V162" s="259">
        <v>0.28962001853551556</v>
      </c>
      <c r="W162" s="260">
        <v>1E-27</v>
      </c>
      <c r="X162" s="261">
        <v>1E-27</v>
      </c>
      <c r="Y162" s="261">
        <v>1E-27</v>
      </c>
      <c r="Z162" s="261">
        <v>1E-27</v>
      </c>
      <c r="AA162" s="261">
        <v>1E-27</v>
      </c>
      <c r="AB162" s="261">
        <v>1E-27</v>
      </c>
      <c r="AC162" s="261">
        <v>1E-27</v>
      </c>
      <c r="AD162" s="261">
        <v>1E-27</v>
      </c>
      <c r="AE162" s="261">
        <v>0.28962001853551556</v>
      </c>
      <c r="AF162" s="259">
        <v>0.28962001853551556</v>
      </c>
      <c r="AG162" s="259">
        <v>-0.28962001853551556</v>
      </c>
      <c r="AH162" s="260">
        <v>2674.0616311399444</v>
      </c>
      <c r="AI162" s="261">
        <v>1.2896200185356813E-27</v>
      </c>
      <c r="AJ162" s="261">
        <v>1.2896200185356813E-27</v>
      </c>
      <c r="AK162" s="261">
        <v>1.2896200185356813E-27</v>
      </c>
      <c r="AL162" s="261">
        <v>2674.0616311399444</v>
      </c>
      <c r="AM162" s="261">
        <v>1.2896200185356813E-27</v>
      </c>
      <c r="AN162" s="261">
        <v>1.2896200185356813E-27</v>
      </c>
      <c r="AO162" s="261">
        <v>2674.0616311399444</v>
      </c>
      <c r="AP162" s="261">
        <v>2674.0616311399444</v>
      </c>
      <c r="AQ162" s="262">
        <v>1E-27</v>
      </c>
      <c r="AR162" s="253">
        <f>'5-1'!BS162+'5-8'!BS162-'4'!AQ162</f>
        <v>0</v>
      </c>
      <c r="AS162" s="260">
        <v>8.8530101641907755E-28</v>
      </c>
      <c r="AT162" s="261">
        <v>0</v>
      </c>
      <c r="AU162" s="261">
        <v>0</v>
      </c>
      <c r="AV162" s="263">
        <v>0</v>
      </c>
      <c r="AW162" s="261">
        <v>0</v>
      </c>
      <c r="AX162" s="261">
        <v>0</v>
      </c>
      <c r="AY162" s="261">
        <v>0</v>
      </c>
      <c r="AZ162" s="261">
        <v>0</v>
      </c>
      <c r="BA162" s="261">
        <v>0</v>
      </c>
      <c r="BB162" s="261">
        <v>0</v>
      </c>
      <c r="BC162" s="261">
        <v>0</v>
      </c>
      <c r="BD162" s="261">
        <v>0</v>
      </c>
      <c r="BE162" s="261">
        <v>0</v>
      </c>
      <c r="BF162" s="261">
        <v>0</v>
      </c>
      <c r="BG162" s="261">
        <v>0</v>
      </c>
      <c r="BH162" s="261">
        <v>1.146989835809226E-28</v>
      </c>
      <c r="BI162" s="262">
        <v>0</v>
      </c>
      <c r="BJ162" s="255">
        <f t="shared" si="2"/>
        <v>0</v>
      </c>
    </row>
    <row r="163" spans="2:62" s="245" customFormat="1" ht="12.75">
      <c r="B163" s="256">
        <v>135</v>
      </c>
      <c r="C163" s="1084" t="s">
        <v>766</v>
      </c>
      <c r="D163" s="1084"/>
      <c r="E163" s="1084"/>
      <c r="F163" s="1084"/>
      <c r="G163" s="1084"/>
      <c r="H163" s="1085" t="s">
        <v>788</v>
      </c>
      <c r="I163" s="1086"/>
      <c r="J163" s="257">
        <v>11041</v>
      </c>
      <c r="K163" s="258">
        <v>35034</v>
      </c>
      <c r="L163" s="259">
        <v>16</v>
      </c>
      <c r="M163" s="260">
        <v>37878.533364226139</v>
      </c>
      <c r="N163" s="261">
        <v>1E-27</v>
      </c>
      <c r="O163" s="261">
        <v>1E-27</v>
      </c>
      <c r="P163" s="261">
        <v>1E-27</v>
      </c>
      <c r="Q163" s="261">
        <v>37878.533364226139</v>
      </c>
      <c r="R163" s="261">
        <v>1.2896200185356813E-27</v>
      </c>
      <c r="S163" s="261">
        <v>37878.533364226139</v>
      </c>
      <c r="T163" s="261">
        <v>1E-27</v>
      </c>
      <c r="U163" s="261">
        <v>-0.2896200185356812</v>
      </c>
      <c r="V163" s="259">
        <v>0.2896200185356812</v>
      </c>
      <c r="W163" s="260">
        <v>1E-27</v>
      </c>
      <c r="X163" s="261">
        <v>1E-27</v>
      </c>
      <c r="Y163" s="261">
        <v>1E-27</v>
      </c>
      <c r="Z163" s="261">
        <v>1E-27</v>
      </c>
      <c r="AA163" s="261">
        <v>1E-27</v>
      </c>
      <c r="AB163" s="261">
        <v>1E-27</v>
      </c>
      <c r="AC163" s="261">
        <v>1E-27</v>
      </c>
      <c r="AD163" s="261">
        <v>1E-27</v>
      </c>
      <c r="AE163" s="261">
        <v>1E-27</v>
      </c>
      <c r="AF163" s="259">
        <v>1E-27</v>
      </c>
      <c r="AG163" s="259">
        <v>1E-27</v>
      </c>
      <c r="AH163" s="260">
        <v>37878.533364226139</v>
      </c>
      <c r="AI163" s="261">
        <v>1.2896200185356813E-27</v>
      </c>
      <c r="AJ163" s="261">
        <v>1.2896200185356813E-27</v>
      </c>
      <c r="AK163" s="261">
        <v>1.2896200185356813E-27</v>
      </c>
      <c r="AL163" s="261">
        <v>37878.533364226139</v>
      </c>
      <c r="AM163" s="261">
        <v>1.2896200185356813E-27</v>
      </c>
      <c r="AN163" s="261">
        <v>37878.533364226139</v>
      </c>
      <c r="AO163" s="261">
        <v>1E-27</v>
      </c>
      <c r="AP163" s="261">
        <v>-0.2896200185356812</v>
      </c>
      <c r="AQ163" s="262">
        <v>0.2896200185356812</v>
      </c>
      <c r="AR163" s="253">
        <f>'5-1'!BS163+'5-8'!BS163-'4'!AQ163</f>
        <v>0</v>
      </c>
      <c r="AS163" s="260">
        <v>0.25640089678495059</v>
      </c>
      <c r="AT163" s="261">
        <v>0</v>
      </c>
      <c r="AU163" s="261">
        <v>0</v>
      </c>
      <c r="AV163" s="263">
        <v>0</v>
      </c>
      <c r="AW163" s="261">
        <v>0</v>
      </c>
      <c r="AX163" s="261">
        <v>0</v>
      </c>
      <c r="AY163" s="261">
        <v>0</v>
      </c>
      <c r="AZ163" s="261">
        <v>0</v>
      </c>
      <c r="BA163" s="261">
        <v>0</v>
      </c>
      <c r="BB163" s="261">
        <v>0</v>
      </c>
      <c r="BC163" s="261">
        <v>0</v>
      </c>
      <c r="BD163" s="261">
        <v>0</v>
      </c>
      <c r="BE163" s="261">
        <v>0</v>
      </c>
      <c r="BF163" s="261">
        <v>0</v>
      </c>
      <c r="BG163" s="261">
        <v>0</v>
      </c>
      <c r="BH163" s="261">
        <v>3.3219121750730593E-2</v>
      </c>
      <c r="BI163" s="262">
        <v>0</v>
      </c>
      <c r="BJ163" s="255">
        <f t="shared" si="2"/>
        <v>0</v>
      </c>
    </row>
    <row r="164" spans="2:62" s="245" customFormat="1" ht="12.75">
      <c r="B164" s="256">
        <v>136</v>
      </c>
      <c r="C164" s="1084" t="s">
        <v>767</v>
      </c>
      <c r="D164" s="1084"/>
      <c r="E164" s="1084"/>
      <c r="F164" s="1084"/>
      <c r="G164" s="1084"/>
      <c r="H164" s="1085" t="s">
        <v>796</v>
      </c>
      <c r="I164" s="1086"/>
      <c r="J164" s="257">
        <v>11042</v>
      </c>
      <c r="K164" s="258">
        <v>31017</v>
      </c>
      <c r="L164" s="259">
        <v>15</v>
      </c>
      <c r="M164" s="260">
        <v>2896.2001853568122</v>
      </c>
      <c r="N164" s="261">
        <v>1E-27</v>
      </c>
      <c r="O164" s="261">
        <v>1E-27</v>
      </c>
      <c r="P164" s="261">
        <v>1E-27</v>
      </c>
      <c r="Q164" s="261">
        <v>2896.2001853568122</v>
      </c>
      <c r="R164" s="261">
        <v>1.2896200185356813E-27</v>
      </c>
      <c r="S164" s="261">
        <v>1.2896200185356813E-27</v>
      </c>
      <c r="T164" s="261">
        <v>2896.2001853568122</v>
      </c>
      <c r="U164" s="261">
        <v>2895.9105653382762</v>
      </c>
      <c r="V164" s="259">
        <v>0.2896200185359703</v>
      </c>
      <c r="W164" s="260">
        <v>1E-27</v>
      </c>
      <c r="X164" s="261">
        <v>1E-27</v>
      </c>
      <c r="Y164" s="261">
        <v>1E-27</v>
      </c>
      <c r="Z164" s="261">
        <v>1E-27</v>
      </c>
      <c r="AA164" s="261">
        <v>1E-27</v>
      </c>
      <c r="AB164" s="261">
        <v>1E-27</v>
      </c>
      <c r="AC164" s="261">
        <v>1E-27</v>
      </c>
      <c r="AD164" s="261">
        <v>1E-27</v>
      </c>
      <c r="AE164" s="261">
        <v>0.2896200185359703</v>
      </c>
      <c r="AF164" s="259">
        <v>0.2896200185359703</v>
      </c>
      <c r="AG164" s="259">
        <v>-0.2896200185359703</v>
      </c>
      <c r="AH164" s="260">
        <v>2896.2001853568122</v>
      </c>
      <c r="AI164" s="261">
        <v>1.2896200185356813E-27</v>
      </c>
      <c r="AJ164" s="261">
        <v>1.2896200185356813E-27</v>
      </c>
      <c r="AK164" s="261">
        <v>1.2896200185356813E-27</v>
      </c>
      <c r="AL164" s="261">
        <v>2896.2001853568122</v>
      </c>
      <c r="AM164" s="261">
        <v>1.2896200185356813E-27</v>
      </c>
      <c r="AN164" s="261">
        <v>1.2896200185356813E-27</v>
      </c>
      <c r="AO164" s="261">
        <v>2896.2001853568122</v>
      </c>
      <c r="AP164" s="261">
        <v>2896.2001853568122</v>
      </c>
      <c r="AQ164" s="262">
        <v>1E-27</v>
      </c>
      <c r="AR164" s="253">
        <f>'5-1'!BS164+'5-8'!BS164-'4'!AQ164</f>
        <v>0</v>
      </c>
      <c r="AS164" s="260">
        <v>8.8530101641907755E-28</v>
      </c>
      <c r="AT164" s="261">
        <v>0</v>
      </c>
      <c r="AU164" s="261">
        <v>0</v>
      </c>
      <c r="AV164" s="263">
        <v>0</v>
      </c>
      <c r="AW164" s="261">
        <v>0</v>
      </c>
      <c r="AX164" s="261">
        <v>0</v>
      </c>
      <c r="AY164" s="261">
        <v>0</v>
      </c>
      <c r="AZ164" s="261">
        <v>0</v>
      </c>
      <c r="BA164" s="261">
        <v>0</v>
      </c>
      <c r="BB164" s="261">
        <v>0</v>
      </c>
      <c r="BC164" s="261">
        <v>0</v>
      </c>
      <c r="BD164" s="261">
        <v>0</v>
      </c>
      <c r="BE164" s="261">
        <v>0</v>
      </c>
      <c r="BF164" s="261">
        <v>0</v>
      </c>
      <c r="BG164" s="261">
        <v>0</v>
      </c>
      <c r="BH164" s="261">
        <v>1.146989835809226E-28</v>
      </c>
      <c r="BI164" s="262">
        <v>0</v>
      </c>
      <c r="BJ164" s="255">
        <f t="shared" si="2"/>
        <v>0</v>
      </c>
    </row>
    <row r="165" spans="2:62" s="245" customFormat="1" ht="12.75">
      <c r="B165" s="256">
        <v>137</v>
      </c>
      <c r="C165" s="1084" t="s">
        <v>767</v>
      </c>
      <c r="D165" s="1084"/>
      <c r="E165" s="1084"/>
      <c r="F165" s="1084"/>
      <c r="G165" s="1084"/>
      <c r="H165" s="1085" t="s">
        <v>796</v>
      </c>
      <c r="I165" s="1086"/>
      <c r="J165" s="257">
        <v>11043</v>
      </c>
      <c r="K165" s="258">
        <v>31017</v>
      </c>
      <c r="L165" s="259">
        <v>15</v>
      </c>
      <c r="M165" s="260">
        <v>2896.2001853568122</v>
      </c>
      <c r="N165" s="261">
        <v>1E-27</v>
      </c>
      <c r="O165" s="261">
        <v>1E-27</v>
      </c>
      <c r="P165" s="261">
        <v>1E-27</v>
      </c>
      <c r="Q165" s="261">
        <v>2896.2001853568122</v>
      </c>
      <c r="R165" s="261">
        <v>1.2896200185356813E-27</v>
      </c>
      <c r="S165" s="261">
        <v>1.2896200185356813E-27</v>
      </c>
      <c r="T165" s="261">
        <v>2896.2001853568122</v>
      </c>
      <c r="U165" s="261">
        <v>2895.9105653382762</v>
      </c>
      <c r="V165" s="259">
        <v>0.2896200185359703</v>
      </c>
      <c r="W165" s="260">
        <v>1E-27</v>
      </c>
      <c r="X165" s="261">
        <v>1E-27</v>
      </c>
      <c r="Y165" s="261">
        <v>1E-27</v>
      </c>
      <c r="Z165" s="261">
        <v>1E-27</v>
      </c>
      <c r="AA165" s="261">
        <v>1E-27</v>
      </c>
      <c r="AB165" s="261">
        <v>1E-27</v>
      </c>
      <c r="AC165" s="261">
        <v>1E-27</v>
      </c>
      <c r="AD165" s="261">
        <v>1E-27</v>
      </c>
      <c r="AE165" s="261">
        <v>0.2896200185359703</v>
      </c>
      <c r="AF165" s="259">
        <v>0.2896200185359703</v>
      </c>
      <c r="AG165" s="259">
        <v>-0.2896200185359703</v>
      </c>
      <c r="AH165" s="260">
        <v>2896.2001853568122</v>
      </c>
      <c r="AI165" s="261">
        <v>1.2896200185356813E-27</v>
      </c>
      <c r="AJ165" s="261">
        <v>1.2896200185356813E-27</v>
      </c>
      <c r="AK165" s="261">
        <v>1.2896200185356813E-27</v>
      </c>
      <c r="AL165" s="261">
        <v>2896.2001853568122</v>
      </c>
      <c r="AM165" s="261">
        <v>1.2896200185356813E-27</v>
      </c>
      <c r="AN165" s="261">
        <v>1.2896200185356813E-27</v>
      </c>
      <c r="AO165" s="261">
        <v>2896.2001853568122</v>
      </c>
      <c r="AP165" s="261">
        <v>2896.2001853568122</v>
      </c>
      <c r="AQ165" s="262">
        <v>1E-27</v>
      </c>
      <c r="AR165" s="253">
        <f>'5-1'!BS165+'5-8'!BS165-'4'!AQ165</f>
        <v>0</v>
      </c>
      <c r="AS165" s="260">
        <v>8.8530101641907755E-28</v>
      </c>
      <c r="AT165" s="261">
        <v>0</v>
      </c>
      <c r="AU165" s="261">
        <v>0</v>
      </c>
      <c r="AV165" s="263">
        <v>0</v>
      </c>
      <c r="AW165" s="261">
        <v>0</v>
      </c>
      <c r="AX165" s="261">
        <v>0</v>
      </c>
      <c r="AY165" s="261">
        <v>0</v>
      </c>
      <c r="AZ165" s="261">
        <v>0</v>
      </c>
      <c r="BA165" s="261">
        <v>0</v>
      </c>
      <c r="BB165" s="261">
        <v>0</v>
      </c>
      <c r="BC165" s="261">
        <v>0</v>
      </c>
      <c r="BD165" s="261">
        <v>0</v>
      </c>
      <c r="BE165" s="261">
        <v>0</v>
      </c>
      <c r="BF165" s="261">
        <v>0</v>
      </c>
      <c r="BG165" s="261">
        <v>0</v>
      </c>
      <c r="BH165" s="261">
        <v>1.146989835809226E-28</v>
      </c>
      <c r="BI165" s="262">
        <v>0</v>
      </c>
      <c r="BJ165" s="255">
        <f t="shared" si="2"/>
        <v>0</v>
      </c>
    </row>
    <row r="166" spans="2:62" s="245" customFormat="1" ht="12.75">
      <c r="B166" s="256">
        <v>138</v>
      </c>
      <c r="C166" s="1084" t="s">
        <v>767</v>
      </c>
      <c r="D166" s="1084"/>
      <c r="E166" s="1084"/>
      <c r="F166" s="1084"/>
      <c r="G166" s="1084"/>
      <c r="H166" s="1085" t="s">
        <v>796</v>
      </c>
      <c r="I166" s="1086"/>
      <c r="J166" s="257">
        <v>11044</v>
      </c>
      <c r="K166" s="258">
        <v>31017</v>
      </c>
      <c r="L166" s="259">
        <v>15</v>
      </c>
      <c r="M166" s="260">
        <v>2896.2001853568122</v>
      </c>
      <c r="N166" s="261">
        <v>1E-27</v>
      </c>
      <c r="O166" s="261">
        <v>1E-27</v>
      </c>
      <c r="P166" s="261">
        <v>1E-27</v>
      </c>
      <c r="Q166" s="261">
        <v>2896.2001853568122</v>
      </c>
      <c r="R166" s="261">
        <v>1.2896200185356813E-27</v>
      </c>
      <c r="S166" s="261">
        <v>1.2896200185356813E-27</v>
      </c>
      <c r="T166" s="261">
        <v>2896.2001853568122</v>
      </c>
      <c r="U166" s="261">
        <v>2895.9105653382762</v>
      </c>
      <c r="V166" s="259">
        <v>0.2896200185359703</v>
      </c>
      <c r="W166" s="260">
        <v>1E-27</v>
      </c>
      <c r="X166" s="261">
        <v>1E-27</v>
      </c>
      <c r="Y166" s="261">
        <v>1E-27</v>
      </c>
      <c r="Z166" s="261">
        <v>1E-27</v>
      </c>
      <c r="AA166" s="261">
        <v>1E-27</v>
      </c>
      <c r="AB166" s="261">
        <v>1E-27</v>
      </c>
      <c r="AC166" s="261">
        <v>1E-27</v>
      </c>
      <c r="AD166" s="261">
        <v>1E-27</v>
      </c>
      <c r="AE166" s="261">
        <v>0.2896200185359703</v>
      </c>
      <c r="AF166" s="259">
        <v>0.2896200185359703</v>
      </c>
      <c r="AG166" s="259">
        <v>-0.2896200185359703</v>
      </c>
      <c r="AH166" s="260">
        <v>2896.2001853568122</v>
      </c>
      <c r="AI166" s="261">
        <v>1.2896200185356813E-27</v>
      </c>
      <c r="AJ166" s="261">
        <v>1.2896200185356813E-27</v>
      </c>
      <c r="AK166" s="261">
        <v>1.2896200185356813E-27</v>
      </c>
      <c r="AL166" s="261">
        <v>2896.2001853568122</v>
      </c>
      <c r="AM166" s="261">
        <v>1.2896200185356813E-27</v>
      </c>
      <c r="AN166" s="261">
        <v>1.2896200185356813E-27</v>
      </c>
      <c r="AO166" s="261">
        <v>2896.2001853568122</v>
      </c>
      <c r="AP166" s="261">
        <v>2896.2001853568122</v>
      </c>
      <c r="AQ166" s="262">
        <v>1E-27</v>
      </c>
      <c r="AR166" s="253">
        <f>'5-1'!BS166+'5-8'!BS166-'4'!AQ166</f>
        <v>0</v>
      </c>
      <c r="AS166" s="260">
        <v>8.8530101641907755E-28</v>
      </c>
      <c r="AT166" s="261">
        <v>0</v>
      </c>
      <c r="AU166" s="261">
        <v>0</v>
      </c>
      <c r="AV166" s="263">
        <v>0</v>
      </c>
      <c r="AW166" s="261">
        <v>0</v>
      </c>
      <c r="AX166" s="261">
        <v>0</v>
      </c>
      <c r="AY166" s="261">
        <v>0</v>
      </c>
      <c r="AZ166" s="261">
        <v>0</v>
      </c>
      <c r="BA166" s="261">
        <v>0</v>
      </c>
      <c r="BB166" s="261">
        <v>0</v>
      </c>
      <c r="BC166" s="261">
        <v>0</v>
      </c>
      <c r="BD166" s="261">
        <v>0</v>
      </c>
      <c r="BE166" s="261">
        <v>0</v>
      </c>
      <c r="BF166" s="261">
        <v>0</v>
      </c>
      <c r="BG166" s="261">
        <v>0</v>
      </c>
      <c r="BH166" s="261">
        <v>1.146989835809226E-28</v>
      </c>
      <c r="BI166" s="262">
        <v>0</v>
      </c>
      <c r="BJ166" s="255">
        <f t="shared" si="2"/>
        <v>0</v>
      </c>
    </row>
    <row r="167" spans="2:62" s="245" customFormat="1" ht="12.75">
      <c r="B167" s="256">
        <v>139</v>
      </c>
      <c r="C167" s="1084" t="s">
        <v>768</v>
      </c>
      <c r="D167" s="1084"/>
      <c r="E167" s="1084"/>
      <c r="F167" s="1084"/>
      <c r="G167" s="1084"/>
      <c r="H167" s="1085" t="s">
        <v>796</v>
      </c>
      <c r="I167" s="1086"/>
      <c r="J167" s="257">
        <v>11045</v>
      </c>
      <c r="K167" s="258">
        <v>31017</v>
      </c>
      <c r="L167" s="259">
        <v>15</v>
      </c>
      <c r="M167" s="260">
        <v>579.24003707136239</v>
      </c>
      <c r="N167" s="261">
        <v>1E-27</v>
      </c>
      <c r="O167" s="261">
        <v>1E-27</v>
      </c>
      <c r="P167" s="261">
        <v>1E-27</v>
      </c>
      <c r="Q167" s="261">
        <v>579.24003707136239</v>
      </c>
      <c r="R167" s="261">
        <v>1.2896200185356813E-27</v>
      </c>
      <c r="S167" s="261">
        <v>1.2896200185356813E-27</v>
      </c>
      <c r="T167" s="261">
        <v>579.24003707136239</v>
      </c>
      <c r="U167" s="261">
        <v>578.95041705282677</v>
      </c>
      <c r="V167" s="259">
        <v>0.28962001853562924</v>
      </c>
      <c r="W167" s="260">
        <v>1E-27</v>
      </c>
      <c r="X167" s="261">
        <v>1E-27</v>
      </c>
      <c r="Y167" s="261">
        <v>1E-27</v>
      </c>
      <c r="Z167" s="261">
        <v>1E-27</v>
      </c>
      <c r="AA167" s="261">
        <v>1E-27</v>
      </c>
      <c r="AB167" s="261">
        <v>1E-27</v>
      </c>
      <c r="AC167" s="261">
        <v>1E-27</v>
      </c>
      <c r="AD167" s="261">
        <v>1E-27</v>
      </c>
      <c r="AE167" s="261">
        <v>0.28962001853562924</v>
      </c>
      <c r="AF167" s="259">
        <v>0.28962001853562924</v>
      </c>
      <c r="AG167" s="259">
        <v>-0.28962001853562924</v>
      </c>
      <c r="AH167" s="260">
        <v>579.24003707136239</v>
      </c>
      <c r="AI167" s="261">
        <v>1.2896200185356813E-27</v>
      </c>
      <c r="AJ167" s="261">
        <v>1.2896200185356813E-27</v>
      </c>
      <c r="AK167" s="261">
        <v>1.2896200185356813E-27</v>
      </c>
      <c r="AL167" s="261">
        <v>579.24003707136239</v>
      </c>
      <c r="AM167" s="261">
        <v>1.2896200185356813E-27</v>
      </c>
      <c r="AN167" s="261">
        <v>1.2896200185356813E-27</v>
      </c>
      <c r="AO167" s="261">
        <v>579.24003707136239</v>
      </c>
      <c r="AP167" s="261">
        <v>579.24003707136239</v>
      </c>
      <c r="AQ167" s="262">
        <v>1E-27</v>
      </c>
      <c r="AR167" s="253">
        <f>'5-1'!BS167+'5-8'!BS167-'4'!AQ167</f>
        <v>0</v>
      </c>
      <c r="AS167" s="260">
        <v>8.8530101641907755E-28</v>
      </c>
      <c r="AT167" s="261">
        <v>0</v>
      </c>
      <c r="AU167" s="261">
        <v>0</v>
      </c>
      <c r="AV167" s="263">
        <v>0</v>
      </c>
      <c r="AW167" s="261">
        <v>0</v>
      </c>
      <c r="AX167" s="261">
        <v>0</v>
      </c>
      <c r="AY167" s="261">
        <v>0</v>
      </c>
      <c r="AZ167" s="261">
        <v>0</v>
      </c>
      <c r="BA167" s="261">
        <v>0</v>
      </c>
      <c r="BB167" s="261">
        <v>0</v>
      </c>
      <c r="BC167" s="261">
        <v>0</v>
      </c>
      <c r="BD167" s="261">
        <v>0</v>
      </c>
      <c r="BE167" s="261">
        <v>0</v>
      </c>
      <c r="BF167" s="261">
        <v>0</v>
      </c>
      <c r="BG167" s="261">
        <v>0</v>
      </c>
      <c r="BH167" s="261">
        <v>1.146989835809226E-28</v>
      </c>
      <c r="BI167" s="262">
        <v>0</v>
      </c>
      <c r="BJ167" s="255">
        <f t="shared" si="2"/>
        <v>0</v>
      </c>
    </row>
    <row r="168" spans="2:62" s="245" customFormat="1" ht="12.75">
      <c r="B168" s="256">
        <v>140</v>
      </c>
      <c r="C168" s="1084" t="s">
        <v>768</v>
      </c>
      <c r="D168" s="1084"/>
      <c r="E168" s="1084"/>
      <c r="F168" s="1084"/>
      <c r="G168" s="1084"/>
      <c r="H168" s="1085" t="s">
        <v>796</v>
      </c>
      <c r="I168" s="1086"/>
      <c r="J168" s="257">
        <v>11046</v>
      </c>
      <c r="K168" s="258">
        <v>31017</v>
      </c>
      <c r="L168" s="259">
        <v>15</v>
      </c>
      <c r="M168" s="260">
        <v>579.24003707136239</v>
      </c>
      <c r="N168" s="261">
        <v>1E-27</v>
      </c>
      <c r="O168" s="261">
        <v>1E-27</v>
      </c>
      <c r="P168" s="261">
        <v>1E-27</v>
      </c>
      <c r="Q168" s="261">
        <v>579.24003707136239</v>
      </c>
      <c r="R168" s="261">
        <v>1.2896200185356813E-27</v>
      </c>
      <c r="S168" s="261">
        <v>1.2896200185356813E-27</v>
      </c>
      <c r="T168" s="261">
        <v>579.24003707136239</v>
      </c>
      <c r="U168" s="261">
        <v>578.95041705282677</v>
      </c>
      <c r="V168" s="259">
        <v>0.28962001853562924</v>
      </c>
      <c r="W168" s="260">
        <v>1E-27</v>
      </c>
      <c r="X168" s="261">
        <v>1E-27</v>
      </c>
      <c r="Y168" s="261">
        <v>1E-27</v>
      </c>
      <c r="Z168" s="261">
        <v>1E-27</v>
      </c>
      <c r="AA168" s="261">
        <v>1E-27</v>
      </c>
      <c r="AB168" s="261">
        <v>1E-27</v>
      </c>
      <c r="AC168" s="261">
        <v>1E-27</v>
      </c>
      <c r="AD168" s="261">
        <v>1E-27</v>
      </c>
      <c r="AE168" s="261">
        <v>0.28962001853562924</v>
      </c>
      <c r="AF168" s="259">
        <v>0.28962001853562924</v>
      </c>
      <c r="AG168" s="259">
        <v>-0.28962001853562924</v>
      </c>
      <c r="AH168" s="260">
        <v>579.24003707136239</v>
      </c>
      <c r="AI168" s="261">
        <v>1.2896200185356813E-27</v>
      </c>
      <c r="AJ168" s="261">
        <v>1.2896200185356813E-27</v>
      </c>
      <c r="AK168" s="261">
        <v>1.2896200185356813E-27</v>
      </c>
      <c r="AL168" s="261">
        <v>579.24003707136239</v>
      </c>
      <c r="AM168" s="261">
        <v>1.2896200185356813E-27</v>
      </c>
      <c r="AN168" s="261">
        <v>1.2896200185356813E-27</v>
      </c>
      <c r="AO168" s="261">
        <v>579.24003707136239</v>
      </c>
      <c r="AP168" s="261">
        <v>579.24003707136239</v>
      </c>
      <c r="AQ168" s="262">
        <v>1E-27</v>
      </c>
      <c r="AR168" s="253">
        <f>'5-1'!BS168+'5-8'!BS168-'4'!AQ168</f>
        <v>0</v>
      </c>
      <c r="AS168" s="260">
        <v>8.8530101641907755E-28</v>
      </c>
      <c r="AT168" s="261">
        <v>0</v>
      </c>
      <c r="AU168" s="261">
        <v>0</v>
      </c>
      <c r="AV168" s="263">
        <v>0</v>
      </c>
      <c r="AW168" s="261">
        <v>0</v>
      </c>
      <c r="AX168" s="261">
        <v>0</v>
      </c>
      <c r="AY168" s="261">
        <v>0</v>
      </c>
      <c r="AZ168" s="261">
        <v>0</v>
      </c>
      <c r="BA168" s="261">
        <v>0</v>
      </c>
      <c r="BB168" s="261">
        <v>0</v>
      </c>
      <c r="BC168" s="261">
        <v>0</v>
      </c>
      <c r="BD168" s="261">
        <v>0</v>
      </c>
      <c r="BE168" s="261">
        <v>0</v>
      </c>
      <c r="BF168" s="261">
        <v>0</v>
      </c>
      <c r="BG168" s="261">
        <v>0</v>
      </c>
      <c r="BH168" s="261">
        <v>1.146989835809226E-28</v>
      </c>
      <c r="BI168" s="262">
        <v>0</v>
      </c>
      <c r="BJ168" s="255">
        <f t="shared" si="2"/>
        <v>0</v>
      </c>
    </row>
    <row r="169" spans="2:62" s="245" customFormat="1" ht="12.75">
      <c r="B169" s="256">
        <v>141</v>
      </c>
      <c r="C169" s="1084" t="s">
        <v>768</v>
      </c>
      <c r="D169" s="1084"/>
      <c r="E169" s="1084"/>
      <c r="F169" s="1084"/>
      <c r="G169" s="1084"/>
      <c r="H169" s="1085" t="s">
        <v>796</v>
      </c>
      <c r="I169" s="1086"/>
      <c r="J169" s="257">
        <v>11047</v>
      </c>
      <c r="K169" s="258">
        <v>31017</v>
      </c>
      <c r="L169" s="259">
        <v>15</v>
      </c>
      <c r="M169" s="260">
        <v>579.24003707136239</v>
      </c>
      <c r="N169" s="261">
        <v>1E-27</v>
      </c>
      <c r="O169" s="261">
        <v>1E-27</v>
      </c>
      <c r="P169" s="261">
        <v>1E-27</v>
      </c>
      <c r="Q169" s="261">
        <v>579.24003707136239</v>
      </c>
      <c r="R169" s="261">
        <v>1.2896200185356813E-27</v>
      </c>
      <c r="S169" s="261">
        <v>1.2896200185356813E-27</v>
      </c>
      <c r="T169" s="261">
        <v>579.24003707136239</v>
      </c>
      <c r="U169" s="261">
        <v>578.95041705282677</v>
      </c>
      <c r="V169" s="259">
        <v>0.28962001853562924</v>
      </c>
      <c r="W169" s="260">
        <v>1E-27</v>
      </c>
      <c r="X169" s="261">
        <v>1E-27</v>
      </c>
      <c r="Y169" s="261">
        <v>1E-27</v>
      </c>
      <c r="Z169" s="261">
        <v>1E-27</v>
      </c>
      <c r="AA169" s="261">
        <v>1E-27</v>
      </c>
      <c r="AB169" s="261">
        <v>1E-27</v>
      </c>
      <c r="AC169" s="261">
        <v>1E-27</v>
      </c>
      <c r="AD169" s="261">
        <v>1E-27</v>
      </c>
      <c r="AE169" s="261">
        <v>0.28962001853562924</v>
      </c>
      <c r="AF169" s="259">
        <v>0.28962001853562924</v>
      </c>
      <c r="AG169" s="259">
        <v>-0.28962001853562924</v>
      </c>
      <c r="AH169" s="260">
        <v>579.24003707136239</v>
      </c>
      <c r="AI169" s="261">
        <v>1.2896200185356813E-27</v>
      </c>
      <c r="AJ169" s="261">
        <v>1.2896200185356813E-27</v>
      </c>
      <c r="AK169" s="261">
        <v>1.2896200185356813E-27</v>
      </c>
      <c r="AL169" s="261">
        <v>579.24003707136239</v>
      </c>
      <c r="AM169" s="261">
        <v>1.2896200185356813E-27</v>
      </c>
      <c r="AN169" s="261">
        <v>1.2896200185356813E-27</v>
      </c>
      <c r="AO169" s="261">
        <v>579.24003707136239</v>
      </c>
      <c r="AP169" s="261">
        <v>579.24003707136239</v>
      </c>
      <c r="AQ169" s="262">
        <v>1E-27</v>
      </c>
      <c r="AR169" s="253">
        <f>'5-1'!BS169+'5-8'!BS169-'4'!AQ169</f>
        <v>0</v>
      </c>
      <c r="AS169" s="260">
        <v>8.8530101641907755E-28</v>
      </c>
      <c r="AT169" s="261">
        <v>0</v>
      </c>
      <c r="AU169" s="261">
        <v>0</v>
      </c>
      <c r="AV169" s="263">
        <v>0</v>
      </c>
      <c r="AW169" s="261">
        <v>0</v>
      </c>
      <c r="AX169" s="261">
        <v>0</v>
      </c>
      <c r="AY169" s="261">
        <v>0</v>
      </c>
      <c r="AZ169" s="261">
        <v>0</v>
      </c>
      <c r="BA169" s="261">
        <v>0</v>
      </c>
      <c r="BB169" s="261">
        <v>0</v>
      </c>
      <c r="BC169" s="261">
        <v>0</v>
      </c>
      <c r="BD169" s="261">
        <v>0</v>
      </c>
      <c r="BE169" s="261">
        <v>0</v>
      </c>
      <c r="BF169" s="261">
        <v>0</v>
      </c>
      <c r="BG169" s="261">
        <v>0</v>
      </c>
      <c r="BH169" s="261">
        <v>1.146989835809226E-28</v>
      </c>
      <c r="BI169" s="262">
        <v>0</v>
      </c>
      <c r="BJ169" s="255">
        <f t="shared" si="2"/>
        <v>0</v>
      </c>
    </row>
    <row r="170" spans="2:62" s="245" customFormat="1" ht="12.75">
      <c r="B170" s="256">
        <v>142</v>
      </c>
      <c r="C170" s="1084" t="s">
        <v>769</v>
      </c>
      <c r="D170" s="1084"/>
      <c r="E170" s="1084"/>
      <c r="F170" s="1084"/>
      <c r="G170" s="1084"/>
      <c r="H170" s="1085" t="s">
        <v>796</v>
      </c>
      <c r="I170" s="1086"/>
      <c r="J170" s="257">
        <v>11048</v>
      </c>
      <c r="K170" s="258">
        <v>31017</v>
      </c>
      <c r="L170" s="259">
        <v>15</v>
      </c>
      <c r="M170" s="260">
        <v>2896.2001853568122</v>
      </c>
      <c r="N170" s="261">
        <v>1E-27</v>
      </c>
      <c r="O170" s="261">
        <v>1E-27</v>
      </c>
      <c r="P170" s="261">
        <v>1E-27</v>
      </c>
      <c r="Q170" s="261">
        <v>2896.2001853568122</v>
      </c>
      <c r="R170" s="261">
        <v>1.2896200185356813E-27</v>
      </c>
      <c r="S170" s="261">
        <v>1.2896200185356813E-27</v>
      </c>
      <c r="T170" s="261">
        <v>2896.2001853568122</v>
      </c>
      <c r="U170" s="261">
        <v>2895.9105653382762</v>
      </c>
      <c r="V170" s="259">
        <v>0.2896200185359703</v>
      </c>
      <c r="W170" s="260">
        <v>1E-27</v>
      </c>
      <c r="X170" s="261">
        <v>1E-27</v>
      </c>
      <c r="Y170" s="261">
        <v>1E-27</v>
      </c>
      <c r="Z170" s="261">
        <v>1E-27</v>
      </c>
      <c r="AA170" s="261">
        <v>1E-27</v>
      </c>
      <c r="AB170" s="261">
        <v>1E-27</v>
      </c>
      <c r="AC170" s="261">
        <v>1E-27</v>
      </c>
      <c r="AD170" s="261">
        <v>1E-27</v>
      </c>
      <c r="AE170" s="261">
        <v>0.2896200185359703</v>
      </c>
      <c r="AF170" s="259">
        <v>0.2896200185359703</v>
      </c>
      <c r="AG170" s="259">
        <v>-0.2896200185359703</v>
      </c>
      <c r="AH170" s="260">
        <v>2896.2001853568122</v>
      </c>
      <c r="AI170" s="261">
        <v>1.2896200185356813E-27</v>
      </c>
      <c r="AJ170" s="261">
        <v>1.2896200185356813E-27</v>
      </c>
      <c r="AK170" s="261">
        <v>1.2896200185356813E-27</v>
      </c>
      <c r="AL170" s="261">
        <v>2896.2001853568122</v>
      </c>
      <c r="AM170" s="261">
        <v>1.2896200185356813E-27</v>
      </c>
      <c r="AN170" s="261">
        <v>1.2896200185356813E-27</v>
      </c>
      <c r="AO170" s="261">
        <v>2896.2001853568122</v>
      </c>
      <c r="AP170" s="261">
        <v>2896.2001853568122</v>
      </c>
      <c r="AQ170" s="262">
        <v>1E-27</v>
      </c>
      <c r="AR170" s="253">
        <f>'5-1'!BS170+'5-8'!BS170-'4'!AQ170</f>
        <v>0</v>
      </c>
      <c r="AS170" s="260">
        <v>8.8530101641907755E-28</v>
      </c>
      <c r="AT170" s="261">
        <v>0</v>
      </c>
      <c r="AU170" s="261">
        <v>0</v>
      </c>
      <c r="AV170" s="263">
        <v>0</v>
      </c>
      <c r="AW170" s="261">
        <v>0</v>
      </c>
      <c r="AX170" s="261">
        <v>0</v>
      </c>
      <c r="AY170" s="261">
        <v>0</v>
      </c>
      <c r="AZ170" s="261">
        <v>0</v>
      </c>
      <c r="BA170" s="261">
        <v>0</v>
      </c>
      <c r="BB170" s="261">
        <v>0</v>
      </c>
      <c r="BC170" s="261">
        <v>0</v>
      </c>
      <c r="BD170" s="261">
        <v>0</v>
      </c>
      <c r="BE170" s="261">
        <v>0</v>
      </c>
      <c r="BF170" s="261">
        <v>0</v>
      </c>
      <c r="BG170" s="261">
        <v>0</v>
      </c>
      <c r="BH170" s="261">
        <v>1.146989835809226E-28</v>
      </c>
      <c r="BI170" s="262">
        <v>0</v>
      </c>
      <c r="BJ170" s="255">
        <f t="shared" si="2"/>
        <v>0</v>
      </c>
    </row>
    <row r="171" spans="2:62" s="245" customFormat="1" ht="12.75">
      <c r="B171" s="256">
        <v>143</v>
      </c>
      <c r="C171" s="1084" t="s">
        <v>769</v>
      </c>
      <c r="D171" s="1084"/>
      <c r="E171" s="1084"/>
      <c r="F171" s="1084"/>
      <c r="G171" s="1084"/>
      <c r="H171" s="1085" t="s">
        <v>796</v>
      </c>
      <c r="I171" s="1086"/>
      <c r="J171" s="257">
        <v>11049</v>
      </c>
      <c r="K171" s="258">
        <v>31017</v>
      </c>
      <c r="L171" s="259">
        <v>15</v>
      </c>
      <c r="M171" s="260">
        <v>2896.2001853568122</v>
      </c>
      <c r="N171" s="261">
        <v>1E-27</v>
      </c>
      <c r="O171" s="261">
        <v>1E-27</v>
      </c>
      <c r="P171" s="261">
        <v>1E-27</v>
      </c>
      <c r="Q171" s="261">
        <v>2896.2001853568122</v>
      </c>
      <c r="R171" s="261">
        <v>1.2896200185356813E-27</v>
      </c>
      <c r="S171" s="261">
        <v>1.2896200185356813E-27</v>
      </c>
      <c r="T171" s="261">
        <v>2896.2001853568122</v>
      </c>
      <c r="U171" s="261">
        <v>2895.9105653382762</v>
      </c>
      <c r="V171" s="259">
        <v>0.2896200185359703</v>
      </c>
      <c r="W171" s="260">
        <v>1E-27</v>
      </c>
      <c r="X171" s="261">
        <v>1E-27</v>
      </c>
      <c r="Y171" s="261">
        <v>1E-27</v>
      </c>
      <c r="Z171" s="261">
        <v>1E-27</v>
      </c>
      <c r="AA171" s="261">
        <v>1E-27</v>
      </c>
      <c r="AB171" s="261">
        <v>1E-27</v>
      </c>
      <c r="AC171" s="261">
        <v>1E-27</v>
      </c>
      <c r="AD171" s="261">
        <v>1E-27</v>
      </c>
      <c r="AE171" s="261">
        <v>0.2896200185359703</v>
      </c>
      <c r="AF171" s="259">
        <v>0.2896200185359703</v>
      </c>
      <c r="AG171" s="259">
        <v>-0.2896200185359703</v>
      </c>
      <c r="AH171" s="260">
        <v>2896.2001853568122</v>
      </c>
      <c r="AI171" s="261">
        <v>1.2896200185356813E-27</v>
      </c>
      <c r="AJ171" s="261">
        <v>1.2896200185356813E-27</v>
      </c>
      <c r="AK171" s="261">
        <v>1.2896200185356813E-27</v>
      </c>
      <c r="AL171" s="261">
        <v>2896.2001853568122</v>
      </c>
      <c r="AM171" s="261">
        <v>1.2896200185356813E-27</v>
      </c>
      <c r="AN171" s="261">
        <v>1.2896200185356813E-27</v>
      </c>
      <c r="AO171" s="261">
        <v>2896.2001853568122</v>
      </c>
      <c r="AP171" s="261">
        <v>2896.2001853568122</v>
      </c>
      <c r="AQ171" s="262">
        <v>1E-27</v>
      </c>
      <c r="AR171" s="253">
        <f>'5-1'!BS171+'5-8'!BS171-'4'!AQ171</f>
        <v>0</v>
      </c>
      <c r="AS171" s="260">
        <v>8.8530101641907755E-28</v>
      </c>
      <c r="AT171" s="261">
        <v>0</v>
      </c>
      <c r="AU171" s="261">
        <v>0</v>
      </c>
      <c r="AV171" s="263">
        <v>0</v>
      </c>
      <c r="AW171" s="261">
        <v>0</v>
      </c>
      <c r="AX171" s="261">
        <v>0</v>
      </c>
      <c r="AY171" s="261">
        <v>0</v>
      </c>
      <c r="AZ171" s="261">
        <v>0</v>
      </c>
      <c r="BA171" s="261">
        <v>0</v>
      </c>
      <c r="BB171" s="261">
        <v>0</v>
      </c>
      <c r="BC171" s="261">
        <v>0</v>
      </c>
      <c r="BD171" s="261">
        <v>0</v>
      </c>
      <c r="BE171" s="261">
        <v>0</v>
      </c>
      <c r="BF171" s="261">
        <v>0</v>
      </c>
      <c r="BG171" s="261">
        <v>0</v>
      </c>
      <c r="BH171" s="261">
        <v>1.146989835809226E-28</v>
      </c>
      <c r="BI171" s="262">
        <v>0</v>
      </c>
      <c r="BJ171" s="255">
        <f t="shared" si="2"/>
        <v>0</v>
      </c>
    </row>
    <row r="172" spans="2:62" s="245" customFormat="1" ht="12.75">
      <c r="B172" s="256">
        <v>144</v>
      </c>
      <c r="C172" s="1084" t="s">
        <v>769</v>
      </c>
      <c r="D172" s="1084"/>
      <c r="E172" s="1084"/>
      <c r="F172" s="1084"/>
      <c r="G172" s="1084"/>
      <c r="H172" s="1085" t="s">
        <v>796</v>
      </c>
      <c r="I172" s="1086"/>
      <c r="J172" s="257">
        <v>11050</v>
      </c>
      <c r="K172" s="258">
        <v>31017</v>
      </c>
      <c r="L172" s="259">
        <v>15</v>
      </c>
      <c r="M172" s="260">
        <v>2896.2001853568122</v>
      </c>
      <c r="N172" s="261">
        <v>1E-27</v>
      </c>
      <c r="O172" s="261">
        <v>1E-27</v>
      </c>
      <c r="P172" s="261">
        <v>1E-27</v>
      </c>
      <c r="Q172" s="261">
        <v>2896.2001853568122</v>
      </c>
      <c r="R172" s="261">
        <v>1.2896200185356813E-27</v>
      </c>
      <c r="S172" s="261">
        <v>1.2896200185356813E-27</v>
      </c>
      <c r="T172" s="261">
        <v>2896.2001853568122</v>
      </c>
      <c r="U172" s="261">
        <v>2895.9105653382762</v>
      </c>
      <c r="V172" s="259">
        <v>0.2896200185359703</v>
      </c>
      <c r="W172" s="260">
        <v>1E-27</v>
      </c>
      <c r="X172" s="261">
        <v>1E-27</v>
      </c>
      <c r="Y172" s="261">
        <v>1E-27</v>
      </c>
      <c r="Z172" s="261">
        <v>1E-27</v>
      </c>
      <c r="AA172" s="261">
        <v>1E-27</v>
      </c>
      <c r="AB172" s="261">
        <v>1E-27</v>
      </c>
      <c r="AC172" s="261">
        <v>1E-27</v>
      </c>
      <c r="AD172" s="261">
        <v>1E-27</v>
      </c>
      <c r="AE172" s="261">
        <v>0.2896200185359703</v>
      </c>
      <c r="AF172" s="259">
        <v>0.2896200185359703</v>
      </c>
      <c r="AG172" s="259">
        <v>-0.2896200185359703</v>
      </c>
      <c r="AH172" s="260">
        <v>2896.2001853568122</v>
      </c>
      <c r="AI172" s="261">
        <v>1.2896200185356813E-27</v>
      </c>
      <c r="AJ172" s="261">
        <v>1.2896200185356813E-27</v>
      </c>
      <c r="AK172" s="261">
        <v>1.2896200185356813E-27</v>
      </c>
      <c r="AL172" s="261">
        <v>2896.2001853568122</v>
      </c>
      <c r="AM172" s="261">
        <v>1.2896200185356813E-27</v>
      </c>
      <c r="AN172" s="261">
        <v>1.2896200185356813E-27</v>
      </c>
      <c r="AO172" s="261">
        <v>2896.2001853568122</v>
      </c>
      <c r="AP172" s="261">
        <v>2896.2001853568122</v>
      </c>
      <c r="AQ172" s="262">
        <v>1E-27</v>
      </c>
      <c r="AR172" s="253">
        <f>'5-1'!BS172+'5-8'!BS172-'4'!AQ172</f>
        <v>0</v>
      </c>
      <c r="AS172" s="260">
        <v>8.8530101641907755E-28</v>
      </c>
      <c r="AT172" s="261">
        <v>0</v>
      </c>
      <c r="AU172" s="261">
        <v>0</v>
      </c>
      <c r="AV172" s="263">
        <v>0</v>
      </c>
      <c r="AW172" s="261">
        <v>0</v>
      </c>
      <c r="AX172" s="261">
        <v>0</v>
      </c>
      <c r="AY172" s="261">
        <v>0</v>
      </c>
      <c r="AZ172" s="261">
        <v>0</v>
      </c>
      <c r="BA172" s="261">
        <v>0</v>
      </c>
      <c r="BB172" s="261">
        <v>0</v>
      </c>
      <c r="BC172" s="261">
        <v>0</v>
      </c>
      <c r="BD172" s="261">
        <v>0</v>
      </c>
      <c r="BE172" s="261">
        <v>0</v>
      </c>
      <c r="BF172" s="261">
        <v>0</v>
      </c>
      <c r="BG172" s="261">
        <v>0</v>
      </c>
      <c r="BH172" s="261">
        <v>1.146989835809226E-28</v>
      </c>
      <c r="BI172" s="262">
        <v>0</v>
      </c>
      <c r="BJ172" s="255">
        <f t="shared" si="2"/>
        <v>0</v>
      </c>
    </row>
    <row r="173" spans="2:62" s="245" customFormat="1" ht="12.75">
      <c r="B173" s="256">
        <v>145</v>
      </c>
      <c r="C173" s="1084" t="s">
        <v>769</v>
      </c>
      <c r="D173" s="1084"/>
      <c r="E173" s="1084"/>
      <c r="F173" s="1084"/>
      <c r="G173" s="1084"/>
      <c r="H173" s="1085" t="s">
        <v>796</v>
      </c>
      <c r="I173" s="1086"/>
      <c r="J173" s="257">
        <v>11051</v>
      </c>
      <c r="K173" s="258">
        <v>31017</v>
      </c>
      <c r="L173" s="259">
        <v>15</v>
      </c>
      <c r="M173" s="260">
        <v>2896.2001853568122</v>
      </c>
      <c r="N173" s="261">
        <v>1E-27</v>
      </c>
      <c r="O173" s="261">
        <v>1E-27</v>
      </c>
      <c r="P173" s="261">
        <v>1E-27</v>
      </c>
      <c r="Q173" s="261">
        <v>2896.2001853568122</v>
      </c>
      <c r="R173" s="261">
        <v>1.2896200185356813E-27</v>
      </c>
      <c r="S173" s="261">
        <v>1.2896200185356813E-27</v>
      </c>
      <c r="T173" s="261">
        <v>2896.2001853568122</v>
      </c>
      <c r="U173" s="261">
        <v>2895.9105653382762</v>
      </c>
      <c r="V173" s="259">
        <v>0.2896200185359703</v>
      </c>
      <c r="W173" s="260">
        <v>1E-27</v>
      </c>
      <c r="X173" s="261">
        <v>1E-27</v>
      </c>
      <c r="Y173" s="261">
        <v>1E-27</v>
      </c>
      <c r="Z173" s="261">
        <v>1E-27</v>
      </c>
      <c r="AA173" s="261">
        <v>1E-27</v>
      </c>
      <c r="AB173" s="261">
        <v>1E-27</v>
      </c>
      <c r="AC173" s="261">
        <v>1E-27</v>
      </c>
      <c r="AD173" s="261">
        <v>1E-27</v>
      </c>
      <c r="AE173" s="261">
        <v>0.2896200185359703</v>
      </c>
      <c r="AF173" s="259">
        <v>0.2896200185359703</v>
      </c>
      <c r="AG173" s="259">
        <v>-0.2896200185359703</v>
      </c>
      <c r="AH173" s="260">
        <v>2896.2001853568122</v>
      </c>
      <c r="AI173" s="261">
        <v>1.2896200185356813E-27</v>
      </c>
      <c r="AJ173" s="261">
        <v>1.2896200185356813E-27</v>
      </c>
      <c r="AK173" s="261">
        <v>1.2896200185356813E-27</v>
      </c>
      <c r="AL173" s="261">
        <v>2896.2001853568122</v>
      </c>
      <c r="AM173" s="261">
        <v>1.2896200185356813E-27</v>
      </c>
      <c r="AN173" s="261">
        <v>1.2896200185356813E-27</v>
      </c>
      <c r="AO173" s="261">
        <v>2896.2001853568122</v>
      </c>
      <c r="AP173" s="261">
        <v>2896.2001853568122</v>
      </c>
      <c r="AQ173" s="262">
        <v>1E-27</v>
      </c>
      <c r="AR173" s="253">
        <f>'5-1'!BS173+'5-8'!BS173-'4'!AQ173</f>
        <v>0</v>
      </c>
      <c r="AS173" s="260">
        <v>8.8530101641907755E-28</v>
      </c>
      <c r="AT173" s="261">
        <v>0</v>
      </c>
      <c r="AU173" s="261">
        <v>0</v>
      </c>
      <c r="AV173" s="263">
        <v>0</v>
      </c>
      <c r="AW173" s="261">
        <v>0</v>
      </c>
      <c r="AX173" s="261">
        <v>0</v>
      </c>
      <c r="AY173" s="261">
        <v>0</v>
      </c>
      <c r="AZ173" s="261">
        <v>0</v>
      </c>
      <c r="BA173" s="261">
        <v>0</v>
      </c>
      <c r="BB173" s="261">
        <v>0</v>
      </c>
      <c r="BC173" s="261">
        <v>0</v>
      </c>
      <c r="BD173" s="261">
        <v>0</v>
      </c>
      <c r="BE173" s="261">
        <v>0</v>
      </c>
      <c r="BF173" s="261">
        <v>0</v>
      </c>
      <c r="BG173" s="261">
        <v>0</v>
      </c>
      <c r="BH173" s="261">
        <v>1.146989835809226E-28</v>
      </c>
      <c r="BI173" s="262">
        <v>0</v>
      </c>
      <c r="BJ173" s="255">
        <f t="shared" si="2"/>
        <v>0</v>
      </c>
    </row>
    <row r="174" spans="2:62" s="245" customFormat="1" ht="12.75">
      <c r="B174" s="256">
        <v>146</v>
      </c>
      <c r="C174" s="1084" t="s">
        <v>769</v>
      </c>
      <c r="D174" s="1084"/>
      <c r="E174" s="1084"/>
      <c r="F174" s="1084"/>
      <c r="G174" s="1084"/>
      <c r="H174" s="1085" t="s">
        <v>796</v>
      </c>
      <c r="I174" s="1086"/>
      <c r="J174" s="257">
        <v>11052</v>
      </c>
      <c r="K174" s="258">
        <v>31017</v>
      </c>
      <c r="L174" s="259">
        <v>15</v>
      </c>
      <c r="M174" s="260">
        <v>2896.2001853568122</v>
      </c>
      <c r="N174" s="261">
        <v>1E-27</v>
      </c>
      <c r="O174" s="261">
        <v>1E-27</v>
      </c>
      <c r="P174" s="261">
        <v>1E-27</v>
      </c>
      <c r="Q174" s="261">
        <v>2896.2001853568122</v>
      </c>
      <c r="R174" s="261">
        <v>1.2896200185356813E-27</v>
      </c>
      <c r="S174" s="261">
        <v>1.2896200185356813E-27</v>
      </c>
      <c r="T174" s="261">
        <v>2896.2001853568122</v>
      </c>
      <c r="U174" s="261">
        <v>2895.9105653382762</v>
      </c>
      <c r="V174" s="259">
        <v>0.2896200185359703</v>
      </c>
      <c r="W174" s="260">
        <v>1E-27</v>
      </c>
      <c r="X174" s="261">
        <v>1E-27</v>
      </c>
      <c r="Y174" s="261">
        <v>1E-27</v>
      </c>
      <c r="Z174" s="261">
        <v>1E-27</v>
      </c>
      <c r="AA174" s="261">
        <v>1E-27</v>
      </c>
      <c r="AB174" s="261">
        <v>1E-27</v>
      </c>
      <c r="AC174" s="261">
        <v>1E-27</v>
      </c>
      <c r="AD174" s="261">
        <v>1E-27</v>
      </c>
      <c r="AE174" s="261">
        <v>0.2896200185359703</v>
      </c>
      <c r="AF174" s="259">
        <v>0.2896200185359703</v>
      </c>
      <c r="AG174" s="259">
        <v>-0.2896200185359703</v>
      </c>
      <c r="AH174" s="260">
        <v>2896.2001853568122</v>
      </c>
      <c r="AI174" s="261">
        <v>1.2896200185356813E-27</v>
      </c>
      <c r="AJ174" s="261">
        <v>1.2896200185356813E-27</v>
      </c>
      <c r="AK174" s="261">
        <v>1.2896200185356813E-27</v>
      </c>
      <c r="AL174" s="261">
        <v>2896.2001853568122</v>
      </c>
      <c r="AM174" s="261">
        <v>1.2896200185356813E-27</v>
      </c>
      <c r="AN174" s="261">
        <v>1.2896200185356813E-27</v>
      </c>
      <c r="AO174" s="261">
        <v>2896.2001853568122</v>
      </c>
      <c r="AP174" s="261">
        <v>2896.2001853568122</v>
      </c>
      <c r="AQ174" s="262">
        <v>1E-27</v>
      </c>
      <c r="AR174" s="253">
        <f>'5-1'!BS174+'5-8'!BS174-'4'!AQ174</f>
        <v>0</v>
      </c>
      <c r="AS174" s="260">
        <v>8.8530101641907755E-28</v>
      </c>
      <c r="AT174" s="261">
        <v>0</v>
      </c>
      <c r="AU174" s="261">
        <v>0</v>
      </c>
      <c r="AV174" s="263">
        <v>0</v>
      </c>
      <c r="AW174" s="261">
        <v>0</v>
      </c>
      <c r="AX174" s="261">
        <v>0</v>
      </c>
      <c r="AY174" s="261">
        <v>0</v>
      </c>
      <c r="AZ174" s="261">
        <v>0</v>
      </c>
      <c r="BA174" s="261">
        <v>0</v>
      </c>
      <c r="BB174" s="261">
        <v>0</v>
      </c>
      <c r="BC174" s="261">
        <v>0</v>
      </c>
      <c r="BD174" s="261">
        <v>0</v>
      </c>
      <c r="BE174" s="261">
        <v>0</v>
      </c>
      <c r="BF174" s="261">
        <v>0</v>
      </c>
      <c r="BG174" s="261">
        <v>0</v>
      </c>
      <c r="BH174" s="261">
        <v>1.146989835809226E-28</v>
      </c>
      <c r="BI174" s="262">
        <v>0</v>
      </c>
      <c r="BJ174" s="255">
        <f t="shared" si="2"/>
        <v>0</v>
      </c>
    </row>
    <row r="175" spans="2:62" s="217" customFormat="1" ht="12.75">
      <c r="B175" s="256">
        <v>147</v>
      </c>
      <c r="C175" s="1084" t="s">
        <v>770</v>
      </c>
      <c r="D175" s="1084"/>
      <c r="E175" s="1084"/>
      <c r="F175" s="1084"/>
      <c r="G175" s="1084"/>
      <c r="H175" s="1085" t="s">
        <v>796</v>
      </c>
      <c r="I175" s="1086"/>
      <c r="J175" s="257">
        <v>11053</v>
      </c>
      <c r="K175" s="258">
        <v>31017</v>
      </c>
      <c r="L175" s="259">
        <v>22</v>
      </c>
      <c r="M175" s="260">
        <v>7240.5004633920298</v>
      </c>
      <c r="N175" s="261">
        <v>1E-27</v>
      </c>
      <c r="O175" s="261">
        <v>1E-27</v>
      </c>
      <c r="P175" s="261">
        <v>1E-27</v>
      </c>
      <c r="Q175" s="261">
        <v>7240.5004633920298</v>
      </c>
      <c r="R175" s="261">
        <v>1.2896200185356813E-27</v>
      </c>
      <c r="S175" s="261">
        <v>1.2896200185356813E-27</v>
      </c>
      <c r="T175" s="261">
        <v>7240.5004633920298</v>
      </c>
      <c r="U175" s="261">
        <v>6191.8916926447046</v>
      </c>
      <c r="V175" s="259">
        <v>1048.6087707473253</v>
      </c>
      <c r="W175" s="260">
        <v>1E-27</v>
      </c>
      <c r="X175" s="261">
        <v>1E-27</v>
      </c>
      <c r="Y175" s="261">
        <v>1E-27</v>
      </c>
      <c r="Z175" s="261">
        <v>1E-27</v>
      </c>
      <c r="AA175" s="261">
        <v>1E-27</v>
      </c>
      <c r="AB175" s="261">
        <v>1E-27</v>
      </c>
      <c r="AC175" s="261">
        <v>1E-27</v>
      </c>
      <c r="AD175" s="261">
        <v>1E-27</v>
      </c>
      <c r="AE175" s="261">
        <v>329.11365742691044</v>
      </c>
      <c r="AF175" s="259">
        <v>329.11365742691044</v>
      </c>
      <c r="AG175" s="259">
        <v>-329.11365742691044</v>
      </c>
      <c r="AH175" s="260">
        <v>7240.5004633920298</v>
      </c>
      <c r="AI175" s="261">
        <v>1.2896200185356813E-27</v>
      </c>
      <c r="AJ175" s="261">
        <v>1.2896200185356813E-27</v>
      </c>
      <c r="AK175" s="261">
        <v>1.2896200185356813E-27</v>
      </c>
      <c r="AL175" s="261">
        <v>7240.5004633920298</v>
      </c>
      <c r="AM175" s="261">
        <v>1.2896200185356813E-27</v>
      </c>
      <c r="AN175" s="261">
        <v>1.2896200185356813E-27</v>
      </c>
      <c r="AO175" s="261">
        <v>7240.5004633920298</v>
      </c>
      <c r="AP175" s="261">
        <v>6521.0053500716149</v>
      </c>
      <c r="AQ175" s="262">
        <v>719.49511332041482</v>
      </c>
      <c r="AR175" s="253">
        <f>'5-1'!BS175+'5-8'!BS175-'4'!AQ175</f>
        <v>0</v>
      </c>
      <c r="AS175" s="260">
        <v>636.9697551311225</v>
      </c>
      <c r="AT175" s="261">
        <v>0</v>
      </c>
      <c r="AU175" s="261">
        <v>0</v>
      </c>
      <c r="AV175" s="263">
        <v>0</v>
      </c>
      <c r="AW175" s="261">
        <v>0</v>
      </c>
      <c r="AX175" s="261">
        <v>0</v>
      </c>
      <c r="AY175" s="261">
        <v>0</v>
      </c>
      <c r="AZ175" s="261">
        <v>0</v>
      </c>
      <c r="BA175" s="261">
        <v>0</v>
      </c>
      <c r="BB175" s="261">
        <v>0</v>
      </c>
      <c r="BC175" s="261">
        <v>0</v>
      </c>
      <c r="BD175" s="261">
        <v>0</v>
      </c>
      <c r="BE175" s="261">
        <v>0</v>
      </c>
      <c r="BF175" s="261">
        <v>0</v>
      </c>
      <c r="BG175" s="261">
        <v>0</v>
      </c>
      <c r="BH175" s="261">
        <v>82.525358189292305</v>
      </c>
      <c r="BI175" s="262">
        <v>0</v>
      </c>
      <c r="BJ175" s="255">
        <f t="shared" si="2"/>
        <v>0</v>
      </c>
    </row>
    <row r="176" spans="2:62" s="217" customFormat="1" ht="12.75">
      <c r="B176" s="256">
        <v>148</v>
      </c>
      <c r="C176" s="1084" t="s">
        <v>765</v>
      </c>
      <c r="D176" s="1084"/>
      <c r="E176" s="1084"/>
      <c r="F176" s="1084"/>
      <c r="G176" s="1084"/>
      <c r="H176" s="1085" t="s">
        <v>802</v>
      </c>
      <c r="I176" s="1086"/>
      <c r="J176" s="257">
        <v>11055</v>
      </c>
      <c r="K176" s="258">
        <v>31017</v>
      </c>
      <c r="L176" s="259">
        <v>10</v>
      </c>
      <c r="M176" s="260">
        <v>5792.4003707136244</v>
      </c>
      <c r="N176" s="261">
        <v>1E-27</v>
      </c>
      <c r="O176" s="261">
        <v>1E-27</v>
      </c>
      <c r="P176" s="261">
        <v>1E-27</v>
      </c>
      <c r="Q176" s="261">
        <v>5792.4003707136244</v>
      </c>
      <c r="R176" s="261">
        <v>1.2896200185356813E-27</v>
      </c>
      <c r="S176" s="261">
        <v>1.2896200185356813E-27</v>
      </c>
      <c r="T176" s="261">
        <v>5792.4003707136244</v>
      </c>
      <c r="U176" s="261">
        <v>5792.1107506950884</v>
      </c>
      <c r="V176" s="259">
        <v>0.2896200185359703</v>
      </c>
      <c r="W176" s="260">
        <v>1E-27</v>
      </c>
      <c r="X176" s="261">
        <v>1E-27</v>
      </c>
      <c r="Y176" s="261">
        <v>1E-27</v>
      </c>
      <c r="Z176" s="261">
        <v>1E-27</v>
      </c>
      <c r="AA176" s="261">
        <v>1E-27</v>
      </c>
      <c r="AB176" s="261">
        <v>1E-27</v>
      </c>
      <c r="AC176" s="261">
        <v>1E-27</v>
      </c>
      <c r="AD176" s="261">
        <v>1E-27</v>
      </c>
      <c r="AE176" s="261">
        <v>0.2896200185359703</v>
      </c>
      <c r="AF176" s="259">
        <v>0.2896200185359703</v>
      </c>
      <c r="AG176" s="259">
        <v>-0.2896200185359703</v>
      </c>
      <c r="AH176" s="260">
        <v>5792.4003707136244</v>
      </c>
      <c r="AI176" s="261">
        <v>1.2896200185356813E-27</v>
      </c>
      <c r="AJ176" s="261">
        <v>1.2896200185356813E-27</v>
      </c>
      <c r="AK176" s="261">
        <v>1.2896200185356813E-27</v>
      </c>
      <c r="AL176" s="261">
        <v>5792.4003707136244</v>
      </c>
      <c r="AM176" s="261">
        <v>1.2896200185356813E-27</v>
      </c>
      <c r="AN176" s="261">
        <v>1.2896200185356813E-27</v>
      </c>
      <c r="AO176" s="261">
        <v>5792.4003707136244</v>
      </c>
      <c r="AP176" s="261">
        <v>5792.4003707136244</v>
      </c>
      <c r="AQ176" s="262">
        <v>1E-27</v>
      </c>
      <c r="AR176" s="253">
        <f>'5-1'!BS176+'5-8'!BS176-'4'!AQ176</f>
        <v>0</v>
      </c>
      <c r="AS176" s="260">
        <v>8.8530101641907755E-28</v>
      </c>
      <c r="AT176" s="261">
        <v>0</v>
      </c>
      <c r="AU176" s="261">
        <v>0</v>
      </c>
      <c r="AV176" s="263">
        <v>0</v>
      </c>
      <c r="AW176" s="261">
        <v>0</v>
      </c>
      <c r="AX176" s="261">
        <v>0</v>
      </c>
      <c r="AY176" s="261">
        <v>0</v>
      </c>
      <c r="AZ176" s="261">
        <v>0</v>
      </c>
      <c r="BA176" s="261">
        <v>0</v>
      </c>
      <c r="BB176" s="261">
        <v>0</v>
      </c>
      <c r="BC176" s="261">
        <v>0</v>
      </c>
      <c r="BD176" s="261">
        <v>0</v>
      </c>
      <c r="BE176" s="261">
        <v>0</v>
      </c>
      <c r="BF176" s="261">
        <v>0</v>
      </c>
      <c r="BG176" s="261">
        <v>0</v>
      </c>
      <c r="BH176" s="261">
        <v>1.146989835809226E-28</v>
      </c>
      <c r="BI176" s="262">
        <v>0</v>
      </c>
      <c r="BJ176" s="255">
        <f t="shared" si="2"/>
        <v>0</v>
      </c>
    </row>
    <row r="177" spans="2:62" s="245" customFormat="1" ht="12.75">
      <c r="B177" s="256">
        <v>149</v>
      </c>
      <c r="C177" s="1084" t="s">
        <v>765</v>
      </c>
      <c r="D177" s="1084"/>
      <c r="E177" s="1084"/>
      <c r="F177" s="1084"/>
      <c r="G177" s="1084"/>
      <c r="H177" s="1085" t="s">
        <v>802</v>
      </c>
      <c r="I177" s="1086"/>
      <c r="J177" s="257">
        <v>11056</v>
      </c>
      <c r="K177" s="258">
        <v>31017</v>
      </c>
      <c r="L177" s="259">
        <v>10</v>
      </c>
      <c r="M177" s="260">
        <v>5792.4003707136244</v>
      </c>
      <c r="N177" s="261">
        <v>1E-27</v>
      </c>
      <c r="O177" s="261">
        <v>1E-27</v>
      </c>
      <c r="P177" s="261">
        <v>1E-27</v>
      </c>
      <c r="Q177" s="261">
        <v>5792.4003707136244</v>
      </c>
      <c r="R177" s="261">
        <v>1.2896200185356813E-27</v>
      </c>
      <c r="S177" s="261">
        <v>1.2896200185356813E-27</v>
      </c>
      <c r="T177" s="261">
        <v>5792.4003707136244</v>
      </c>
      <c r="U177" s="261">
        <v>5792.1107506950884</v>
      </c>
      <c r="V177" s="259">
        <v>0.2896200185359703</v>
      </c>
      <c r="W177" s="260">
        <v>1E-27</v>
      </c>
      <c r="X177" s="261">
        <v>1E-27</v>
      </c>
      <c r="Y177" s="261">
        <v>1E-27</v>
      </c>
      <c r="Z177" s="261">
        <v>1E-27</v>
      </c>
      <c r="AA177" s="261">
        <v>1E-27</v>
      </c>
      <c r="AB177" s="261">
        <v>1E-27</v>
      </c>
      <c r="AC177" s="261">
        <v>1E-27</v>
      </c>
      <c r="AD177" s="261">
        <v>1E-27</v>
      </c>
      <c r="AE177" s="261">
        <v>0.2896200185359703</v>
      </c>
      <c r="AF177" s="259">
        <v>0.2896200185359703</v>
      </c>
      <c r="AG177" s="259">
        <v>-0.2896200185359703</v>
      </c>
      <c r="AH177" s="260">
        <v>5792.4003707136244</v>
      </c>
      <c r="AI177" s="261">
        <v>1.2896200185356813E-27</v>
      </c>
      <c r="AJ177" s="261">
        <v>1.2896200185356813E-27</v>
      </c>
      <c r="AK177" s="261">
        <v>1.2896200185356813E-27</v>
      </c>
      <c r="AL177" s="261">
        <v>5792.4003707136244</v>
      </c>
      <c r="AM177" s="261">
        <v>1.2896200185356813E-27</v>
      </c>
      <c r="AN177" s="261">
        <v>1.2896200185356813E-27</v>
      </c>
      <c r="AO177" s="261">
        <v>5792.4003707136244</v>
      </c>
      <c r="AP177" s="261">
        <v>5792.4003707136244</v>
      </c>
      <c r="AQ177" s="262">
        <v>1E-27</v>
      </c>
      <c r="AR177" s="253">
        <f>'5-1'!BS177+'5-8'!BS177-'4'!AQ177</f>
        <v>0</v>
      </c>
      <c r="AS177" s="260">
        <v>8.8530101641907755E-28</v>
      </c>
      <c r="AT177" s="261">
        <v>0</v>
      </c>
      <c r="AU177" s="261">
        <v>0</v>
      </c>
      <c r="AV177" s="263">
        <v>0</v>
      </c>
      <c r="AW177" s="261">
        <v>0</v>
      </c>
      <c r="AX177" s="261">
        <v>0</v>
      </c>
      <c r="AY177" s="261">
        <v>0</v>
      </c>
      <c r="AZ177" s="261">
        <v>0</v>
      </c>
      <c r="BA177" s="261">
        <v>0</v>
      </c>
      <c r="BB177" s="261">
        <v>0</v>
      </c>
      <c r="BC177" s="261">
        <v>0</v>
      </c>
      <c r="BD177" s="261">
        <v>0</v>
      </c>
      <c r="BE177" s="261">
        <v>0</v>
      </c>
      <c r="BF177" s="261">
        <v>0</v>
      </c>
      <c r="BG177" s="261">
        <v>0</v>
      </c>
      <c r="BH177" s="261">
        <v>1.146989835809226E-28</v>
      </c>
      <c r="BI177" s="262">
        <v>0</v>
      </c>
      <c r="BJ177" s="255">
        <f t="shared" si="2"/>
        <v>0</v>
      </c>
    </row>
    <row r="178" spans="2:62" s="245" customFormat="1" ht="12.75">
      <c r="B178" s="256">
        <v>150</v>
      </c>
      <c r="C178" s="1084" t="s">
        <v>765</v>
      </c>
      <c r="D178" s="1084"/>
      <c r="E178" s="1084"/>
      <c r="F178" s="1084"/>
      <c r="G178" s="1084"/>
      <c r="H178" s="1085" t="s">
        <v>802</v>
      </c>
      <c r="I178" s="1086"/>
      <c r="J178" s="257">
        <v>11057</v>
      </c>
      <c r="K178" s="258">
        <v>31017</v>
      </c>
      <c r="L178" s="259">
        <v>10</v>
      </c>
      <c r="M178" s="260">
        <v>5792.4003707136244</v>
      </c>
      <c r="N178" s="261">
        <v>1E-27</v>
      </c>
      <c r="O178" s="261">
        <v>1E-27</v>
      </c>
      <c r="P178" s="261">
        <v>1E-27</v>
      </c>
      <c r="Q178" s="261">
        <v>5792.4003707136244</v>
      </c>
      <c r="R178" s="261">
        <v>1.2896200185356813E-27</v>
      </c>
      <c r="S178" s="261">
        <v>1.2896200185356813E-27</v>
      </c>
      <c r="T178" s="261">
        <v>5792.4003707136244</v>
      </c>
      <c r="U178" s="261">
        <v>5792.1107506950884</v>
      </c>
      <c r="V178" s="259">
        <v>0.2896200185359703</v>
      </c>
      <c r="W178" s="260">
        <v>1E-27</v>
      </c>
      <c r="X178" s="261">
        <v>1E-27</v>
      </c>
      <c r="Y178" s="261">
        <v>1E-27</v>
      </c>
      <c r="Z178" s="261">
        <v>1E-27</v>
      </c>
      <c r="AA178" s="261">
        <v>1E-27</v>
      </c>
      <c r="AB178" s="261">
        <v>1E-27</v>
      </c>
      <c r="AC178" s="261">
        <v>1E-27</v>
      </c>
      <c r="AD178" s="261">
        <v>1E-27</v>
      </c>
      <c r="AE178" s="261">
        <v>0.2896200185359703</v>
      </c>
      <c r="AF178" s="259">
        <v>0.2896200185359703</v>
      </c>
      <c r="AG178" s="259">
        <v>-0.2896200185359703</v>
      </c>
      <c r="AH178" s="260">
        <v>5792.4003707136244</v>
      </c>
      <c r="AI178" s="261">
        <v>1.2896200185356813E-27</v>
      </c>
      <c r="AJ178" s="261">
        <v>1.2896200185356813E-27</v>
      </c>
      <c r="AK178" s="261">
        <v>1.2896200185356813E-27</v>
      </c>
      <c r="AL178" s="261">
        <v>5792.4003707136244</v>
      </c>
      <c r="AM178" s="261">
        <v>1.2896200185356813E-27</v>
      </c>
      <c r="AN178" s="261">
        <v>1.2896200185356813E-27</v>
      </c>
      <c r="AO178" s="261">
        <v>5792.4003707136244</v>
      </c>
      <c r="AP178" s="261">
        <v>5792.4003707136244</v>
      </c>
      <c r="AQ178" s="262">
        <v>1E-27</v>
      </c>
      <c r="AR178" s="253">
        <f>'5-1'!BS178+'5-8'!BS178-'4'!AQ178</f>
        <v>0</v>
      </c>
      <c r="AS178" s="260">
        <v>8.8530101641907755E-28</v>
      </c>
      <c r="AT178" s="261">
        <v>0</v>
      </c>
      <c r="AU178" s="261">
        <v>0</v>
      </c>
      <c r="AV178" s="263">
        <v>0</v>
      </c>
      <c r="AW178" s="261">
        <v>0</v>
      </c>
      <c r="AX178" s="261">
        <v>0</v>
      </c>
      <c r="AY178" s="261">
        <v>0</v>
      </c>
      <c r="AZ178" s="261">
        <v>0</v>
      </c>
      <c r="BA178" s="261">
        <v>0</v>
      </c>
      <c r="BB178" s="261">
        <v>0</v>
      </c>
      <c r="BC178" s="261">
        <v>0</v>
      </c>
      <c r="BD178" s="261">
        <v>0</v>
      </c>
      <c r="BE178" s="261">
        <v>0</v>
      </c>
      <c r="BF178" s="261">
        <v>0</v>
      </c>
      <c r="BG178" s="261">
        <v>0</v>
      </c>
      <c r="BH178" s="261">
        <v>1.146989835809226E-28</v>
      </c>
      <c r="BI178" s="262">
        <v>0</v>
      </c>
      <c r="BJ178" s="255">
        <f t="shared" si="2"/>
        <v>0</v>
      </c>
    </row>
    <row r="179" spans="2:62" s="245" customFormat="1" ht="12.75">
      <c r="B179" s="256">
        <v>151</v>
      </c>
      <c r="C179" s="1084" t="s">
        <v>765</v>
      </c>
      <c r="D179" s="1084"/>
      <c r="E179" s="1084"/>
      <c r="F179" s="1084"/>
      <c r="G179" s="1084"/>
      <c r="H179" s="1085" t="s">
        <v>802</v>
      </c>
      <c r="I179" s="1086"/>
      <c r="J179" s="257">
        <v>11058</v>
      </c>
      <c r="K179" s="258">
        <v>31017</v>
      </c>
      <c r="L179" s="259">
        <v>10</v>
      </c>
      <c r="M179" s="260">
        <v>1737.7201112140872</v>
      </c>
      <c r="N179" s="261">
        <v>1E-27</v>
      </c>
      <c r="O179" s="261">
        <v>1E-27</v>
      </c>
      <c r="P179" s="261">
        <v>1E-27</v>
      </c>
      <c r="Q179" s="261">
        <v>1737.7201112140872</v>
      </c>
      <c r="R179" s="261">
        <v>1.2896200185356813E-27</v>
      </c>
      <c r="S179" s="261">
        <v>1.2896200185356813E-27</v>
      </c>
      <c r="T179" s="261">
        <v>1737.7201112140872</v>
      </c>
      <c r="U179" s="261">
        <v>1737.4304911955514</v>
      </c>
      <c r="V179" s="259">
        <v>0.28962001853574293</v>
      </c>
      <c r="W179" s="260">
        <v>1E-27</v>
      </c>
      <c r="X179" s="261">
        <v>1E-27</v>
      </c>
      <c r="Y179" s="261">
        <v>1E-27</v>
      </c>
      <c r="Z179" s="261">
        <v>1E-27</v>
      </c>
      <c r="AA179" s="261">
        <v>1E-27</v>
      </c>
      <c r="AB179" s="261">
        <v>1E-27</v>
      </c>
      <c r="AC179" s="261">
        <v>1E-27</v>
      </c>
      <c r="AD179" s="261">
        <v>1E-27</v>
      </c>
      <c r="AE179" s="261">
        <v>0.28962001853574293</v>
      </c>
      <c r="AF179" s="259">
        <v>0.28962001853574293</v>
      </c>
      <c r="AG179" s="259">
        <v>-0.28962001853574293</v>
      </c>
      <c r="AH179" s="260">
        <v>1737.7201112140872</v>
      </c>
      <c r="AI179" s="261">
        <v>1.2896200185356813E-27</v>
      </c>
      <c r="AJ179" s="261">
        <v>1.2896200185356813E-27</v>
      </c>
      <c r="AK179" s="261">
        <v>1.2896200185356813E-27</v>
      </c>
      <c r="AL179" s="261">
        <v>1737.7201112140872</v>
      </c>
      <c r="AM179" s="261">
        <v>1.2896200185356813E-27</v>
      </c>
      <c r="AN179" s="261">
        <v>1.2896200185356813E-27</v>
      </c>
      <c r="AO179" s="261">
        <v>1737.7201112140872</v>
      </c>
      <c r="AP179" s="261">
        <v>1737.7201112140872</v>
      </c>
      <c r="AQ179" s="262">
        <v>1E-27</v>
      </c>
      <c r="AR179" s="253">
        <f>'5-1'!BS179+'5-8'!BS179-'4'!AQ179</f>
        <v>0</v>
      </c>
      <c r="AS179" s="260">
        <v>8.8530101641907755E-28</v>
      </c>
      <c r="AT179" s="261">
        <v>0</v>
      </c>
      <c r="AU179" s="261">
        <v>0</v>
      </c>
      <c r="AV179" s="263">
        <v>0</v>
      </c>
      <c r="AW179" s="261">
        <v>0</v>
      </c>
      <c r="AX179" s="261">
        <v>0</v>
      </c>
      <c r="AY179" s="261">
        <v>0</v>
      </c>
      <c r="AZ179" s="261">
        <v>0</v>
      </c>
      <c r="BA179" s="261">
        <v>0</v>
      </c>
      <c r="BB179" s="261">
        <v>0</v>
      </c>
      <c r="BC179" s="261">
        <v>0</v>
      </c>
      <c r="BD179" s="261">
        <v>0</v>
      </c>
      <c r="BE179" s="261">
        <v>0</v>
      </c>
      <c r="BF179" s="261">
        <v>0</v>
      </c>
      <c r="BG179" s="261">
        <v>0</v>
      </c>
      <c r="BH179" s="261">
        <v>1.146989835809226E-28</v>
      </c>
      <c r="BI179" s="262">
        <v>0</v>
      </c>
      <c r="BJ179" s="255">
        <f t="shared" si="2"/>
        <v>0</v>
      </c>
    </row>
    <row r="180" spans="2:62" s="217" customFormat="1" ht="12.75">
      <c r="B180" s="256">
        <v>152</v>
      </c>
      <c r="C180" s="1084" t="s">
        <v>765</v>
      </c>
      <c r="D180" s="1084"/>
      <c r="E180" s="1084"/>
      <c r="F180" s="1084"/>
      <c r="G180" s="1084"/>
      <c r="H180" s="1085" t="s">
        <v>802</v>
      </c>
      <c r="I180" s="1086"/>
      <c r="J180" s="257">
        <v>11061</v>
      </c>
      <c r="K180" s="258">
        <v>37590</v>
      </c>
      <c r="L180" s="259">
        <v>10</v>
      </c>
      <c r="M180" s="260">
        <v>785.44949026876736</v>
      </c>
      <c r="N180" s="261">
        <v>1E-27</v>
      </c>
      <c r="O180" s="261">
        <v>1E-27</v>
      </c>
      <c r="P180" s="261">
        <v>1E-27</v>
      </c>
      <c r="Q180" s="261">
        <v>785.44949026876736</v>
      </c>
      <c r="R180" s="261">
        <v>1.2896200185356813E-27</v>
      </c>
      <c r="S180" s="261">
        <v>1.2896200185356813E-27</v>
      </c>
      <c r="T180" s="261">
        <v>785.44949026876736</v>
      </c>
      <c r="U180" s="261">
        <v>785.15987025023173</v>
      </c>
      <c r="V180" s="259">
        <v>0.28962001853562924</v>
      </c>
      <c r="W180" s="260">
        <v>1E-27</v>
      </c>
      <c r="X180" s="261">
        <v>1E-27</v>
      </c>
      <c r="Y180" s="261">
        <v>1E-27</v>
      </c>
      <c r="Z180" s="261">
        <v>1E-27</v>
      </c>
      <c r="AA180" s="261">
        <v>1E-27</v>
      </c>
      <c r="AB180" s="261">
        <v>1E-27</v>
      </c>
      <c r="AC180" s="261">
        <v>1E-27</v>
      </c>
      <c r="AD180" s="261">
        <v>1E-27</v>
      </c>
      <c r="AE180" s="261">
        <v>0.28962001853562924</v>
      </c>
      <c r="AF180" s="259">
        <v>0.28962001853562924</v>
      </c>
      <c r="AG180" s="259">
        <v>-0.28962001853562924</v>
      </c>
      <c r="AH180" s="260">
        <v>785.44949026876736</v>
      </c>
      <c r="AI180" s="261">
        <v>1.2896200185356813E-27</v>
      </c>
      <c r="AJ180" s="261">
        <v>1.2896200185356813E-27</v>
      </c>
      <c r="AK180" s="261">
        <v>1.2896200185356813E-27</v>
      </c>
      <c r="AL180" s="261">
        <v>785.44949026876736</v>
      </c>
      <c r="AM180" s="261">
        <v>1.2896200185356813E-27</v>
      </c>
      <c r="AN180" s="261">
        <v>1.2896200185356813E-27</v>
      </c>
      <c r="AO180" s="261">
        <v>785.44949026876736</v>
      </c>
      <c r="AP180" s="261">
        <v>785.44949026876736</v>
      </c>
      <c r="AQ180" s="262">
        <v>1E-27</v>
      </c>
      <c r="AR180" s="253">
        <f>'5-1'!BS180+'5-8'!BS180-'4'!AQ180</f>
        <v>0</v>
      </c>
      <c r="AS180" s="260">
        <v>8.8530101641907755E-28</v>
      </c>
      <c r="AT180" s="261">
        <v>0</v>
      </c>
      <c r="AU180" s="261">
        <v>0</v>
      </c>
      <c r="AV180" s="263">
        <v>0</v>
      </c>
      <c r="AW180" s="261">
        <v>0</v>
      </c>
      <c r="AX180" s="261">
        <v>0</v>
      </c>
      <c r="AY180" s="261">
        <v>0</v>
      </c>
      <c r="AZ180" s="261">
        <v>0</v>
      </c>
      <c r="BA180" s="261">
        <v>0</v>
      </c>
      <c r="BB180" s="261">
        <v>0</v>
      </c>
      <c r="BC180" s="261">
        <v>0</v>
      </c>
      <c r="BD180" s="261">
        <v>0</v>
      </c>
      <c r="BE180" s="261">
        <v>0</v>
      </c>
      <c r="BF180" s="261">
        <v>0</v>
      </c>
      <c r="BG180" s="261">
        <v>0</v>
      </c>
      <c r="BH180" s="261">
        <v>1.146989835809226E-28</v>
      </c>
      <c r="BI180" s="262">
        <v>0</v>
      </c>
      <c r="BJ180" s="255">
        <f t="shared" si="2"/>
        <v>0</v>
      </c>
    </row>
    <row r="181" spans="2:62" s="217" customFormat="1" ht="12.75">
      <c r="B181" s="256">
        <v>153</v>
      </c>
      <c r="C181" s="1084" t="s">
        <v>771</v>
      </c>
      <c r="D181" s="1084"/>
      <c r="E181" s="1084"/>
      <c r="F181" s="1084"/>
      <c r="G181" s="1084"/>
      <c r="H181" s="1085" t="s">
        <v>796</v>
      </c>
      <c r="I181" s="1086"/>
      <c r="J181" s="257">
        <v>11102</v>
      </c>
      <c r="K181" s="258">
        <v>26999</v>
      </c>
      <c r="L181" s="259">
        <v>10</v>
      </c>
      <c r="M181" s="260">
        <v>558.67701575532908</v>
      </c>
      <c r="N181" s="261">
        <v>1E-27</v>
      </c>
      <c r="O181" s="261">
        <v>1E-27</v>
      </c>
      <c r="P181" s="261">
        <v>1E-27</v>
      </c>
      <c r="Q181" s="261">
        <v>558.67701575532908</v>
      </c>
      <c r="R181" s="261">
        <v>1.2896200185356813E-27</v>
      </c>
      <c r="S181" s="261">
        <v>1.2896200185356813E-27</v>
      </c>
      <c r="T181" s="261">
        <v>558.67701575532908</v>
      </c>
      <c r="U181" s="261">
        <v>558.38739573679334</v>
      </c>
      <c r="V181" s="259">
        <v>0.28962001853574293</v>
      </c>
      <c r="W181" s="260">
        <v>1E-27</v>
      </c>
      <c r="X181" s="261">
        <v>1E-27</v>
      </c>
      <c r="Y181" s="261">
        <v>1E-27</v>
      </c>
      <c r="Z181" s="261">
        <v>1E-27</v>
      </c>
      <c r="AA181" s="261">
        <v>1E-27</v>
      </c>
      <c r="AB181" s="261">
        <v>1E-27</v>
      </c>
      <c r="AC181" s="261">
        <v>1E-27</v>
      </c>
      <c r="AD181" s="261">
        <v>1E-27</v>
      </c>
      <c r="AE181" s="261">
        <v>0.28962001853574293</v>
      </c>
      <c r="AF181" s="259">
        <v>0.28962001853574293</v>
      </c>
      <c r="AG181" s="259">
        <v>-0.28962001853574293</v>
      </c>
      <c r="AH181" s="260">
        <v>558.67701575532908</v>
      </c>
      <c r="AI181" s="261">
        <v>1.2896200185356813E-27</v>
      </c>
      <c r="AJ181" s="261">
        <v>1.2896200185356813E-27</v>
      </c>
      <c r="AK181" s="261">
        <v>1.2896200185356813E-27</v>
      </c>
      <c r="AL181" s="261">
        <v>558.67701575532908</v>
      </c>
      <c r="AM181" s="261">
        <v>1.2896200185356813E-27</v>
      </c>
      <c r="AN181" s="261">
        <v>1.2896200185356813E-27</v>
      </c>
      <c r="AO181" s="261">
        <v>558.67701575532908</v>
      </c>
      <c r="AP181" s="261">
        <v>558.67701575532908</v>
      </c>
      <c r="AQ181" s="262">
        <v>1E-27</v>
      </c>
      <c r="AR181" s="253">
        <f>'5-1'!BS181+'5-8'!BS181-'4'!AQ181</f>
        <v>0</v>
      </c>
      <c r="AS181" s="260">
        <v>8.8530101641907755E-28</v>
      </c>
      <c r="AT181" s="261">
        <v>0</v>
      </c>
      <c r="AU181" s="261">
        <v>0</v>
      </c>
      <c r="AV181" s="263">
        <v>0</v>
      </c>
      <c r="AW181" s="261">
        <v>0</v>
      </c>
      <c r="AX181" s="261">
        <v>0</v>
      </c>
      <c r="AY181" s="261">
        <v>0</v>
      </c>
      <c r="AZ181" s="261">
        <v>0</v>
      </c>
      <c r="BA181" s="261">
        <v>0</v>
      </c>
      <c r="BB181" s="261">
        <v>0</v>
      </c>
      <c r="BC181" s="261">
        <v>0</v>
      </c>
      <c r="BD181" s="261">
        <v>0</v>
      </c>
      <c r="BE181" s="261">
        <v>0</v>
      </c>
      <c r="BF181" s="261">
        <v>0</v>
      </c>
      <c r="BG181" s="261">
        <v>0</v>
      </c>
      <c r="BH181" s="261">
        <v>1.146989835809226E-28</v>
      </c>
      <c r="BI181" s="262">
        <v>0</v>
      </c>
      <c r="BJ181" s="255">
        <f t="shared" si="2"/>
        <v>0</v>
      </c>
    </row>
    <row r="182" spans="2:62" s="217" customFormat="1" ht="12.75">
      <c r="B182" s="256">
        <v>154</v>
      </c>
      <c r="C182" s="1084" t="s">
        <v>765</v>
      </c>
      <c r="D182" s="1084"/>
      <c r="E182" s="1084"/>
      <c r="F182" s="1084"/>
      <c r="G182" s="1084"/>
      <c r="H182" s="1085" t="s">
        <v>802</v>
      </c>
      <c r="I182" s="1086"/>
      <c r="J182" s="257">
        <v>11111</v>
      </c>
      <c r="K182" s="258">
        <v>30651</v>
      </c>
      <c r="L182" s="259">
        <v>10</v>
      </c>
      <c r="M182" s="260">
        <v>304.39063948100096</v>
      </c>
      <c r="N182" s="261">
        <v>1E-27</v>
      </c>
      <c r="O182" s="261">
        <v>1E-27</v>
      </c>
      <c r="P182" s="261">
        <v>1E-27</v>
      </c>
      <c r="Q182" s="261">
        <v>304.39063948100096</v>
      </c>
      <c r="R182" s="261">
        <v>1.2896200185356813E-27</v>
      </c>
      <c r="S182" s="261">
        <v>1.2896200185356813E-27</v>
      </c>
      <c r="T182" s="261">
        <v>304.39063948100096</v>
      </c>
      <c r="U182" s="261">
        <v>304.10101946246527</v>
      </c>
      <c r="V182" s="259">
        <v>0.28962001853568609</v>
      </c>
      <c r="W182" s="260">
        <v>1E-27</v>
      </c>
      <c r="X182" s="261">
        <v>1E-27</v>
      </c>
      <c r="Y182" s="261">
        <v>1E-27</v>
      </c>
      <c r="Z182" s="261">
        <v>1E-27</v>
      </c>
      <c r="AA182" s="261">
        <v>1E-27</v>
      </c>
      <c r="AB182" s="261">
        <v>1E-27</v>
      </c>
      <c r="AC182" s="261">
        <v>1E-27</v>
      </c>
      <c r="AD182" s="261">
        <v>1E-27</v>
      </c>
      <c r="AE182" s="261">
        <v>0.28962001853568609</v>
      </c>
      <c r="AF182" s="259">
        <v>0.28962001853568609</v>
      </c>
      <c r="AG182" s="259">
        <v>-0.28962001853568609</v>
      </c>
      <c r="AH182" s="260">
        <v>304.39063948100096</v>
      </c>
      <c r="AI182" s="261">
        <v>1.2896200185356813E-27</v>
      </c>
      <c r="AJ182" s="261">
        <v>1.2896200185356813E-27</v>
      </c>
      <c r="AK182" s="261">
        <v>1.2896200185356813E-27</v>
      </c>
      <c r="AL182" s="261">
        <v>304.39063948100096</v>
      </c>
      <c r="AM182" s="261">
        <v>1.2896200185356813E-27</v>
      </c>
      <c r="AN182" s="261">
        <v>1.2896200185356813E-27</v>
      </c>
      <c r="AO182" s="261">
        <v>304.39063948100096</v>
      </c>
      <c r="AP182" s="261">
        <v>304.39063948100096</v>
      </c>
      <c r="AQ182" s="262">
        <v>1E-27</v>
      </c>
      <c r="AR182" s="253">
        <f>'5-1'!BS182+'5-8'!BS182-'4'!AQ182</f>
        <v>0</v>
      </c>
      <c r="AS182" s="260">
        <v>8.8530101641907755E-28</v>
      </c>
      <c r="AT182" s="261">
        <v>0</v>
      </c>
      <c r="AU182" s="261">
        <v>0</v>
      </c>
      <c r="AV182" s="263">
        <v>0</v>
      </c>
      <c r="AW182" s="261">
        <v>0</v>
      </c>
      <c r="AX182" s="261">
        <v>0</v>
      </c>
      <c r="AY182" s="261">
        <v>0</v>
      </c>
      <c r="AZ182" s="261">
        <v>0</v>
      </c>
      <c r="BA182" s="261">
        <v>0</v>
      </c>
      <c r="BB182" s="261">
        <v>0</v>
      </c>
      <c r="BC182" s="261">
        <v>0</v>
      </c>
      <c r="BD182" s="261">
        <v>0</v>
      </c>
      <c r="BE182" s="261">
        <v>0</v>
      </c>
      <c r="BF182" s="261">
        <v>0</v>
      </c>
      <c r="BG182" s="261">
        <v>0</v>
      </c>
      <c r="BH182" s="261">
        <v>1.146989835809226E-28</v>
      </c>
      <c r="BI182" s="262">
        <v>0</v>
      </c>
      <c r="BJ182" s="255">
        <f t="shared" si="2"/>
        <v>0</v>
      </c>
    </row>
    <row r="183" spans="2:62" s="217" customFormat="1" ht="12.75">
      <c r="B183" s="256">
        <v>155</v>
      </c>
      <c r="C183" s="1084" t="s">
        <v>765</v>
      </c>
      <c r="D183" s="1084"/>
      <c r="E183" s="1084"/>
      <c r="F183" s="1084"/>
      <c r="G183" s="1084"/>
      <c r="H183" s="1085" t="s">
        <v>802</v>
      </c>
      <c r="I183" s="1086"/>
      <c r="J183" s="257">
        <v>11117</v>
      </c>
      <c r="K183" s="258">
        <v>37741</v>
      </c>
      <c r="L183" s="259">
        <v>10</v>
      </c>
      <c r="M183" s="260">
        <v>579.24003707136239</v>
      </c>
      <c r="N183" s="261">
        <v>1E-27</v>
      </c>
      <c r="O183" s="261">
        <v>1E-27</v>
      </c>
      <c r="P183" s="261">
        <v>1E-27</v>
      </c>
      <c r="Q183" s="261">
        <v>579.24003707136239</v>
      </c>
      <c r="R183" s="261">
        <v>1.2896200185356813E-27</v>
      </c>
      <c r="S183" s="261">
        <v>1.2896200185356813E-27</v>
      </c>
      <c r="T183" s="261">
        <v>579.24003707136239</v>
      </c>
      <c r="U183" s="261">
        <v>418.79054680259503</v>
      </c>
      <c r="V183" s="259">
        <v>160.44949026876736</v>
      </c>
      <c r="W183" s="260">
        <v>1E-27</v>
      </c>
      <c r="X183" s="261">
        <v>1E-27</v>
      </c>
      <c r="Y183" s="261">
        <v>1E-27</v>
      </c>
      <c r="Z183" s="261">
        <v>1E-27</v>
      </c>
      <c r="AA183" s="261">
        <v>1E-27</v>
      </c>
      <c r="AB183" s="261">
        <v>1E-27</v>
      </c>
      <c r="AC183" s="261">
        <v>1E-27</v>
      </c>
      <c r="AD183" s="261">
        <v>1E-27</v>
      </c>
      <c r="AE183" s="261">
        <v>57.924003707136237</v>
      </c>
      <c r="AF183" s="259">
        <v>57.924003707136237</v>
      </c>
      <c r="AG183" s="259">
        <v>-57.924003707136237</v>
      </c>
      <c r="AH183" s="260">
        <v>579.24003707136239</v>
      </c>
      <c r="AI183" s="261">
        <v>1.2896200185356813E-27</v>
      </c>
      <c r="AJ183" s="261">
        <v>1.2896200185356813E-27</v>
      </c>
      <c r="AK183" s="261">
        <v>1.2896200185356813E-27</v>
      </c>
      <c r="AL183" s="261">
        <v>579.24003707136239</v>
      </c>
      <c r="AM183" s="261">
        <v>1.2896200185356813E-27</v>
      </c>
      <c r="AN183" s="261">
        <v>1.2896200185356813E-27</v>
      </c>
      <c r="AO183" s="261">
        <v>579.24003707136239</v>
      </c>
      <c r="AP183" s="261">
        <v>476.71455050973128</v>
      </c>
      <c r="AQ183" s="262">
        <v>102.52548656163113</v>
      </c>
      <c r="AR183" s="253">
        <f>'5-1'!BS183+'5-8'!BS183-'4'!AQ183</f>
        <v>0</v>
      </c>
      <c r="AS183" s="260">
        <v>90.765917461872505</v>
      </c>
      <c r="AT183" s="261">
        <v>0</v>
      </c>
      <c r="AU183" s="261">
        <v>0</v>
      </c>
      <c r="AV183" s="263">
        <v>0</v>
      </c>
      <c r="AW183" s="261">
        <v>0</v>
      </c>
      <c r="AX183" s="261">
        <v>0</v>
      </c>
      <c r="AY183" s="261">
        <v>0</v>
      </c>
      <c r="AZ183" s="261">
        <v>0</v>
      </c>
      <c r="BA183" s="261">
        <v>0</v>
      </c>
      <c r="BB183" s="261">
        <v>0</v>
      </c>
      <c r="BC183" s="261">
        <v>0</v>
      </c>
      <c r="BD183" s="261">
        <v>0</v>
      </c>
      <c r="BE183" s="261">
        <v>0</v>
      </c>
      <c r="BF183" s="261">
        <v>0</v>
      </c>
      <c r="BG183" s="261">
        <v>0</v>
      </c>
      <c r="BH183" s="261">
        <v>11.759569099758629</v>
      </c>
      <c r="BI183" s="262">
        <v>0</v>
      </c>
      <c r="BJ183" s="255">
        <f t="shared" si="2"/>
        <v>0</v>
      </c>
    </row>
    <row r="184" spans="2:62" s="217" customFormat="1" ht="12.75">
      <c r="B184" s="256">
        <v>156</v>
      </c>
      <c r="C184" s="1084" t="s">
        <v>765</v>
      </c>
      <c r="D184" s="1084"/>
      <c r="E184" s="1084"/>
      <c r="F184" s="1084"/>
      <c r="G184" s="1084"/>
      <c r="H184" s="1085" t="s">
        <v>802</v>
      </c>
      <c r="I184" s="1086"/>
      <c r="J184" s="257">
        <v>25845</v>
      </c>
      <c r="K184" s="258">
        <v>37711</v>
      </c>
      <c r="L184" s="259">
        <v>10</v>
      </c>
      <c r="M184" s="260">
        <v>711.59638554216872</v>
      </c>
      <c r="N184" s="261">
        <v>1E-27</v>
      </c>
      <c r="O184" s="261">
        <v>1E-27</v>
      </c>
      <c r="P184" s="261">
        <v>1E-27</v>
      </c>
      <c r="Q184" s="261">
        <v>711.59638554216872</v>
      </c>
      <c r="R184" s="261">
        <v>1.2896200185356813E-27</v>
      </c>
      <c r="S184" s="261">
        <v>1.2896200185356813E-27</v>
      </c>
      <c r="T184" s="261">
        <v>711.59638554216872</v>
      </c>
      <c r="U184" s="261">
        <v>711.30676552363298</v>
      </c>
      <c r="V184" s="259">
        <v>0.28962001853574293</v>
      </c>
      <c r="W184" s="260">
        <v>1E-27</v>
      </c>
      <c r="X184" s="261">
        <v>1E-27</v>
      </c>
      <c r="Y184" s="261">
        <v>1E-27</v>
      </c>
      <c r="Z184" s="261">
        <v>1E-27</v>
      </c>
      <c r="AA184" s="261">
        <v>1E-27</v>
      </c>
      <c r="AB184" s="261">
        <v>1E-27</v>
      </c>
      <c r="AC184" s="261">
        <v>1E-27</v>
      </c>
      <c r="AD184" s="261">
        <v>1E-27</v>
      </c>
      <c r="AE184" s="261">
        <v>0.28962001853574293</v>
      </c>
      <c r="AF184" s="259">
        <v>0.28962001853574293</v>
      </c>
      <c r="AG184" s="259">
        <v>-0.28962001853574293</v>
      </c>
      <c r="AH184" s="260">
        <v>711.59638554216872</v>
      </c>
      <c r="AI184" s="261">
        <v>1.2896200185356813E-27</v>
      </c>
      <c r="AJ184" s="261">
        <v>1.2896200185356813E-27</v>
      </c>
      <c r="AK184" s="261">
        <v>1.2896200185356813E-27</v>
      </c>
      <c r="AL184" s="261">
        <v>711.59638554216872</v>
      </c>
      <c r="AM184" s="261">
        <v>1.2896200185356813E-27</v>
      </c>
      <c r="AN184" s="261">
        <v>1.2896200185356813E-27</v>
      </c>
      <c r="AO184" s="261">
        <v>711.59638554216872</v>
      </c>
      <c r="AP184" s="261">
        <v>711.59638554216872</v>
      </c>
      <c r="AQ184" s="262">
        <v>1E-27</v>
      </c>
      <c r="AR184" s="253">
        <f>'5-1'!BS184+'5-8'!BS184-'4'!AQ184</f>
        <v>0</v>
      </c>
      <c r="AS184" s="260">
        <v>8.8530101641907755E-28</v>
      </c>
      <c r="AT184" s="261">
        <v>0</v>
      </c>
      <c r="AU184" s="261">
        <v>0</v>
      </c>
      <c r="AV184" s="263">
        <v>0</v>
      </c>
      <c r="AW184" s="261">
        <v>0</v>
      </c>
      <c r="AX184" s="261">
        <v>0</v>
      </c>
      <c r="AY184" s="261">
        <v>0</v>
      </c>
      <c r="AZ184" s="261">
        <v>0</v>
      </c>
      <c r="BA184" s="261">
        <v>0</v>
      </c>
      <c r="BB184" s="261">
        <v>0</v>
      </c>
      <c r="BC184" s="261">
        <v>0</v>
      </c>
      <c r="BD184" s="261">
        <v>0</v>
      </c>
      <c r="BE184" s="261">
        <v>0</v>
      </c>
      <c r="BF184" s="261">
        <v>0</v>
      </c>
      <c r="BG184" s="261">
        <v>0</v>
      </c>
      <c r="BH184" s="261">
        <v>1.146989835809226E-28</v>
      </c>
      <c r="BI184" s="262">
        <v>0</v>
      </c>
      <c r="BJ184" s="255">
        <f t="shared" si="2"/>
        <v>0</v>
      </c>
    </row>
    <row r="185" spans="2:62" s="217" customFormat="1" ht="12.75">
      <c r="B185" s="256">
        <v>157</v>
      </c>
      <c r="C185" s="1084" t="s">
        <v>772</v>
      </c>
      <c r="D185" s="1084"/>
      <c r="E185" s="1084"/>
      <c r="F185" s="1084"/>
      <c r="G185" s="1084"/>
      <c r="H185" s="1085" t="s">
        <v>805</v>
      </c>
      <c r="I185" s="1086"/>
      <c r="J185" s="257">
        <v>64103</v>
      </c>
      <c r="K185" s="258">
        <v>36482</v>
      </c>
      <c r="L185" s="259">
        <v>3</v>
      </c>
      <c r="M185" s="260">
        <v>152.91936978683967</v>
      </c>
      <c r="N185" s="261">
        <v>1E-27</v>
      </c>
      <c r="O185" s="261">
        <v>1E-27</v>
      </c>
      <c r="P185" s="261">
        <v>1E-27</v>
      </c>
      <c r="Q185" s="261">
        <v>152.91936978683967</v>
      </c>
      <c r="R185" s="261">
        <v>1.2896200185356813E-27</v>
      </c>
      <c r="S185" s="261">
        <v>1.2896200185356813E-27</v>
      </c>
      <c r="T185" s="261">
        <v>152.91936978683967</v>
      </c>
      <c r="U185" s="261">
        <v>152.91936978683967</v>
      </c>
      <c r="V185" s="259">
        <v>1E-27</v>
      </c>
      <c r="W185" s="260">
        <v>1E-27</v>
      </c>
      <c r="X185" s="261">
        <v>1E-27</v>
      </c>
      <c r="Y185" s="261">
        <v>1E-27</v>
      </c>
      <c r="Z185" s="261">
        <v>1E-27</v>
      </c>
      <c r="AA185" s="261">
        <v>1E-27</v>
      </c>
      <c r="AB185" s="261">
        <v>1E-27</v>
      </c>
      <c r="AC185" s="261">
        <v>1E-27</v>
      </c>
      <c r="AD185" s="261">
        <v>1E-27</v>
      </c>
      <c r="AE185" s="261">
        <v>1E-27</v>
      </c>
      <c r="AF185" s="259">
        <v>1E-27</v>
      </c>
      <c r="AG185" s="259">
        <v>1E-27</v>
      </c>
      <c r="AH185" s="260">
        <v>152.91936978683967</v>
      </c>
      <c r="AI185" s="261">
        <v>1.2896200185356813E-27</v>
      </c>
      <c r="AJ185" s="261">
        <v>1.2896200185356813E-27</v>
      </c>
      <c r="AK185" s="261">
        <v>1.2896200185356813E-27</v>
      </c>
      <c r="AL185" s="261">
        <v>152.91936978683967</v>
      </c>
      <c r="AM185" s="261">
        <v>1.2896200185356813E-27</v>
      </c>
      <c r="AN185" s="261">
        <v>1.2896200185356813E-27</v>
      </c>
      <c r="AO185" s="261">
        <v>152.91936978683967</v>
      </c>
      <c r="AP185" s="261">
        <v>152.91936978683967</v>
      </c>
      <c r="AQ185" s="262">
        <v>1E-27</v>
      </c>
      <c r="AR185" s="253">
        <f>'5-1'!BS185+'5-8'!BS185-'4'!AQ185</f>
        <v>0</v>
      </c>
      <c r="AS185" s="260">
        <v>8.7454313371236444E-28</v>
      </c>
      <c r="AT185" s="261">
        <v>0</v>
      </c>
      <c r="AU185" s="261">
        <v>0</v>
      </c>
      <c r="AV185" s="263">
        <v>0</v>
      </c>
      <c r="AW185" s="261">
        <v>0</v>
      </c>
      <c r="AX185" s="261">
        <v>0</v>
      </c>
      <c r="AY185" s="261">
        <v>0</v>
      </c>
      <c r="AZ185" s="261">
        <v>0</v>
      </c>
      <c r="BA185" s="261">
        <v>0</v>
      </c>
      <c r="BB185" s="261">
        <v>0</v>
      </c>
      <c r="BC185" s="261">
        <v>0</v>
      </c>
      <c r="BD185" s="261">
        <v>0</v>
      </c>
      <c r="BE185" s="261">
        <v>0</v>
      </c>
      <c r="BF185" s="261">
        <v>0</v>
      </c>
      <c r="BG185" s="261">
        <v>0</v>
      </c>
      <c r="BH185" s="261">
        <v>1.1330519978415952E-28</v>
      </c>
      <c r="BI185" s="262">
        <v>1.2151666503476205E-29</v>
      </c>
      <c r="BJ185" s="255">
        <f t="shared" si="2"/>
        <v>0</v>
      </c>
    </row>
    <row r="186" spans="2:62" s="217" customFormat="1" ht="12.75">
      <c r="B186" s="256">
        <v>158</v>
      </c>
      <c r="C186" s="1084" t="s">
        <v>773</v>
      </c>
      <c r="D186" s="1084"/>
      <c r="E186" s="1084"/>
      <c r="F186" s="1084"/>
      <c r="G186" s="1084"/>
      <c r="H186" s="1085" t="s">
        <v>803</v>
      </c>
      <c r="I186" s="1086"/>
      <c r="J186" s="257">
        <v>69600</v>
      </c>
      <c r="K186" s="258">
        <v>39273</v>
      </c>
      <c r="L186" s="259">
        <v>5</v>
      </c>
      <c r="M186" s="260">
        <v>742.87534754402225</v>
      </c>
      <c r="N186" s="261">
        <v>1E-27</v>
      </c>
      <c r="O186" s="261">
        <v>1E-27</v>
      </c>
      <c r="P186" s="261">
        <v>1E-27</v>
      </c>
      <c r="Q186" s="261">
        <v>742.87534754402225</v>
      </c>
      <c r="R186" s="261">
        <v>1.2896200185356813E-27</v>
      </c>
      <c r="S186" s="261">
        <v>1.2896200185356813E-27</v>
      </c>
      <c r="T186" s="261">
        <v>742.87534754402225</v>
      </c>
      <c r="U186" s="261">
        <v>742.58572752548662</v>
      </c>
      <c r="V186" s="259">
        <v>0.28962001853562924</v>
      </c>
      <c r="W186" s="260">
        <v>1E-27</v>
      </c>
      <c r="X186" s="261">
        <v>1E-27</v>
      </c>
      <c r="Y186" s="261">
        <v>1E-27</v>
      </c>
      <c r="Z186" s="261">
        <v>1E-27</v>
      </c>
      <c r="AA186" s="261">
        <v>1E-27</v>
      </c>
      <c r="AB186" s="261">
        <v>1E-27</v>
      </c>
      <c r="AC186" s="261">
        <v>1E-27</v>
      </c>
      <c r="AD186" s="261">
        <v>1E-27</v>
      </c>
      <c r="AE186" s="261">
        <v>0.28962001853562924</v>
      </c>
      <c r="AF186" s="259">
        <v>0.28962001853562924</v>
      </c>
      <c r="AG186" s="259">
        <v>-0.28962001853562924</v>
      </c>
      <c r="AH186" s="260">
        <v>742.87534754402225</v>
      </c>
      <c r="AI186" s="261">
        <v>1.2896200185356813E-27</v>
      </c>
      <c r="AJ186" s="261">
        <v>1.2896200185356813E-27</v>
      </c>
      <c r="AK186" s="261">
        <v>1.2896200185356813E-27</v>
      </c>
      <c r="AL186" s="261">
        <v>742.87534754402225</v>
      </c>
      <c r="AM186" s="261">
        <v>1.2896200185356813E-27</v>
      </c>
      <c r="AN186" s="261">
        <v>1.2896200185356813E-27</v>
      </c>
      <c r="AO186" s="261">
        <v>742.87534754402225</v>
      </c>
      <c r="AP186" s="261">
        <v>742.87534754402225</v>
      </c>
      <c r="AQ186" s="262">
        <v>1E-27</v>
      </c>
      <c r="AR186" s="253">
        <f>'5-1'!BS186+'5-8'!BS186-'4'!AQ186</f>
        <v>0</v>
      </c>
      <c r="AS186" s="260">
        <v>8.8530101641907755E-28</v>
      </c>
      <c r="AT186" s="261">
        <v>0</v>
      </c>
      <c r="AU186" s="261">
        <v>0</v>
      </c>
      <c r="AV186" s="263">
        <v>0</v>
      </c>
      <c r="AW186" s="261">
        <v>0</v>
      </c>
      <c r="AX186" s="261">
        <v>0</v>
      </c>
      <c r="AY186" s="261">
        <v>0</v>
      </c>
      <c r="AZ186" s="261">
        <v>0</v>
      </c>
      <c r="BA186" s="261">
        <v>0</v>
      </c>
      <c r="BB186" s="261">
        <v>0</v>
      </c>
      <c r="BC186" s="261">
        <v>0</v>
      </c>
      <c r="BD186" s="261">
        <v>0</v>
      </c>
      <c r="BE186" s="261">
        <v>0</v>
      </c>
      <c r="BF186" s="261">
        <v>0</v>
      </c>
      <c r="BG186" s="261">
        <v>0</v>
      </c>
      <c r="BH186" s="261">
        <v>1.146989835809226E-28</v>
      </c>
      <c r="BI186" s="262">
        <v>0</v>
      </c>
      <c r="BJ186" s="255">
        <f t="shared" si="2"/>
        <v>0</v>
      </c>
    </row>
    <row r="187" spans="2:62" s="217" customFormat="1" ht="12.75">
      <c r="B187" s="256">
        <v>159</v>
      </c>
      <c r="C187" s="1084" t="s">
        <v>774</v>
      </c>
      <c r="D187" s="1084"/>
      <c r="E187" s="1084"/>
      <c r="F187" s="1084"/>
      <c r="G187" s="1084"/>
      <c r="H187" s="1085" t="s">
        <v>810</v>
      </c>
      <c r="I187" s="1086"/>
      <c r="J187" s="257">
        <v>72133</v>
      </c>
      <c r="K187" s="258">
        <v>37482</v>
      </c>
      <c r="L187" s="259">
        <v>3</v>
      </c>
      <c r="M187" s="260">
        <v>512.33781278961999</v>
      </c>
      <c r="N187" s="261">
        <v>1E-27</v>
      </c>
      <c r="O187" s="261">
        <v>1E-27</v>
      </c>
      <c r="P187" s="261">
        <v>1E-27</v>
      </c>
      <c r="Q187" s="261">
        <v>512.33781278961999</v>
      </c>
      <c r="R187" s="261">
        <v>1.2896200185356813E-27</v>
      </c>
      <c r="S187" s="261">
        <v>1.2896200185356813E-27</v>
      </c>
      <c r="T187" s="261">
        <v>512.33781278961999</v>
      </c>
      <c r="U187" s="261">
        <v>512.04819277108436</v>
      </c>
      <c r="V187" s="259">
        <v>0.28962001853562924</v>
      </c>
      <c r="W187" s="260">
        <v>1E-27</v>
      </c>
      <c r="X187" s="261">
        <v>1E-27</v>
      </c>
      <c r="Y187" s="261">
        <v>1E-27</v>
      </c>
      <c r="Z187" s="261">
        <v>1E-27</v>
      </c>
      <c r="AA187" s="261">
        <v>1E-27</v>
      </c>
      <c r="AB187" s="261">
        <v>1E-27</v>
      </c>
      <c r="AC187" s="261">
        <v>1E-27</v>
      </c>
      <c r="AD187" s="261">
        <v>1E-27</v>
      </c>
      <c r="AE187" s="261">
        <v>0.28962001853562924</v>
      </c>
      <c r="AF187" s="259">
        <v>0.28962001853562924</v>
      </c>
      <c r="AG187" s="259">
        <v>-0.28962001853562924</v>
      </c>
      <c r="AH187" s="260">
        <v>512.33781278961999</v>
      </c>
      <c r="AI187" s="261">
        <v>1.2896200185356813E-27</v>
      </c>
      <c r="AJ187" s="261">
        <v>1.2896200185356813E-27</v>
      </c>
      <c r="AK187" s="261">
        <v>1.2896200185356813E-27</v>
      </c>
      <c r="AL187" s="261">
        <v>512.33781278961999</v>
      </c>
      <c r="AM187" s="261">
        <v>1.2896200185356813E-27</v>
      </c>
      <c r="AN187" s="261">
        <v>1.2896200185356813E-27</v>
      </c>
      <c r="AO187" s="261">
        <v>512.33781278961999</v>
      </c>
      <c r="AP187" s="261">
        <v>512.33781278961999</v>
      </c>
      <c r="AQ187" s="262">
        <v>1E-27</v>
      </c>
      <c r="AR187" s="253">
        <f>'5-1'!BS187+'5-8'!BS187-'4'!AQ187</f>
        <v>0</v>
      </c>
      <c r="AS187" s="260">
        <v>8.7454313371236444E-28</v>
      </c>
      <c r="AT187" s="261">
        <v>0</v>
      </c>
      <c r="AU187" s="261">
        <v>0</v>
      </c>
      <c r="AV187" s="263">
        <v>0</v>
      </c>
      <c r="AW187" s="261">
        <v>0</v>
      </c>
      <c r="AX187" s="261">
        <v>0</v>
      </c>
      <c r="AY187" s="261">
        <v>0</v>
      </c>
      <c r="AZ187" s="261">
        <v>0</v>
      </c>
      <c r="BA187" s="261">
        <v>0</v>
      </c>
      <c r="BB187" s="261">
        <v>0</v>
      </c>
      <c r="BC187" s="261">
        <v>0</v>
      </c>
      <c r="BD187" s="261">
        <v>0</v>
      </c>
      <c r="BE187" s="261">
        <v>0</v>
      </c>
      <c r="BF187" s="261">
        <v>0</v>
      </c>
      <c r="BG187" s="261">
        <v>0</v>
      </c>
      <c r="BH187" s="261">
        <v>1.1330519978415952E-28</v>
      </c>
      <c r="BI187" s="262">
        <v>1.2151666503476205E-29</v>
      </c>
      <c r="BJ187" s="255">
        <f t="shared" si="2"/>
        <v>0</v>
      </c>
    </row>
    <row r="188" spans="2:62" s="217" customFormat="1" ht="12.75">
      <c r="B188" s="256">
        <v>160</v>
      </c>
      <c r="C188" s="1084" t="s">
        <v>775</v>
      </c>
      <c r="D188" s="1084"/>
      <c r="E188" s="1084"/>
      <c r="F188" s="1084"/>
      <c r="G188" s="1084"/>
      <c r="H188" s="1085" t="s">
        <v>810</v>
      </c>
      <c r="I188" s="1086"/>
      <c r="J188" s="257">
        <v>72138</v>
      </c>
      <c r="K188" s="258">
        <v>37641</v>
      </c>
      <c r="L188" s="259">
        <v>3</v>
      </c>
      <c r="M188" s="260">
        <v>608.20203892493055</v>
      </c>
      <c r="N188" s="261">
        <v>1E-27</v>
      </c>
      <c r="O188" s="261">
        <v>1E-27</v>
      </c>
      <c r="P188" s="261">
        <v>1E-27</v>
      </c>
      <c r="Q188" s="261">
        <v>608.20203892493055</v>
      </c>
      <c r="R188" s="261">
        <v>1.2896200185356813E-27</v>
      </c>
      <c r="S188" s="261">
        <v>1.2896200185356813E-27</v>
      </c>
      <c r="T188" s="261">
        <v>608.20203892493055</v>
      </c>
      <c r="U188" s="261">
        <v>607.91241890639481</v>
      </c>
      <c r="V188" s="259">
        <v>0.28962001853574293</v>
      </c>
      <c r="W188" s="260">
        <v>1E-27</v>
      </c>
      <c r="X188" s="261">
        <v>1E-27</v>
      </c>
      <c r="Y188" s="261">
        <v>1E-27</v>
      </c>
      <c r="Z188" s="261">
        <v>1E-27</v>
      </c>
      <c r="AA188" s="261">
        <v>1E-27</v>
      </c>
      <c r="AB188" s="261">
        <v>1E-27</v>
      </c>
      <c r="AC188" s="261">
        <v>1E-27</v>
      </c>
      <c r="AD188" s="261">
        <v>1E-27</v>
      </c>
      <c r="AE188" s="261">
        <v>0.28962001853574293</v>
      </c>
      <c r="AF188" s="259">
        <v>0.28962001853574293</v>
      </c>
      <c r="AG188" s="259">
        <v>-0.28962001853574293</v>
      </c>
      <c r="AH188" s="260">
        <v>608.20203892493055</v>
      </c>
      <c r="AI188" s="261">
        <v>1.2896200185356813E-27</v>
      </c>
      <c r="AJ188" s="261">
        <v>1.2896200185356813E-27</v>
      </c>
      <c r="AK188" s="261">
        <v>1.2896200185356813E-27</v>
      </c>
      <c r="AL188" s="261">
        <v>608.20203892493055</v>
      </c>
      <c r="AM188" s="261">
        <v>1.2896200185356813E-27</v>
      </c>
      <c r="AN188" s="261">
        <v>1.2896200185356813E-27</v>
      </c>
      <c r="AO188" s="261">
        <v>608.20203892493055</v>
      </c>
      <c r="AP188" s="261">
        <v>608.20203892493055</v>
      </c>
      <c r="AQ188" s="262">
        <v>1E-27</v>
      </c>
      <c r="AR188" s="253">
        <f>'5-1'!BS188+'5-8'!BS188-'4'!AQ188</f>
        <v>0</v>
      </c>
      <c r="AS188" s="260">
        <v>8.7454313371236444E-28</v>
      </c>
      <c r="AT188" s="261">
        <v>0</v>
      </c>
      <c r="AU188" s="261">
        <v>0</v>
      </c>
      <c r="AV188" s="263">
        <v>0</v>
      </c>
      <c r="AW188" s="261">
        <v>0</v>
      </c>
      <c r="AX188" s="261">
        <v>0</v>
      </c>
      <c r="AY188" s="261">
        <v>0</v>
      </c>
      <c r="AZ188" s="261">
        <v>0</v>
      </c>
      <c r="BA188" s="261">
        <v>0</v>
      </c>
      <c r="BB188" s="261">
        <v>0</v>
      </c>
      <c r="BC188" s="261">
        <v>0</v>
      </c>
      <c r="BD188" s="261">
        <v>0</v>
      </c>
      <c r="BE188" s="261">
        <v>0</v>
      </c>
      <c r="BF188" s="261">
        <v>0</v>
      </c>
      <c r="BG188" s="261">
        <v>0</v>
      </c>
      <c r="BH188" s="261">
        <v>1.1330519978415952E-28</v>
      </c>
      <c r="BI188" s="262">
        <v>1.2151666503476205E-29</v>
      </c>
      <c r="BJ188" s="255">
        <f t="shared" si="2"/>
        <v>0</v>
      </c>
    </row>
    <row r="189" spans="2:62" s="217" customFormat="1" ht="12.75">
      <c r="B189" s="256">
        <v>161</v>
      </c>
      <c r="C189" s="1084" t="s">
        <v>776</v>
      </c>
      <c r="D189" s="1084"/>
      <c r="E189" s="1084"/>
      <c r="F189" s="1084"/>
      <c r="G189" s="1084"/>
      <c r="H189" s="1085" t="s">
        <v>798</v>
      </c>
      <c r="I189" s="1086"/>
      <c r="J189" s="257">
        <v>72139</v>
      </c>
      <c r="K189" s="258">
        <v>37641</v>
      </c>
      <c r="L189" s="259">
        <v>3</v>
      </c>
      <c r="M189" s="260">
        <v>1179.3327154772937</v>
      </c>
      <c r="N189" s="261">
        <v>1E-27</v>
      </c>
      <c r="O189" s="261">
        <v>1E-27</v>
      </c>
      <c r="P189" s="261">
        <v>1E-27</v>
      </c>
      <c r="Q189" s="261">
        <v>1179.3327154772937</v>
      </c>
      <c r="R189" s="261">
        <v>1.2896200185356813E-27</v>
      </c>
      <c r="S189" s="261">
        <v>1.2896200185356813E-27</v>
      </c>
      <c r="T189" s="261">
        <v>1179.3327154772937</v>
      </c>
      <c r="U189" s="261">
        <v>1179.0430954587582</v>
      </c>
      <c r="V189" s="259">
        <v>0.28962001853551556</v>
      </c>
      <c r="W189" s="260">
        <v>1E-27</v>
      </c>
      <c r="X189" s="261">
        <v>1E-27</v>
      </c>
      <c r="Y189" s="261">
        <v>1E-27</v>
      </c>
      <c r="Z189" s="261">
        <v>1E-27</v>
      </c>
      <c r="AA189" s="261">
        <v>1E-27</v>
      </c>
      <c r="AB189" s="261">
        <v>1E-27</v>
      </c>
      <c r="AC189" s="261">
        <v>1E-27</v>
      </c>
      <c r="AD189" s="261">
        <v>1E-27</v>
      </c>
      <c r="AE189" s="261">
        <v>0.28962001853551556</v>
      </c>
      <c r="AF189" s="259">
        <v>0.28962001853551556</v>
      </c>
      <c r="AG189" s="259">
        <v>-0.28962001853551556</v>
      </c>
      <c r="AH189" s="260">
        <v>1179.3327154772937</v>
      </c>
      <c r="AI189" s="261">
        <v>1.2896200185356813E-27</v>
      </c>
      <c r="AJ189" s="261">
        <v>1.2896200185356813E-27</v>
      </c>
      <c r="AK189" s="261">
        <v>1.2896200185356813E-27</v>
      </c>
      <c r="AL189" s="261">
        <v>1179.3327154772937</v>
      </c>
      <c r="AM189" s="261">
        <v>1.2896200185356813E-27</v>
      </c>
      <c r="AN189" s="261">
        <v>1.2896200185356813E-27</v>
      </c>
      <c r="AO189" s="261">
        <v>1179.3327154772937</v>
      </c>
      <c r="AP189" s="261">
        <v>1179.3327154772937</v>
      </c>
      <c r="AQ189" s="262">
        <v>1E-27</v>
      </c>
      <c r="AR189" s="253">
        <f>'5-1'!BS189+'5-8'!BS189-'4'!AQ189</f>
        <v>0</v>
      </c>
      <c r="AS189" s="260">
        <v>8.7454313371236444E-28</v>
      </c>
      <c r="AT189" s="261">
        <v>0</v>
      </c>
      <c r="AU189" s="261">
        <v>0</v>
      </c>
      <c r="AV189" s="263">
        <v>0</v>
      </c>
      <c r="AW189" s="261">
        <v>0</v>
      </c>
      <c r="AX189" s="261">
        <v>0</v>
      </c>
      <c r="AY189" s="261">
        <v>0</v>
      </c>
      <c r="AZ189" s="261">
        <v>0</v>
      </c>
      <c r="BA189" s="261">
        <v>0</v>
      </c>
      <c r="BB189" s="261">
        <v>0</v>
      </c>
      <c r="BC189" s="261">
        <v>0</v>
      </c>
      <c r="BD189" s="261">
        <v>0</v>
      </c>
      <c r="BE189" s="261">
        <v>0</v>
      </c>
      <c r="BF189" s="261">
        <v>0</v>
      </c>
      <c r="BG189" s="261">
        <v>0</v>
      </c>
      <c r="BH189" s="261">
        <v>1.1330519978415952E-28</v>
      </c>
      <c r="BI189" s="262">
        <v>1.2151666503476205E-29</v>
      </c>
      <c r="BJ189" s="255">
        <f t="shared" si="2"/>
        <v>0</v>
      </c>
    </row>
    <row r="190" spans="2:62" s="217" customFormat="1" ht="12.75">
      <c r="B190" s="256">
        <v>162</v>
      </c>
      <c r="C190" s="1084" t="s">
        <v>777</v>
      </c>
      <c r="D190" s="1084"/>
      <c r="E190" s="1084"/>
      <c r="F190" s="1084"/>
      <c r="G190" s="1084"/>
      <c r="H190" s="1085" t="s">
        <v>798</v>
      </c>
      <c r="I190" s="1086"/>
      <c r="J190" s="257">
        <v>72146</v>
      </c>
      <c r="K190" s="258">
        <v>37911</v>
      </c>
      <c r="L190" s="259">
        <v>3</v>
      </c>
      <c r="M190" s="260">
        <v>435.29888785912885</v>
      </c>
      <c r="N190" s="261">
        <v>1E-27</v>
      </c>
      <c r="O190" s="261">
        <v>1E-27</v>
      </c>
      <c r="P190" s="261">
        <v>1E-27</v>
      </c>
      <c r="Q190" s="261">
        <v>435.29888785912885</v>
      </c>
      <c r="R190" s="261">
        <v>1.2896200185356813E-27</v>
      </c>
      <c r="S190" s="261">
        <v>1.2896200185356813E-27</v>
      </c>
      <c r="T190" s="261">
        <v>435.29888785912885</v>
      </c>
      <c r="U190" s="261">
        <v>435.00926784059317</v>
      </c>
      <c r="V190" s="259">
        <v>0.28962001853568609</v>
      </c>
      <c r="W190" s="260">
        <v>1E-27</v>
      </c>
      <c r="X190" s="261">
        <v>1E-27</v>
      </c>
      <c r="Y190" s="261">
        <v>1E-27</v>
      </c>
      <c r="Z190" s="261">
        <v>1E-27</v>
      </c>
      <c r="AA190" s="261">
        <v>1E-27</v>
      </c>
      <c r="AB190" s="261">
        <v>1E-27</v>
      </c>
      <c r="AC190" s="261">
        <v>1E-27</v>
      </c>
      <c r="AD190" s="261">
        <v>1E-27</v>
      </c>
      <c r="AE190" s="261">
        <v>0.28962001853568609</v>
      </c>
      <c r="AF190" s="259">
        <v>0.28962001853568609</v>
      </c>
      <c r="AG190" s="259">
        <v>-0.28962001853568609</v>
      </c>
      <c r="AH190" s="260">
        <v>435.29888785912885</v>
      </c>
      <c r="AI190" s="261">
        <v>1.2896200185356813E-27</v>
      </c>
      <c r="AJ190" s="261">
        <v>1.2896200185356813E-27</v>
      </c>
      <c r="AK190" s="261">
        <v>1.2896200185356813E-27</v>
      </c>
      <c r="AL190" s="261">
        <v>435.29888785912885</v>
      </c>
      <c r="AM190" s="261">
        <v>1.2896200185356813E-27</v>
      </c>
      <c r="AN190" s="261">
        <v>1.2896200185356813E-27</v>
      </c>
      <c r="AO190" s="261">
        <v>435.29888785912885</v>
      </c>
      <c r="AP190" s="261">
        <v>435.29888785912885</v>
      </c>
      <c r="AQ190" s="262">
        <v>1E-27</v>
      </c>
      <c r="AR190" s="253">
        <f>'5-1'!BS190+'5-8'!BS190-'4'!AQ190</f>
        <v>0</v>
      </c>
      <c r="AS190" s="260">
        <v>8.7454313371236444E-28</v>
      </c>
      <c r="AT190" s="261">
        <v>0</v>
      </c>
      <c r="AU190" s="261">
        <v>0</v>
      </c>
      <c r="AV190" s="263">
        <v>0</v>
      </c>
      <c r="AW190" s="261">
        <v>0</v>
      </c>
      <c r="AX190" s="261">
        <v>0</v>
      </c>
      <c r="AY190" s="261">
        <v>0</v>
      </c>
      <c r="AZ190" s="261">
        <v>0</v>
      </c>
      <c r="BA190" s="261">
        <v>0</v>
      </c>
      <c r="BB190" s="261">
        <v>0</v>
      </c>
      <c r="BC190" s="261">
        <v>0</v>
      </c>
      <c r="BD190" s="261">
        <v>0</v>
      </c>
      <c r="BE190" s="261">
        <v>0</v>
      </c>
      <c r="BF190" s="261">
        <v>0</v>
      </c>
      <c r="BG190" s="261">
        <v>0</v>
      </c>
      <c r="BH190" s="261">
        <v>1.1330519978415952E-28</v>
      </c>
      <c r="BI190" s="262">
        <v>1.2151666503476205E-29</v>
      </c>
      <c r="BJ190" s="255">
        <f t="shared" si="2"/>
        <v>0</v>
      </c>
    </row>
    <row r="191" spans="2:62" s="217" customFormat="1" ht="12.75">
      <c r="B191" s="256">
        <v>163</v>
      </c>
      <c r="C191" s="1084" t="s">
        <v>778</v>
      </c>
      <c r="D191" s="1084"/>
      <c r="E191" s="1084"/>
      <c r="F191" s="1084"/>
      <c r="G191" s="1084"/>
      <c r="H191" s="1085" t="s">
        <v>798</v>
      </c>
      <c r="I191" s="1086"/>
      <c r="J191" s="257">
        <v>72151</v>
      </c>
      <c r="K191" s="258">
        <v>39072</v>
      </c>
      <c r="L191" s="259">
        <v>3</v>
      </c>
      <c r="M191" s="260">
        <v>381.71918443002784</v>
      </c>
      <c r="N191" s="261">
        <v>1E-27</v>
      </c>
      <c r="O191" s="261">
        <v>1E-27</v>
      </c>
      <c r="P191" s="261">
        <v>1E-27</v>
      </c>
      <c r="Q191" s="261">
        <v>381.71918443002784</v>
      </c>
      <c r="R191" s="261">
        <v>1.2896200185356813E-27</v>
      </c>
      <c r="S191" s="261">
        <v>1.2896200185356813E-27</v>
      </c>
      <c r="T191" s="261">
        <v>381.71918443002784</v>
      </c>
      <c r="U191" s="261">
        <v>381.42956441149215</v>
      </c>
      <c r="V191" s="259">
        <v>0.28962001853568609</v>
      </c>
      <c r="W191" s="260">
        <v>1E-27</v>
      </c>
      <c r="X191" s="261">
        <v>1E-27</v>
      </c>
      <c r="Y191" s="261">
        <v>1E-27</v>
      </c>
      <c r="Z191" s="261">
        <v>1E-27</v>
      </c>
      <c r="AA191" s="261">
        <v>1E-27</v>
      </c>
      <c r="AB191" s="261">
        <v>1E-27</v>
      </c>
      <c r="AC191" s="261">
        <v>1E-27</v>
      </c>
      <c r="AD191" s="261">
        <v>1E-27</v>
      </c>
      <c r="AE191" s="261">
        <v>0.28962001853568609</v>
      </c>
      <c r="AF191" s="259">
        <v>0.28962001853568609</v>
      </c>
      <c r="AG191" s="259">
        <v>-0.28962001853568609</v>
      </c>
      <c r="AH191" s="260">
        <v>381.71918443002784</v>
      </c>
      <c r="AI191" s="261">
        <v>1.2896200185356813E-27</v>
      </c>
      <c r="AJ191" s="261">
        <v>1.2896200185356813E-27</v>
      </c>
      <c r="AK191" s="261">
        <v>1.2896200185356813E-27</v>
      </c>
      <c r="AL191" s="261">
        <v>381.71918443002784</v>
      </c>
      <c r="AM191" s="261">
        <v>1.2896200185356813E-27</v>
      </c>
      <c r="AN191" s="261">
        <v>1.2896200185356813E-27</v>
      </c>
      <c r="AO191" s="261">
        <v>381.71918443002784</v>
      </c>
      <c r="AP191" s="261">
        <v>381.71918443002784</v>
      </c>
      <c r="AQ191" s="262">
        <v>1E-27</v>
      </c>
      <c r="AR191" s="253">
        <f>'5-1'!BS191+'5-8'!BS191-'4'!AQ191</f>
        <v>0</v>
      </c>
      <c r="AS191" s="260">
        <v>8.7454313371236444E-28</v>
      </c>
      <c r="AT191" s="261">
        <v>0</v>
      </c>
      <c r="AU191" s="261">
        <v>0</v>
      </c>
      <c r="AV191" s="263">
        <v>0</v>
      </c>
      <c r="AW191" s="261">
        <v>0</v>
      </c>
      <c r="AX191" s="261">
        <v>0</v>
      </c>
      <c r="AY191" s="261">
        <v>0</v>
      </c>
      <c r="AZ191" s="261">
        <v>0</v>
      </c>
      <c r="BA191" s="261">
        <v>0</v>
      </c>
      <c r="BB191" s="261">
        <v>0</v>
      </c>
      <c r="BC191" s="261">
        <v>0</v>
      </c>
      <c r="BD191" s="261">
        <v>0</v>
      </c>
      <c r="BE191" s="261">
        <v>0</v>
      </c>
      <c r="BF191" s="261">
        <v>0</v>
      </c>
      <c r="BG191" s="261">
        <v>0</v>
      </c>
      <c r="BH191" s="261">
        <v>1.1330519978415952E-28</v>
      </c>
      <c r="BI191" s="262">
        <v>1.2151666503476205E-29</v>
      </c>
      <c r="BJ191" s="255">
        <f t="shared" si="2"/>
        <v>0</v>
      </c>
    </row>
    <row r="192" spans="2:62" s="217" customFormat="1" ht="12.75">
      <c r="B192" s="256">
        <v>164</v>
      </c>
      <c r="C192" s="1084" t="s">
        <v>779</v>
      </c>
      <c r="D192" s="1084"/>
      <c r="E192" s="1084"/>
      <c r="F192" s="1084"/>
      <c r="G192" s="1084"/>
      <c r="H192" s="1085" t="s">
        <v>798</v>
      </c>
      <c r="I192" s="1086"/>
      <c r="J192" s="257">
        <v>72503</v>
      </c>
      <c r="K192" s="258">
        <v>39107</v>
      </c>
      <c r="L192" s="259">
        <v>3</v>
      </c>
      <c r="M192" s="260">
        <v>664.967562557924</v>
      </c>
      <c r="N192" s="261">
        <v>1E-27</v>
      </c>
      <c r="O192" s="261">
        <v>1E-27</v>
      </c>
      <c r="P192" s="261">
        <v>1E-27</v>
      </c>
      <c r="Q192" s="261">
        <v>664.967562557924</v>
      </c>
      <c r="R192" s="261">
        <v>1.2896200185356813E-27</v>
      </c>
      <c r="S192" s="261">
        <v>1.2896200185356813E-27</v>
      </c>
      <c r="T192" s="261">
        <v>664.967562557924</v>
      </c>
      <c r="U192" s="261">
        <v>664.67794253938837</v>
      </c>
      <c r="V192" s="259">
        <v>0.28962001853562924</v>
      </c>
      <c r="W192" s="260">
        <v>1E-27</v>
      </c>
      <c r="X192" s="261">
        <v>1E-27</v>
      </c>
      <c r="Y192" s="261">
        <v>1E-27</v>
      </c>
      <c r="Z192" s="261">
        <v>1E-27</v>
      </c>
      <c r="AA192" s="261">
        <v>1E-27</v>
      </c>
      <c r="AB192" s="261">
        <v>1E-27</v>
      </c>
      <c r="AC192" s="261">
        <v>1E-27</v>
      </c>
      <c r="AD192" s="261">
        <v>1E-27</v>
      </c>
      <c r="AE192" s="261">
        <v>0.28962001853562924</v>
      </c>
      <c r="AF192" s="259">
        <v>0.28962001853562924</v>
      </c>
      <c r="AG192" s="259">
        <v>-0.28962001853562924</v>
      </c>
      <c r="AH192" s="260">
        <v>664.967562557924</v>
      </c>
      <c r="AI192" s="261">
        <v>1.2896200185356813E-27</v>
      </c>
      <c r="AJ192" s="261">
        <v>1.2896200185356813E-27</v>
      </c>
      <c r="AK192" s="261">
        <v>1.2896200185356813E-27</v>
      </c>
      <c r="AL192" s="261">
        <v>664.967562557924</v>
      </c>
      <c r="AM192" s="261">
        <v>1.2896200185356813E-27</v>
      </c>
      <c r="AN192" s="261">
        <v>1.2896200185356813E-27</v>
      </c>
      <c r="AO192" s="261">
        <v>664.967562557924</v>
      </c>
      <c r="AP192" s="261">
        <v>664.967562557924</v>
      </c>
      <c r="AQ192" s="262">
        <v>1E-27</v>
      </c>
      <c r="AR192" s="253">
        <f>'5-1'!BS192+'5-8'!BS192-'4'!AQ192</f>
        <v>0</v>
      </c>
      <c r="AS192" s="260">
        <v>8.7454313371236444E-28</v>
      </c>
      <c r="AT192" s="261">
        <v>0</v>
      </c>
      <c r="AU192" s="261">
        <v>0</v>
      </c>
      <c r="AV192" s="263">
        <v>0</v>
      </c>
      <c r="AW192" s="261">
        <v>0</v>
      </c>
      <c r="AX192" s="261">
        <v>0</v>
      </c>
      <c r="AY192" s="261">
        <v>0</v>
      </c>
      <c r="AZ192" s="261">
        <v>0</v>
      </c>
      <c r="BA192" s="261">
        <v>0</v>
      </c>
      <c r="BB192" s="261">
        <v>0</v>
      </c>
      <c r="BC192" s="261">
        <v>0</v>
      </c>
      <c r="BD192" s="261">
        <v>0</v>
      </c>
      <c r="BE192" s="261">
        <v>0</v>
      </c>
      <c r="BF192" s="261">
        <v>0</v>
      </c>
      <c r="BG192" s="261">
        <v>0</v>
      </c>
      <c r="BH192" s="261">
        <v>1.1330519978415952E-28</v>
      </c>
      <c r="BI192" s="262">
        <v>1.2151666503476205E-29</v>
      </c>
      <c r="BJ192" s="255">
        <f t="shared" si="2"/>
        <v>0</v>
      </c>
    </row>
    <row r="193" spans="2:62" s="217" customFormat="1" ht="12.75">
      <c r="B193" s="256">
        <v>165</v>
      </c>
      <c r="C193" s="1084" t="s">
        <v>780</v>
      </c>
      <c r="D193" s="1084"/>
      <c r="E193" s="1084"/>
      <c r="F193" s="1084"/>
      <c r="G193" s="1084"/>
      <c r="H193" s="1085" t="s">
        <v>801</v>
      </c>
      <c r="I193" s="1086"/>
      <c r="J193" s="257">
        <v>16801</v>
      </c>
      <c r="K193" s="258">
        <v>33786</v>
      </c>
      <c r="L193" s="259">
        <v>7</v>
      </c>
      <c r="M193" s="260">
        <v>869.14967562557922</v>
      </c>
      <c r="N193" s="261">
        <v>1E-27</v>
      </c>
      <c r="O193" s="261">
        <v>1E-27</v>
      </c>
      <c r="P193" s="261">
        <v>1E-27</v>
      </c>
      <c r="Q193" s="261">
        <v>869.14967562557922</v>
      </c>
      <c r="R193" s="261">
        <v>1.2896200185356813E-27</v>
      </c>
      <c r="S193" s="261">
        <v>1.2896200185356813E-27</v>
      </c>
      <c r="T193" s="261">
        <v>869.14967562557922</v>
      </c>
      <c r="U193" s="261">
        <v>868.86005560704359</v>
      </c>
      <c r="V193" s="259">
        <v>0.28962001853562924</v>
      </c>
      <c r="W193" s="260">
        <v>1E-27</v>
      </c>
      <c r="X193" s="261">
        <v>1E-27</v>
      </c>
      <c r="Y193" s="261">
        <v>1E-27</v>
      </c>
      <c r="Z193" s="261">
        <v>1E-27</v>
      </c>
      <c r="AA193" s="261">
        <v>1E-27</v>
      </c>
      <c r="AB193" s="261">
        <v>1E-27</v>
      </c>
      <c r="AC193" s="261">
        <v>1E-27</v>
      </c>
      <c r="AD193" s="261">
        <v>1E-27</v>
      </c>
      <c r="AE193" s="261">
        <v>0.28962001853562924</v>
      </c>
      <c r="AF193" s="259">
        <v>0.28962001853562924</v>
      </c>
      <c r="AG193" s="259">
        <v>-0.28962001853562924</v>
      </c>
      <c r="AH193" s="260">
        <v>869.14967562557922</v>
      </c>
      <c r="AI193" s="261">
        <v>1.2896200185356813E-27</v>
      </c>
      <c r="AJ193" s="261">
        <v>1.2896200185356813E-27</v>
      </c>
      <c r="AK193" s="261">
        <v>1.2896200185356813E-27</v>
      </c>
      <c r="AL193" s="261">
        <v>869.14967562557922</v>
      </c>
      <c r="AM193" s="261">
        <v>1.2896200185356813E-27</v>
      </c>
      <c r="AN193" s="261">
        <v>1.2896200185356813E-27</v>
      </c>
      <c r="AO193" s="261">
        <v>869.14967562557922</v>
      </c>
      <c r="AP193" s="261">
        <v>869.14967562557922</v>
      </c>
      <c r="AQ193" s="262">
        <v>1E-27</v>
      </c>
      <c r="AR193" s="253">
        <f>'5-1'!BS193+'5-8'!BS193-'4'!AQ193</f>
        <v>0</v>
      </c>
      <c r="AS193" s="260">
        <v>8.8530101641907755E-28</v>
      </c>
      <c r="AT193" s="261">
        <v>0</v>
      </c>
      <c r="AU193" s="261">
        <v>0</v>
      </c>
      <c r="AV193" s="263">
        <v>0</v>
      </c>
      <c r="AW193" s="261">
        <v>0</v>
      </c>
      <c r="AX193" s="261">
        <v>0</v>
      </c>
      <c r="AY193" s="261">
        <v>0</v>
      </c>
      <c r="AZ193" s="261">
        <v>0</v>
      </c>
      <c r="BA193" s="261">
        <v>0</v>
      </c>
      <c r="BB193" s="261">
        <v>0</v>
      </c>
      <c r="BC193" s="261">
        <v>0</v>
      </c>
      <c r="BD193" s="261">
        <v>0</v>
      </c>
      <c r="BE193" s="261">
        <v>0</v>
      </c>
      <c r="BF193" s="261">
        <v>0</v>
      </c>
      <c r="BG193" s="261">
        <v>0</v>
      </c>
      <c r="BH193" s="261">
        <v>1.146989835809226E-28</v>
      </c>
      <c r="BI193" s="262">
        <v>0</v>
      </c>
      <c r="BJ193" s="255">
        <f t="shared" si="2"/>
        <v>0</v>
      </c>
    </row>
    <row r="194" spans="2:62" s="217" customFormat="1" ht="12.75">
      <c r="B194" s="256">
        <v>166</v>
      </c>
      <c r="C194" s="1084" t="s">
        <v>781</v>
      </c>
      <c r="D194" s="1084"/>
      <c r="E194" s="1084"/>
      <c r="F194" s="1084"/>
      <c r="G194" s="1084"/>
      <c r="H194" s="1085" t="s">
        <v>801</v>
      </c>
      <c r="I194" s="1086"/>
      <c r="J194" s="257">
        <v>34105</v>
      </c>
      <c r="K194" s="258">
        <v>37173</v>
      </c>
      <c r="L194" s="259">
        <v>7</v>
      </c>
      <c r="M194" s="260">
        <v>3765.0602409638554</v>
      </c>
      <c r="N194" s="261">
        <v>1E-27</v>
      </c>
      <c r="O194" s="261">
        <v>1E-27</v>
      </c>
      <c r="P194" s="261">
        <v>1E-27</v>
      </c>
      <c r="Q194" s="261">
        <v>3765.0602409638554</v>
      </c>
      <c r="R194" s="261">
        <v>1.2896200185356813E-27</v>
      </c>
      <c r="S194" s="261">
        <v>1.2896200185356813E-27</v>
      </c>
      <c r="T194" s="261">
        <v>3765.0602409638554</v>
      </c>
      <c r="U194" s="261">
        <v>3764.7706209453199</v>
      </c>
      <c r="V194" s="259">
        <v>0.28962001853551556</v>
      </c>
      <c r="W194" s="260">
        <v>1E-27</v>
      </c>
      <c r="X194" s="261">
        <v>1E-27</v>
      </c>
      <c r="Y194" s="261">
        <v>1E-27</v>
      </c>
      <c r="Z194" s="261">
        <v>1E-27</v>
      </c>
      <c r="AA194" s="261">
        <v>1E-27</v>
      </c>
      <c r="AB194" s="261">
        <v>1E-27</v>
      </c>
      <c r="AC194" s="261">
        <v>1E-27</v>
      </c>
      <c r="AD194" s="261">
        <v>1E-27</v>
      </c>
      <c r="AE194" s="261">
        <v>0.28962001853551556</v>
      </c>
      <c r="AF194" s="259">
        <v>0.28962001853551556</v>
      </c>
      <c r="AG194" s="259">
        <v>-0.28962001853551556</v>
      </c>
      <c r="AH194" s="260">
        <v>3765.0602409638554</v>
      </c>
      <c r="AI194" s="261">
        <v>1.2896200185356813E-27</v>
      </c>
      <c r="AJ194" s="261">
        <v>1.2896200185356813E-27</v>
      </c>
      <c r="AK194" s="261">
        <v>1.2896200185356813E-27</v>
      </c>
      <c r="AL194" s="261">
        <v>3765.0602409638554</v>
      </c>
      <c r="AM194" s="261">
        <v>1.2896200185356813E-27</v>
      </c>
      <c r="AN194" s="261">
        <v>1.2896200185356813E-27</v>
      </c>
      <c r="AO194" s="261">
        <v>3765.0602409638554</v>
      </c>
      <c r="AP194" s="261">
        <v>3765.0602409638554</v>
      </c>
      <c r="AQ194" s="262">
        <v>1E-27</v>
      </c>
      <c r="AR194" s="253">
        <f>'5-1'!BS194+'5-8'!BS194-'4'!AQ194</f>
        <v>0</v>
      </c>
      <c r="AS194" s="260">
        <v>8.8530101641907755E-28</v>
      </c>
      <c r="AT194" s="261">
        <v>0</v>
      </c>
      <c r="AU194" s="261">
        <v>0</v>
      </c>
      <c r="AV194" s="263">
        <v>0</v>
      </c>
      <c r="AW194" s="261">
        <v>0</v>
      </c>
      <c r="AX194" s="261">
        <v>0</v>
      </c>
      <c r="AY194" s="261">
        <v>0</v>
      </c>
      <c r="AZ194" s="261">
        <v>0</v>
      </c>
      <c r="BA194" s="261">
        <v>0</v>
      </c>
      <c r="BB194" s="261">
        <v>0</v>
      </c>
      <c r="BC194" s="261">
        <v>0</v>
      </c>
      <c r="BD194" s="261">
        <v>0</v>
      </c>
      <c r="BE194" s="261">
        <v>0</v>
      </c>
      <c r="BF194" s="261">
        <v>0</v>
      </c>
      <c r="BG194" s="261">
        <v>0</v>
      </c>
      <c r="BH194" s="261">
        <v>1.146989835809226E-28</v>
      </c>
      <c r="BI194" s="262">
        <v>0</v>
      </c>
      <c r="BJ194" s="255">
        <f t="shared" si="2"/>
        <v>0</v>
      </c>
    </row>
    <row r="195" spans="2:62" s="217" customFormat="1" ht="12.75">
      <c r="B195" s="256">
        <v>167</v>
      </c>
      <c r="C195" s="1084" t="s">
        <v>782</v>
      </c>
      <c r="D195" s="1084"/>
      <c r="E195" s="1084"/>
      <c r="F195" s="1084"/>
      <c r="G195" s="1084"/>
      <c r="H195" s="1085" t="s">
        <v>801</v>
      </c>
      <c r="I195" s="1086"/>
      <c r="J195" s="257">
        <v>34401</v>
      </c>
      <c r="K195" s="258">
        <v>33725</v>
      </c>
      <c r="L195" s="259">
        <v>7</v>
      </c>
      <c r="M195" s="260">
        <v>10429.216867469881</v>
      </c>
      <c r="N195" s="261">
        <v>1E-27</v>
      </c>
      <c r="O195" s="261">
        <v>1E-27</v>
      </c>
      <c r="P195" s="261">
        <v>1E-27</v>
      </c>
      <c r="Q195" s="261">
        <v>10429.216867469881</v>
      </c>
      <c r="R195" s="261">
        <v>1.2896200185356813E-27</v>
      </c>
      <c r="S195" s="261">
        <v>1.2896200185356813E-27</v>
      </c>
      <c r="T195" s="261">
        <v>10429.216867469881</v>
      </c>
      <c r="U195" s="261">
        <v>10428.927247451344</v>
      </c>
      <c r="V195" s="259">
        <v>0.2896200185368798</v>
      </c>
      <c r="W195" s="260">
        <v>1E-27</v>
      </c>
      <c r="X195" s="261">
        <v>1E-27</v>
      </c>
      <c r="Y195" s="261">
        <v>1E-27</v>
      </c>
      <c r="Z195" s="261">
        <v>1E-27</v>
      </c>
      <c r="AA195" s="261">
        <v>1E-27</v>
      </c>
      <c r="AB195" s="261">
        <v>1E-27</v>
      </c>
      <c r="AC195" s="261">
        <v>1E-27</v>
      </c>
      <c r="AD195" s="261">
        <v>1E-27</v>
      </c>
      <c r="AE195" s="261">
        <v>0.2896200185368798</v>
      </c>
      <c r="AF195" s="259">
        <v>0.2896200185368798</v>
      </c>
      <c r="AG195" s="259">
        <v>-0.2896200185368798</v>
      </c>
      <c r="AH195" s="260">
        <v>10429.216867469881</v>
      </c>
      <c r="AI195" s="261">
        <v>1.2896200185356813E-27</v>
      </c>
      <c r="AJ195" s="261">
        <v>1.2896200185356813E-27</v>
      </c>
      <c r="AK195" s="261">
        <v>1.2896200185356813E-27</v>
      </c>
      <c r="AL195" s="261">
        <v>10429.216867469881</v>
      </c>
      <c r="AM195" s="261">
        <v>1.2896200185356813E-27</v>
      </c>
      <c r="AN195" s="261">
        <v>1.2896200185356813E-27</v>
      </c>
      <c r="AO195" s="261">
        <v>10429.216867469881</v>
      </c>
      <c r="AP195" s="261">
        <v>10429.216867469881</v>
      </c>
      <c r="AQ195" s="262">
        <v>1E-27</v>
      </c>
      <c r="AR195" s="253">
        <f>'5-1'!BS195+'5-8'!BS195-'4'!AQ195</f>
        <v>0</v>
      </c>
      <c r="AS195" s="260">
        <v>8.8530101641907755E-28</v>
      </c>
      <c r="AT195" s="261">
        <v>0</v>
      </c>
      <c r="AU195" s="261">
        <v>0</v>
      </c>
      <c r="AV195" s="263">
        <v>0</v>
      </c>
      <c r="AW195" s="261">
        <v>0</v>
      </c>
      <c r="AX195" s="261">
        <v>0</v>
      </c>
      <c r="AY195" s="261">
        <v>0</v>
      </c>
      <c r="AZ195" s="261">
        <v>0</v>
      </c>
      <c r="BA195" s="261">
        <v>0</v>
      </c>
      <c r="BB195" s="261">
        <v>0</v>
      </c>
      <c r="BC195" s="261">
        <v>0</v>
      </c>
      <c r="BD195" s="261">
        <v>0</v>
      </c>
      <c r="BE195" s="261">
        <v>0</v>
      </c>
      <c r="BF195" s="261">
        <v>0</v>
      </c>
      <c r="BG195" s="261">
        <v>0</v>
      </c>
      <c r="BH195" s="261">
        <v>1.146989835809226E-28</v>
      </c>
      <c r="BI195" s="262">
        <v>0</v>
      </c>
      <c r="BJ195" s="255">
        <f t="shared" si="2"/>
        <v>0</v>
      </c>
    </row>
    <row r="196" spans="2:62" s="217" customFormat="1" ht="12.75">
      <c r="B196" s="256">
        <v>168</v>
      </c>
      <c r="C196" s="1084" t="s">
        <v>783</v>
      </c>
      <c r="D196" s="1084"/>
      <c r="E196" s="1084"/>
      <c r="F196" s="1084"/>
      <c r="G196" s="1084"/>
      <c r="H196" s="1085" t="s">
        <v>801</v>
      </c>
      <c r="I196" s="1086"/>
      <c r="J196" s="257">
        <v>34404</v>
      </c>
      <c r="K196" s="258">
        <v>38267</v>
      </c>
      <c r="L196" s="259">
        <v>7</v>
      </c>
      <c r="M196" s="260">
        <v>724.05004633920305</v>
      </c>
      <c r="N196" s="261">
        <v>1E-27</v>
      </c>
      <c r="O196" s="261">
        <v>1E-27</v>
      </c>
      <c r="P196" s="261">
        <v>1E-27</v>
      </c>
      <c r="Q196" s="261">
        <v>724.05004633920305</v>
      </c>
      <c r="R196" s="261">
        <v>1.2896200185356813E-27</v>
      </c>
      <c r="S196" s="261">
        <v>1.2896200185356813E-27</v>
      </c>
      <c r="T196" s="261">
        <v>724.05004633920305</v>
      </c>
      <c r="U196" s="261">
        <v>723.76042632066731</v>
      </c>
      <c r="V196" s="259">
        <v>0.28962001853574293</v>
      </c>
      <c r="W196" s="260">
        <v>1E-27</v>
      </c>
      <c r="X196" s="261">
        <v>1E-27</v>
      </c>
      <c r="Y196" s="261">
        <v>1E-27</v>
      </c>
      <c r="Z196" s="261">
        <v>1E-27</v>
      </c>
      <c r="AA196" s="261">
        <v>1E-27</v>
      </c>
      <c r="AB196" s="261">
        <v>1E-27</v>
      </c>
      <c r="AC196" s="261">
        <v>1E-27</v>
      </c>
      <c r="AD196" s="261">
        <v>1E-27</v>
      </c>
      <c r="AE196" s="261">
        <v>0.28962001853574293</v>
      </c>
      <c r="AF196" s="259">
        <v>0.28962001853574293</v>
      </c>
      <c r="AG196" s="259">
        <v>-0.28962001853574293</v>
      </c>
      <c r="AH196" s="260">
        <v>724.05004633920305</v>
      </c>
      <c r="AI196" s="261">
        <v>1.2896200185356813E-27</v>
      </c>
      <c r="AJ196" s="261">
        <v>1.2896200185356813E-27</v>
      </c>
      <c r="AK196" s="261">
        <v>1.2896200185356813E-27</v>
      </c>
      <c r="AL196" s="261">
        <v>724.05004633920305</v>
      </c>
      <c r="AM196" s="261">
        <v>1.2896200185356813E-27</v>
      </c>
      <c r="AN196" s="261">
        <v>1.2896200185356813E-27</v>
      </c>
      <c r="AO196" s="261">
        <v>724.05004633920305</v>
      </c>
      <c r="AP196" s="261">
        <v>724.05004633920305</v>
      </c>
      <c r="AQ196" s="262">
        <v>1E-27</v>
      </c>
      <c r="AR196" s="253">
        <f>'5-1'!BS196+'5-8'!BS196-'4'!AQ196</f>
        <v>0</v>
      </c>
      <c r="AS196" s="260">
        <v>8.8530101641907755E-28</v>
      </c>
      <c r="AT196" s="261">
        <v>0</v>
      </c>
      <c r="AU196" s="261">
        <v>0</v>
      </c>
      <c r="AV196" s="263">
        <v>0</v>
      </c>
      <c r="AW196" s="261">
        <v>0</v>
      </c>
      <c r="AX196" s="261">
        <v>0</v>
      </c>
      <c r="AY196" s="261">
        <v>0</v>
      </c>
      <c r="AZ196" s="261">
        <v>0</v>
      </c>
      <c r="BA196" s="261">
        <v>0</v>
      </c>
      <c r="BB196" s="261">
        <v>0</v>
      </c>
      <c r="BC196" s="261">
        <v>0</v>
      </c>
      <c r="BD196" s="261">
        <v>0</v>
      </c>
      <c r="BE196" s="261">
        <v>0</v>
      </c>
      <c r="BF196" s="261">
        <v>0</v>
      </c>
      <c r="BG196" s="261">
        <v>0</v>
      </c>
      <c r="BH196" s="261">
        <v>1.146989835809226E-28</v>
      </c>
      <c r="BI196" s="262">
        <v>0</v>
      </c>
      <c r="BJ196" s="255">
        <f t="shared" si="2"/>
        <v>0</v>
      </c>
    </row>
    <row r="197" spans="2:62" s="217" customFormat="1" ht="12.75">
      <c r="B197" s="256">
        <v>169</v>
      </c>
      <c r="C197" s="1084" t="s">
        <v>752</v>
      </c>
      <c r="D197" s="1084"/>
      <c r="E197" s="1084"/>
      <c r="F197" s="1084"/>
      <c r="G197" s="1084"/>
      <c r="H197" s="1085" t="s">
        <v>807</v>
      </c>
      <c r="I197" s="1086"/>
      <c r="J197" s="257">
        <v>109</v>
      </c>
      <c r="K197" s="258">
        <v>37911</v>
      </c>
      <c r="L197" s="259">
        <v>3</v>
      </c>
      <c r="M197" s="260">
        <v>354.78452270620949</v>
      </c>
      <c r="N197" s="261">
        <v>1E-27</v>
      </c>
      <c r="O197" s="261">
        <v>1E-27</v>
      </c>
      <c r="P197" s="261">
        <v>1E-27</v>
      </c>
      <c r="Q197" s="261">
        <v>354.78452270620949</v>
      </c>
      <c r="R197" s="261">
        <v>1.2896200185356813E-27</v>
      </c>
      <c r="S197" s="261">
        <v>1.2896200185356813E-27</v>
      </c>
      <c r="T197" s="261">
        <v>354.78452270620949</v>
      </c>
      <c r="U197" s="261">
        <v>354.78452270620949</v>
      </c>
      <c r="V197" s="259">
        <v>1E-27</v>
      </c>
      <c r="W197" s="260">
        <v>1E-27</v>
      </c>
      <c r="X197" s="261">
        <v>1E-27</v>
      </c>
      <c r="Y197" s="261">
        <v>1E-27</v>
      </c>
      <c r="Z197" s="261">
        <v>1E-27</v>
      </c>
      <c r="AA197" s="261">
        <v>1E-27</v>
      </c>
      <c r="AB197" s="261">
        <v>1E-27</v>
      </c>
      <c r="AC197" s="261">
        <v>1E-27</v>
      </c>
      <c r="AD197" s="261">
        <v>1E-27</v>
      </c>
      <c r="AE197" s="261">
        <v>1E-27</v>
      </c>
      <c r="AF197" s="259">
        <v>1E-27</v>
      </c>
      <c r="AG197" s="259">
        <v>1E-27</v>
      </c>
      <c r="AH197" s="260">
        <v>354.78452270620949</v>
      </c>
      <c r="AI197" s="261">
        <v>1.2896200185356813E-27</v>
      </c>
      <c r="AJ197" s="261">
        <v>1.2896200185356813E-27</v>
      </c>
      <c r="AK197" s="261">
        <v>1.2896200185356813E-27</v>
      </c>
      <c r="AL197" s="261">
        <v>354.78452270620949</v>
      </c>
      <c r="AM197" s="261">
        <v>1.2896200185356813E-27</v>
      </c>
      <c r="AN197" s="261">
        <v>1.2896200185356813E-27</v>
      </c>
      <c r="AO197" s="261">
        <v>354.78452270620949</v>
      </c>
      <c r="AP197" s="261">
        <v>354.78452270620949</v>
      </c>
      <c r="AQ197" s="262">
        <v>1E-27</v>
      </c>
      <c r="AR197" s="253">
        <f>'5-1'!BS197+'5-8'!BS197-'4'!AQ197</f>
        <v>0</v>
      </c>
      <c r="AS197" s="260">
        <v>8.7454313371236444E-28</v>
      </c>
      <c r="AT197" s="261">
        <v>0</v>
      </c>
      <c r="AU197" s="261">
        <v>0</v>
      </c>
      <c r="AV197" s="263">
        <v>0</v>
      </c>
      <c r="AW197" s="261">
        <v>0</v>
      </c>
      <c r="AX197" s="261">
        <v>0</v>
      </c>
      <c r="AY197" s="261">
        <v>0</v>
      </c>
      <c r="AZ197" s="261">
        <v>0</v>
      </c>
      <c r="BA197" s="261">
        <v>0</v>
      </c>
      <c r="BB197" s="261">
        <v>0</v>
      </c>
      <c r="BC197" s="261">
        <v>0</v>
      </c>
      <c r="BD197" s="261">
        <v>0</v>
      </c>
      <c r="BE197" s="261">
        <v>0</v>
      </c>
      <c r="BF197" s="261">
        <v>0</v>
      </c>
      <c r="BG197" s="261">
        <v>0</v>
      </c>
      <c r="BH197" s="261">
        <v>1.1330519978415952E-28</v>
      </c>
      <c r="BI197" s="262">
        <v>1.2151666503476205E-29</v>
      </c>
      <c r="BJ197" s="255">
        <f t="shared" si="2"/>
        <v>0</v>
      </c>
    </row>
    <row r="198" spans="2:62" s="217" customFormat="1" ht="12.75">
      <c r="B198" s="256">
        <v>170</v>
      </c>
      <c r="C198" s="1084" t="s">
        <v>753</v>
      </c>
      <c r="D198" s="1084"/>
      <c r="E198" s="1084"/>
      <c r="F198" s="1084"/>
      <c r="G198" s="1084"/>
      <c r="H198" s="1085" t="s">
        <v>807</v>
      </c>
      <c r="I198" s="1086"/>
      <c r="J198" s="257">
        <v>110</v>
      </c>
      <c r="K198" s="258">
        <v>39339</v>
      </c>
      <c r="L198" s="259">
        <v>3</v>
      </c>
      <c r="M198" s="260">
        <v>579.24003707136239</v>
      </c>
      <c r="N198" s="261">
        <v>1E-27</v>
      </c>
      <c r="O198" s="261">
        <v>1E-27</v>
      </c>
      <c r="P198" s="261">
        <v>1E-27</v>
      </c>
      <c r="Q198" s="261">
        <v>579.24003707136239</v>
      </c>
      <c r="R198" s="261">
        <v>1.2896200185356813E-27</v>
      </c>
      <c r="S198" s="261">
        <v>1.2896200185356813E-27</v>
      </c>
      <c r="T198" s="261">
        <v>579.24003707136239</v>
      </c>
      <c r="U198" s="261">
        <v>579.24003707136239</v>
      </c>
      <c r="V198" s="259">
        <v>1E-27</v>
      </c>
      <c r="W198" s="260">
        <v>1E-27</v>
      </c>
      <c r="X198" s="261">
        <v>1E-27</v>
      </c>
      <c r="Y198" s="261">
        <v>1E-27</v>
      </c>
      <c r="Z198" s="261">
        <v>1E-27</v>
      </c>
      <c r="AA198" s="261">
        <v>1E-27</v>
      </c>
      <c r="AB198" s="261">
        <v>1E-27</v>
      </c>
      <c r="AC198" s="261">
        <v>1E-27</v>
      </c>
      <c r="AD198" s="261">
        <v>1E-27</v>
      </c>
      <c r="AE198" s="261">
        <v>1E-27</v>
      </c>
      <c r="AF198" s="259">
        <v>1E-27</v>
      </c>
      <c r="AG198" s="259">
        <v>1E-27</v>
      </c>
      <c r="AH198" s="260">
        <v>579.24003707136239</v>
      </c>
      <c r="AI198" s="261">
        <v>1.2896200185356813E-27</v>
      </c>
      <c r="AJ198" s="261">
        <v>1.2896200185356813E-27</v>
      </c>
      <c r="AK198" s="261">
        <v>1.2896200185356813E-27</v>
      </c>
      <c r="AL198" s="261">
        <v>579.24003707136239</v>
      </c>
      <c r="AM198" s="261">
        <v>1.2896200185356813E-27</v>
      </c>
      <c r="AN198" s="261">
        <v>1.2896200185356813E-27</v>
      </c>
      <c r="AO198" s="261">
        <v>579.24003707136239</v>
      </c>
      <c r="AP198" s="261">
        <v>579.24003707136239</v>
      </c>
      <c r="AQ198" s="262">
        <v>1E-27</v>
      </c>
      <c r="AR198" s="253">
        <f>'5-1'!BS198+'5-8'!BS198-'4'!AQ198</f>
        <v>0</v>
      </c>
      <c r="AS198" s="260">
        <v>8.7454313371236444E-28</v>
      </c>
      <c r="AT198" s="261">
        <v>0</v>
      </c>
      <c r="AU198" s="261">
        <v>0</v>
      </c>
      <c r="AV198" s="263">
        <v>0</v>
      </c>
      <c r="AW198" s="261">
        <v>0</v>
      </c>
      <c r="AX198" s="261">
        <v>0</v>
      </c>
      <c r="AY198" s="261">
        <v>0</v>
      </c>
      <c r="AZ198" s="261">
        <v>0</v>
      </c>
      <c r="BA198" s="261">
        <v>0</v>
      </c>
      <c r="BB198" s="261">
        <v>0</v>
      </c>
      <c r="BC198" s="261">
        <v>0</v>
      </c>
      <c r="BD198" s="261">
        <v>0</v>
      </c>
      <c r="BE198" s="261">
        <v>0</v>
      </c>
      <c r="BF198" s="261">
        <v>0</v>
      </c>
      <c r="BG198" s="261">
        <v>0</v>
      </c>
      <c r="BH198" s="261">
        <v>1.1330519978415952E-28</v>
      </c>
      <c r="BI198" s="262">
        <v>1.2151666503476205E-29</v>
      </c>
      <c r="BJ198" s="255">
        <f t="shared" si="2"/>
        <v>0</v>
      </c>
    </row>
    <row r="199" spans="2:62" s="217" customFormat="1" ht="12.75">
      <c r="B199" s="256">
        <v>171</v>
      </c>
      <c r="C199" s="1084" t="s">
        <v>784</v>
      </c>
      <c r="D199" s="1084"/>
      <c r="E199" s="1084"/>
      <c r="F199" s="1084"/>
      <c r="G199" s="1084"/>
      <c r="H199" s="1085" t="s">
        <v>788</v>
      </c>
      <c r="I199" s="1086"/>
      <c r="J199" s="257">
        <v>44507</v>
      </c>
      <c r="K199" s="258">
        <v>34029</v>
      </c>
      <c r="L199" s="259">
        <v>16</v>
      </c>
      <c r="M199" s="260">
        <v>151.18164967562558</v>
      </c>
      <c r="N199" s="261">
        <v>1E-27</v>
      </c>
      <c r="O199" s="261">
        <v>1E-27</v>
      </c>
      <c r="P199" s="261">
        <v>1E-27</v>
      </c>
      <c r="Q199" s="261">
        <v>151.18164967562558</v>
      </c>
      <c r="R199" s="261">
        <v>1.2896200185356813E-27</v>
      </c>
      <c r="S199" s="261">
        <v>1.2896200185356813E-27</v>
      </c>
      <c r="T199" s="261">
        <v>151.18164967562558</v>
      </c>
      <c r="U199" s="261">
        <v>150.89202965708989</v>
      </c>
      <c r="V199" s="259">
        <v>0.28962001853568609</v>
      </c>
      <c r="W199" s="260">
        <v>1E-27</v>
      </c>
      <c r="X199" s="261">
        <v>1E-27</v>
      </c>
      <c r="Y199" s="261">
        <v>1E-27</v>
      </c>
      <c r="Z199" s="261">
        <v>1E-27</v>
      </c>
      <c r="AA199" s="261">
        <v>1E-27</v>
      </c>
      <c r="AB199" s="261">
        <v>1E-27</v>
      </c>
      <c r="AC199" s="261">
        <v>1E-27</v>
      </c>
      <c r="AD199" s="261">
        <v>1E-27</v>
      </c>
      <c r="AE199" s="261">
        <v>0.28962001853568609</v>
      </c>
      <c r="AF199" s="259">
        <v>0.28962001853568609</v>
      </c>
      <c r="AG199" s="259">
        <v>-0.28962001853568609</v>
      </c>
      <c r="AH199" s="260">
        <v>151.18164967562558</v>
      </c>
      <c r="AI199" s="261">
        <v>1.2896200185356813E-27</v>
      </c>
      <c r="AJ199" s="261">
        <v>1.2896200185356813E-27</v>
      </c>
      <c r="AK199" s="261">
        <v>1.2896200185356813E-27</v>
      </c>
      <c r="AL199" s="261">
        <v>151.18164967562558</v>
      </c>
      <c r="AM199" s="261">
        <v>1.2896200185356813E-27</v>
      </c>
      <c r="AN199" s="261">
        <v>1.2896200185356813E-27</v>
      </c>
      <c r="AO199" s="261">
        <v>151.18164967562558</v>
      </c>
      <c r="AP199" s="261">
        <v>151.18164967562558</v>
      </c>
      <c r="AQ199" s="262">
        <v>1E-27</v>
      </c>
      <c r="AR199" s="253">
        <f>'5-1'!BS199+'5-8'!BS199-'4'!AQ199</f>
        <v>0</v>
      </c>
      <c r="AS199" s="260">
        <v>8.8530101641907755E-28</v>
      </c>
      <c r="AT199" s="261">
        <v>0</v>
      </c>
      <c r="AU199" s="261">
        <v>0</v>
      </c>
      <c r="AV199" s="263">
        <v>0</v>
      </c>
      <c r="AW199" s="261">
        <v>0</v>
      </c>
      <c r="AX199" s="261">
        <v>0</v>
      </c>
      <c r="AY199" s="261">
        <v>0</v>
      </c>
      <c r="AZ199" s="261">
        <v>0</v>
      </c>
      <c r="BA199" s="261">
        <v>0</v>
      </c>
      <c r="BB199" s="261">
        <v>0</v>
      </c>
      <c r="BC199" s="261">
        <v>0</v>
      </c>
      <c r="BD199" s="261">
        <v>0</v>
      </c>
      <c r="BE199" s="261">
        <v>0</v>
      </c>
      <c r="BF199" s="261">
        <v>0</v>
      </c>
      <c r="BG199" s="261">
        <v>0</v>
      </c>
      <c r="BH199" s="261">
        <v>1.146989835809226E-28</v>
      </c>
      <c r="BI199" s="262">
        <v>0</v>
      </c>
      <c r="BJ199" s="255">
        <f t="shared" si="2"/>
        <v>0</v>
      </c>
    </row>
    <row r="200" spans="2:62" s="217" customFormat="1" ht="12.75">
      <c r="B200" s="256">
        <v>172</v>
      </c>
      <c r="C200" s="1084" t="s">
        <v>688</v>
      </c>
      <c r="D200" s="1084"/>
      <c r="E200" s="1084"/>
      <c r="F200" s="1084"/>
      <c r="G200" s="1084"/>
      <c r="H200" s="1085" t="s">
        <v>788</v>
      </c>
      <c r="I200" s="1086"/>
      <c r="J200" s="257">
        <v>19003</v>
      </c>
      <c r="K200" s="258">
        <v>32782</v>
      </c>
      <c r="L200" s="259">
        <v>15</v>
      </c>
      <c r="M200" s="260">
        <v>2.1584800741427251E-27</v>
      </c>
      <c r="N200" s="261">
        <v>1E-27</v>
      </c>
      <c r="O200" s="261">
        <v>1E-27</v>
      </c>
      <c r="P200" s="261">
        <v>1E-27</v>
      </c>
      <c r="Q200" s="261">
        <v>1.2896200185356813E-27</v>
      </c>
      <c r="R200" s="261">
        <v>1.2896200185356813E-27</v>
      </c>
      <c r="S200" s="261">
        <v>1.2896200185356813E-27</v>
      </c>
      <c r="T200" s="261">
        <v>7.1037998146431878E-28</v>
      </c>
      <c r="U200" s="261">
        <v>1.2896200185356813E-27</v>
      </c>
      <c r="V200" s="259">
        <v>4.207599629286376E-28</v>
      </c>
      <c r="W200" s="260">
        <v>1E-27</v>
      </c>
      <c r="X200" s="261">
        <v>1E-27</v>
      </c>
      <c r="Y200" s="261">
        <v>1E-27</v>
      </c>
      <c r="Z200" s="261">
        <v>1E-27</v>
      </c>
      <c r="AA200" s="261">
        <v>1E-27</v>
      </c>
      <c r="AB200" s="261">
        <v>1E-27</v>
      </c>
      <c r="AC200" s="261">
        <v>1E-27</v>
      </c>
      <c r="AD200" s="261">
        <v>1E-27</v>
      </c>
      <c r="AE200" s="261">
        <v>4.207599629286376E-28</v>
      </c>
      <c r="AF200" s="259">
        <v>4.207599629286376E-28</v>
      </c>
      <c r="AG200" s="259">
        <v>1.5792400370713626E-27</v>
      </c>
      <c r="AH200" s="260">
        <v>2.1584800741427251E-27</v>
      </c>
      <c r="AI200" s="261">
        <v>1.2896200185356813E-27</v>
      </c>
      <c r="AJ200" s="261">
        <v>1.2896200185356813E-27</v>
      </c>
      <c r="AK200" s="261">
        <v>1.2896200185356813E-27</v>
      </c>
      <c r="AL200" s="261">
        <v>1.2896200185356813E-27</v>
      </c>
      <c r="AM200" s="261">
        <v>1.2896200185356813E-27</v>
      </c>
      <c r="AN200" s="261">
        <v>1.2896200185356813E-27</v>
      </c>
      <c r="AO200" s="261">
        <v>7.1037998146431878E-28</v>
      </c>
      <c r="AP200" s="261">
        <v>7.1037998146431878E-28</v>
      </c>
      <c r="AQ200" s="262">
        <v>1E-27</v>
      </c>
      <c r="AR200" s="253">
        <f>'5-1'!BS200+'5-8'!BS200-'4'!AQ200</f>
        <v>0</v>
      </c>
      <c r="AS200" s="260">
        <v>8.8530101641907755E-28</v>
      </c>
      <c r="AT200" s="261">
        <v>0</v>
      </c>
      <c r="AU200" s="261">
        <v>0</v>
      </c>
      <c r="AV200" s="263">
        <v>0</v>
      </c>
      <c r="AW200" s="261">
        <v>0</v>
      </c>
      <c r="AX200" s="261">
        <v>0</v>
      </c>
      <c r="AY200" s="261">
        <v>0</v>
      </c>
      <c r="AZ200" s="261">
        <v>0</v>
      </c>
      <c r="BA200" s="261">
        <v>0</v>
      </c>
      <c r="BB200" s="261">
        <v>0</v>
      </c>
      <c r="BC200" s="261">
        <v>0</v>
      </c>
      <c r="BD200" s="261">
        <v>0</v>
      </c>
      <c r="BE200" s="261">
        <v>0</v>
      </c>
      <c r="BF200" s="261">
        <v>0</v>
      </c>
      <c r="BG200" s="261">
        <v>0</v>
      </c>
      <c r="BH200" s="261">
        <v>1.146989835809226E-28</v>
      </c>
      <c r="BI200" s="262">
        <v>0</v>
      </c>
      <c r="BJ200" s="255">
        <f t="shared" si="2"/>
        <v>0</v>
      </c>
    </row>
    <row r="201" spans="2:62" s="217" customFormat="1" ht="12.75">
      <c r="B201" s="256">
        <v>173</v>
      </c>
      <c r="C201" s="1084" t="s">
        <v>688</v>
      </c>
      <c r="D201" s="1084"/>
      <c r="E201" s="1084"/>
      <c r="F201" s="1084"/>
      <c r="G201" s="1084"/>
      <c r="H201" s="1085" t="s">
        <v>788</v>
      </c>
      <c r="I201" s="1086"/>
      <c r="J201" s="257">
        <v>19004</v>
      </c>
      <c r="K201" s="258">
        <v>32782</v>
      </c>
      <c r="L201" s="259">
        <v>15</v>
      </c>
      <c r="M201" s="260">
        <v>509.73123262279893</v>
      </c>
      <c r="N201" s="261">
        <v>1E-27</v>
      </c>
      <c r="O201" s="261">
        <v>1E-27</v>
      </c>
      <c r="P201" s="261">
        <v>1E-27</v>
      </c>
      <c r="Q201" s="261">
        <v>509.73123262279893</v>
      </c>
      <c r="R201" s="261">
        <v>1.2896200185356813E-27</v>
      </c>
      <c r="S201" s="261">
        <v>1.2896200185356813E-27</v>
      </c>
      <c r="T201" s="261">
        <v>509.73123262279893</v>
      </c>
      <c r="U201" s="261">
        <v>509.44161260426324</v>
      </c>
      <c r="V201" s="259">
        <v>0.28962001853568609</v>
      </c>
      <c r="W201" s="260">
        <v>1E-27</v>
      </c>
      <c r="X201" s="261">
        <v>1E-27</v>
      </c>
      <c r="Y201" s="261">
        <v>1E-27</v>
      </c>
      <c r="Z201" s="261">
        <v>1E-27</v>
      </c>
      <c r="AA201" s="261">
        <v>1E-27</v>
      </c>
      <c r="AB201" s="261">
        <v>1E-27</v>
      </c>
      <c r="AC201" s="261">
        <v>1E-27</v>
      </c>
      <c r="AD201" s="261">
        <v>1E-27</v>
      </c>
      <c r="AE201" s="261">
        <v>0.28962001853568609</v>
      </c>
      <c r="AF201" s="259">
        <v>0.28962001853568609</v>
      </c>
      <c r="AG201" s="259">
        <v>-0.28962001853568609</v>
      </c>
      <c r="AH201" s="260">
        <v>509.73123262279893</v>
      </c>
      <c r="AI201" s="261">
        <v>1.2896200185356813E-27</v>
      </c>
      <c r="AJ201" s="261">
        <v>1.2896200185356813E-27</v>
      </c>
      <c r="AK201" s="261">
        <v>1.2896200185356813E-27</v>
      </c>
      <c r="AL201" s="261">
        <v>509.73123262279893</v>
      </c>
      <c r="AM201" s="261">
        <v>1.2896200185356813E-27</v>
      </c>
      <c r="AN201" s="261">
        <v>1.2896200185356813E-27</v>
      </c>
      <c r="AO201" s="261">
        <v>509.73123262279893</v>
      </c>
      <c r="AP201" s="261">
        <v>509.73123262279893</v>
      </c>
      <c r="AQ201" s="262">
        <v>1E-27</v>
      </c>
      <c r="AR201" s="253">
        <f>'5-1'!BS201+'5-8'!BS201-'4'!AQ201</f>
        <v>0</v>
      </c>
      <c r="AS201" s="260">
        <v>8.8530101641907755E-28</v>
      </c>
      <c r="AT201" s="261">
        <v>0</v>
      </c>
      <c r="AU201" s="261">
        <v>0</v>
      </c>
      <c r="AV201" s="263">
        <v>0</v>
      </c>
      <c r="AW201" s="261">
        <v>0</v>
      </c>
      <c r="AX201" s="261">
        <v>0</v>
      </c>
      <c r="AY201" s="261">
        <v>0</v>
      </c>
      <c r="AZ201" s="261">
        <v>0</v>
      </c>
      <c r="BA201" s="261">
        <v>0</v>
      </c>
      <c r="BB201" s="261">
        <v>0</v>
      </c>
      <c r="BC201" s="261">
        <v>0</v>
      </c>
      <c r="BD201" s="261">
        <v>0</v>
      </c>
      <c r="BE201" s="261">
        <v>0</v>
      </c>
      <c r="BF201" s="261">
        <v>0</v>
      </c>
      <c r="BG201" s="261">
        <v>0</v>
      </c>
      <c r="BH201" s="261">
        <v>1.146989835809226E-28</v>
      </c>
      <c r="BI201" s="262">
        <v>0</v>
      </c>
      <c r="BJ201" s="255">
        <f t="shared" si="2"/>
        <v>0</v>
      </c>
    </row>
    <row r="202" spans="2:62" s="217" customFormat="1" ht="12.75">
      <c r="B202" s="256">
        <v>174</v>
      </c>
      <c r="C202" s="1084" t="s">
        <v>785</v>
      </c>
      <c r="D202" s="1084"/>
      <c r="E202" s="1084"/>
      <c r="F202" s="1084"/>
      <c r="G202" s="1084"/>
      <c r="H202" s="1085" t="s">
        <v>802</v>
      </c>
      <c r="I202" s="1086"/>
      <c r="J202" s="257">
        <v>25100</v>
      </c>
      <c r="K202" s="258">
        <v>33664</v>
      </c>
      <c r="L202" s="259">
        <v>10</v>
      </c>
      <c r="M202" s="260">
        <v>64.006024096385545</v>
      </c>
      <c r="N202" s="261">
        <v>1E-27</v>
      </c>
      <c r="O202" s="261">
        <v>1E-27</v>
      </c>
      <c r="P202" s="261">
        <v>1E-27</v>
      </c>
      <c r="Q202" s="261">
        <v>64.006024096385545</v>
      </c>
      <c r="R202" s="261">
        <v>1.2896200185356813E-27</v>
      </c>
      <c r="S202" s="261">
        <v>1.2896200185356813E-27</v>
      </c>
      <c r="T202" s="261">
        <v>64.006024096385545</v>
      </c>
      <c r="U202" s="261">
        <v>63.716404077849866</v>
      </c>
      <c r="V202" s="259">
        <v>0.28962001853567898</v>
      </c>
      <c r="W202" s="260">
        <v>1E-27</v>
      </c>
      <c r="X202" s="261">
        <v>1E-27</v>
      </c>
      <c r="Y202" s="261">
        <v>1E-27</v>
      </c>
      <c r="Z202" s="261">
        <v>1E-27</v>
      </c>
      <c r="AA202" s="261">
        <v>1E-27</v>
      </c>
      <c r="AB202" s="261">
        <v>1E-27</v>
      </c>
      <c r="AC202" s="261">
        <v>1E-27</v>
      </c>
      <c r="AD202" s="261">
        <v>1E-27</v>
      </c>
      <c r="AE202" s="261">
        <v>0.28962001853567898</v>
      </c>
      <c r="AF202" s="259">
        <v>0.28962001853567898</v>
      </c>
      <c r="AG202" s="259">
        <v>-0.28962001853567898</v>
      </c>
      <c r="AH202" s="260">
        <v>64.006024096385545</v>
      </c>
      <c r="AI202" s="261">
        <v>1.2896200185356813E-27</v>
      </c>
      <c r="AJ202" s="261">
        <v>1.2896200185356813E-27</v>
      </c>
      <c r="AK202" s="261">
        <v>1.2896200185356813E-27</v>
      </c>
      <c r="AL202" s="261">
        <v>64.006024096385545</v>
      </c>
      <c r="AM202" s="261">
        <v>1.2896200185356813E-27</v>
      </c>
      <c r="AN202" s="261">
        <v>1.2896200185356813E-27</v>
      </c>
      <c r="AO202" s="261">
        <v>64.006024096385545</v>
      </c>
      <c r="AP202" s="261">
        <v>64.006024096385545</v>
      </c>
      <c r="AQ202" s="262">
        <v>1E-27</v>
      </c>
      <c r="AR202" s="253">
        <f>'5-1'!BS202+'5-8'!BS202-'4'!AQ202</f>
        <v>0</v>
      </c>
      <c r="AS202" s="260">
        <v>8.8530101641907755E-28</v>
      </c>
      <c r="AT202" s="261">
        <v>0</v>
      </c>
      <c r="AU202" s="261">
        <v>0</v>
      </c>
      <c r="AV202" s="263">
        <v>0</v>
      </c>
      <c r="AW202" s="261">
        <v>0</v>
      </c>
      <c r="AX202" s="261">
        <v>0</v>
      </c>
      <c r="AY202" s="261">
        <v>0</v>
      </c>
      <c r="AZ202" s="261">
        <v>0</v>
      </c>
      <c r="BA202" s="261">
        <v>0</v>
      </c>
      <c r="BB202" s="261">
        <v>0</v>
      </c>
      <c r="BC202" s="261">
        <v>0</v>
      </c>
      <c r="BD202" s="261">
        <v>0</v>
      </c>
      <c r="BE202" s="261">
        <v>0</v>
      </c>
      <c r="BF202" s="261">
        <v>0</v>
      </c>
      <c r="BG202" s="261">
        <v>0</v>
      </c>
      <c r="BH202" s="261">
        <v>1.146989835809226E-28</v>
      </c>
      <c r="BI202" s="262">
        <v>0</v>
      </c>
      <c r="BJ202" s="255">
        <f t="shared" si="2"/>
        <v>0</v>
      </c>
    </row>
    <row r="203" spans="2:62" s="217" customFormat="1" ht="12.75">
      <c r="B203" s="256">
        <v>175</v>
      </c>
      <c r="C203" s="1084" t="s">
        <v>786</v>
      </c>
      <c r="D203" s="1084"/>
      <c r="E203" s="1084"/>
      <c r="F203" s="1084"/>
      <c r="G203" s="1084"/>
      <c r="H203" s="1085" t="s">
        <v>795</v>
      </c>
      <c r="I203" s="1086"/>
      <c r="J203" s="257">
        <v>82205</v>
      </c>
      <c r="K203" s="258">
        <v>42180</v>
      </c>
      <c r="L203" s="259">
        <v>7</v>
      </c>
      <c r="M203" s="260">
        <v>1E-27</v>
      </c>
      <c r="N203" s="261">
        <v>1E-27</v>
      </c>
      <c r="O203" s="261">
        <v>1E-27</v>
      </c>
      <c r="P203" s="261">
        <v>1E-27</v>
      </c>
      <c r="Q203" s="261">
        <v>1E-27</v>
      </c>
      <c r="R203" s="261">
        <v>1E-27</v>
      </c>
      <c r="S203" s="261">
        <v>1E-27</v>
      </c>
      <c r="T203" s="261">
        <v>1E-27</v>
      </c>
      <c r="U203" s="261">
        <v>1E-27</v>
      </c>
      <c r="V203" s="259">
        <v>1E-27</v>
      </c>
      <c r="W203" s="260">
        <v>25620</v>
      </c>
      <c r="X203" s="261">
        <v>1E-27</v>
      </c>
      <c r="Y203" s="261">
        <v>1E-27</v>
      </c>
      <c r="Z203" s="261">
        <v>1E-27</v>
      </c>
      <c r="AA203" s="261">
        <v>25620</v>
      </c>
      <c r="AB203" s="261">
        <v>25620</v>
      </c>
      <c r="AC203" s="261">
        <v>1E-27</v>
      </c>
      <c r="AD203" s="261">
        <v>1E-27</v>
      </c>
      <c r="AE203" s="261">
        <v>1E-27</v>
      </c>
      <c r="AF203" s="259">
        <v>1E-27</v>
      </c>
      <c r="AG203" s="259">
        <v>1E-27</v>
      </c>
      <c r="AH203" s="260">
        <v>25620</v>
      </c>
      <c r="AI203" s="261">
        <v>1E-27</v>
      </c>
      <c r="AJ203" s="261">
        <v>1E-27</v>
      </c>
      <c r="AK203" s="261">
        <v>1E-27</v>
      </c>
      <c r="AL203" s="261">
        <v>25620</v>
      </c>
      <c r="AM203" s="261">
        <v>25620</v>
      </c>
      <c r="AN203" s="261">
        <v>1E-27</v>
      </c>
      <c r="AO203" s="261">
        <v>1E-27</v>
      </c>
      <c r="AP203" s="261">
        <v>1E-27</v>
      </c>
      <c r="AQ203" s="262">
        <v>25620</v>
      </c>
      <c r="AR203" s="253">
        <f>'5-1'!BS203+'5-8'!BS203-'4'!AQ203</f>
        <v>0</v>
      </c>
      <c r="AS203" s="260">
        <v>22681.412040656764</v>
      </c>
      <c r="AT203" s="261">
        <v>0</v>
      </c>
      <c r="AU203" s="261">
        <v>0</v>
      </c>
      <c r="AV203" s="263">
        <v>0</v>
      </c>
      <c r="AW203" s="261">
        <v>0</v>
      </c>
      <c r="AX203" s="261">
        <v>0</v>
      </c>
      <c r="AY203" s="261">
        <v>0</v>
      </c>
      <c r="AZ203" s="261">
        <v>0</v>
      </c>
      <c r="BA203" s="261">
        <v>0</v>
      </c>
      <c r="BB203" s="261">
        <v>0</v>
      </c>
      <c r="BC203" s="261">
        <v>0</v>
      </c>
      <c r="BD203" s="261">
        <v>0</v>
      </c>
      <c r="BE203" s="261">
        <v>0</v>
      </c>
      <c r="BF203" s="261">
        <v>0</v>
      </c>
      <c r="BG203" s="261">
        <v>0</v>
      </c>
      <c r="BH203" s="261">
        <v>2938.5879593432369</v>
      </c>
      <c r="BI203" s="262">
        <v>0</v>
      </c>
      <c r="BJ203" s="255">
        <f t="shared" si="2"/>
        <v>0</v>
      </c>
    </row>
    <row r="204" spans="2:62" s="217" customFormat="1" ht="12.75">
      <c r="B204" s="256">
        <v>176</v>
      </c>
      <c r="C204" s="1084" t="s">
        <v>787</v>
      </c>
      <c r="D204" s="1084"/>
      <c r="E204" s="1084"/>
      <c r="F204" s="1084"/>
      <c r="G204" s="1084"/>
      <c r="H204" s="1085" t="s">
        <v>787</v>
      </c>
      <c r="I204" s="1086"/>
      <c r="J204" s="257" t="s">
        <v>787</v>
      </c>
      <c r="K204" s="258" t="s">
        <v>787</v>
      </c>
      <c r="L204" s="259" t="s">
        <v>787</v>
      </c>
      <c r="M204" s="260">
        <v>1E-27</v>
      </c>
      <c r="N204" s="261">
        <v>1E-27</v>
      </c>
      <c r="O204" s="261">
        <v>1E-27</v>
      </c>
      <c r="P204" s="261">
        <v>1E-27</v>
      </c>
      <c r="Q204" s="261">
        <v>1E-27</v>
      </c>
      <c r="R204" s="261">
        <v>1E-27</v>
      </c>
      <c r="S204" s="261">
        <v>1E-27</v>
      </c>
      <c r="T204" s="261">
        <v>1E-27</v>
      </c>
      <c r="U204" s="261">
        <v>1E-27</v>
      </c>
      <c r="V204" s="259">
        <v>1E-27</v>
      </c>
      <c r="W204" s="260">
        <v>1E-27</v>
      </c>
      <c r="X204" s="261">
        <v>1E-27</v>
      </c>
      <c r="Y204" s="261">
        <v>1E-27</v>
      </c>
      <c r="Z204" s="261">
        <v>1E-27</v>
      </c>
      <c r="AA204" s="261">
        <v>1E-27</v>
      </c>
      <c r="AB204" s="261">
        <v>1E-27</v>
      </c>
      <c r="AC204" s="261">
        <v>1E-27</v>
      </c>
      <c r="AD204" s="261">
        <v>1E-27</v>
      </c>
      <c r="AE204" s="261">
        <v>1E-27</v>
      </c>
      <c r="AF204" s="259">
        <v>1E-27</v>
      </c>
      <c r="AG204" s="259">
        <v>1E-27</v>
      </c>
      <c r="AH204" s="260">
        <v>1E-27</v>
      </c>
      <c r="AI204" s="261">
        <v>1E-27</v>
      </c>
      <c r="AJ204" s="261">
        <v>1E-27</v>
      </c>
      <c r="AK204" s="261">
        <v>1E-27</v>
      </c>
      <c r="AL204" s="261">
        <v>1E-27</v>
      </c>
      <c r="AM204" s="261">
        <v>1E-27</v>
      </c>
      <c r="AN204" s="261">
        <v>1E-27</v>
      </c>
      <c r="AO204" s="261">
        <v>1E-27</v>
      </c>
      <c r="AP204" s="261">
        <v>1E-27</v>
      </c>
      <c r="AQ204" s="262">
        <v>1E-27</v>
      </c>
      <c r="AR204" s="253">
        <f>'5-1'!BS204+'5-8'!BS204-'4'!AQ204</f>
        <v>-1E-27</v>
      </c>
      <c r="AS204" s="260">
        <v>0</v>
      </c>
      <c r="AT204" s="261">
        <v>0</v>
      </c>
      <c r="AU204" s="261">
        <v>0</v>
      </c>
      <c r="AV204" s="263">
        <v>0</v>
      </c>
      <c r="AW204" s="261">
        <v>0</v>
      </c>
      <c r="AX204" s="261">
        <v>0</v>
      </c>
      <c r="AY204" s="261">
        <v>0</v>
      </c>
      <c r="AZ204" s="261">
        <v>0</v>
      </c>
      <c r="BA204" s="261">
        <v>0</v>
      </c>
      <c r="BB204" s="261">
        <v>0</v>
      </c>
      <c r="BC204" s="261">
        <v>0</v>
      </c>
      <c r="BD204" s="261">
        <v>0</v>
      </c>
      <c r="BE204" s="261">
        <v>0</v>
      </c>
      <c r="BF204" s="261">
        <v>0</v>
      </c>
      <c r="BG204" s="261">
        <v>0</v>
      </c>
      <c r="BH204" s="261">
        <v>0</v>
      </c>
      <c r="BI204" s="262">
        <v>0</v>
      </c>
      <c r="BJ204" s="255">
        <f t="shared" si="2"/>
        <v>1E-27</v>
      </c>
    </row>
    <row r="205" spans="2:62" s="217" customFormat="1" ht="12.75">
      <c r="B205" s="256">
        <v>177</v>
      </c>
      <c r="C205" s="1084" t="s">
        <v>787</v>
      </c>
      <c r="D205" s="1084"/>
      <c r="E205" s="1084"/>
      <c r="F205" s="1084"/>
      <c r="G205" s="1084"/>
      <c r="H205" s="1085" t="s">
        <v>787</v>
      </c>
      <c r="I205" s="1086"/>
      <c r="J205" s="257" t="s">
        <v>787</v>
      </c>
      <c r="K205" s="258" t="s">
        <v>787</v>
      </c>
      <c r="L205" s="259" t="s">
        <v>787</v>
      </c>
      <c r="M205" s="260">
        <v>1E-27</v>
      </c>
      <c r="N205" s="261">
        <v>1E-27</v>
      </c>
      <c r="O205" s="261">
        <v>1E-27</v>
      </c>
      <c r="P205" s="261">
        <v>1E-27</v>
      </c>
      <c r="Q205" s="261">
        <v>1E-27</v>
      </c>
      <c r="R205" s="261">
        <v>1E-27</v>
      </c>
      <c r="S205" s="261">
        <v>1E-27</v>
      </c>
      <c r="T205" s="261">
        <v>1E-27</v>
      </c>
      <c r="U205" s="261">
        <v>1E-27</v>
      </c>
      <c r="V205" s="259">
        <v>1E-27</v>
      </c>
      <c r="W205" s="260">
        <v>1E-27</v>
      </c>
      <c r="X205" s="261">
        <v>1E-27</v>
      </c>
      <c r="Y205" s="261">
        <v>1E-27</v>
      </c>
      <c r="Z205" s="261">
        <v>1E-27</v>
      </c>
      <c r="AA205" s="261">
        <v>1E-27</v>
      </c>
      <c r="AB205" s="261">
        <v>1E-27</v>
      </c>
      <c r="AC205" s="261">
        <v>1E-27</v>
      </c>
      <c r="AD205" s="261">
        <v>1E-27</v>
      </c>
      <c r="AE205" s="261">
        <v>1E-27</v>
      </c>
      <c r="AF205" s="259">
        <v>1E-27</v>
      </c>
      <c r="AG205" s="259">
        <v>1E-27</v>
      </c>
      <c r="AH205" s="260">
        <v>1E-27</v>
      </c>
      <c r="AI205" s="261">
        <v>1E-27</v>
      </c>
      <c r="AJ205" s="261">
        <v>1E-27</v>
      </c>
      <c r="AK205" s="261">
        <v>1E-27</v>
      </c>
      <c r="AL205" s="261">
        <v>1E-27</v>
      </c>
      <c r="AM205" s="261">
        <v>1E-27</v>
      </c>
      <c r="AN205" s="261">
        <v>1E-27</v>
      </c>
      <c r="AO205" s="261">
        <v>1E-27</v>
      </c>
      <c r="AP205" s="261">
        <v>1E-27</v>
      </c>
      <c r="AQ205" s="262">
        <v>1E-27</v>
      </c>
      <c r="AR205" s="253">
        <f>'5-1'!BS205+'5-8'!BS205-'4'!AQ205</f>
        <v>-1E-27</v>
      </c>
      <c r="AS205" s="260">
        <v>0</v>
      </c>
      <c r="AT205" s="261">
        <v>0</v>
      </c>
      <c r="AU205" s="261">
        <v>0</v>
      </c>
      <c r="AV205" s="263">
        <v>0</v>
      </c>
      <c r="AW205" s="261">
        <v>0</v>
      </c>
      <c r="AX205" s="261">
        <v>0</v>
      </c>
      <c r="AY205" s="261">
        <v>0</v>
      </c>
      <c r="AZ205" s="261">
        <v>0</v>
      </c>
      <c r="BA205" s="261">
        <v>0</v>
      </c>
      <c r="BB205" s="261">
        <v>0</v>
      </c>
      <c r="BC205" s="261">
        <v>0</v>
      </c>
      <c r="BD205" s="261">
        <v>0</v>
      </c>
      <c r="BE205" s="261">
        <v>0</v>
      </c>
      <c r="BF205" s="261">
        <v>0</v>
      </c>
      <c r="BG205" s="261">
        <v>0</v>
      </c>
      <c r="BH205" s="261">
        <v>0</v>
      </c>
      <c r="BI205" s="262">
        <v>0</v>
      </c>
      <c r="BJ205" s="255">
        <f t="shared" si="2"/>
        <v>1E-27</v>
      </c>
    </row>
    <row r="206" spans="2:62" s="217" customFormat="1" ht="12.75">
      <c r="B206" s="256">
        <v>178</v>
      </c>
      <c r="C206" s="1084" t="s">
        <v>787</v>
      </c>
      <c r="D206" s="1084"/>
      <c r="E206" s="1084"/>
      <c r="F206" s="1084"/>
      <c r="G206" s="1084"/>
      <c r="H206" s="1085" t="s">
        <v>787</v>
      </c>
      <c r="I206" s="1086"/>
      <c r="J206" s="257" t="s">
        <v>787</v>
      </c>
      <c r="K206" s="258" t="s">
        <v>787</v>
      </c>
      <c r="L206" s="259" t="s">
        <v>787</v>
      </c>
      <c r="M206" s="260">
        <v>1E-27</v>
      </c>
      <c r="N206" s="261">
        <v>1E-27</v>
      </c>
      <c r="O206" s="261">
        <v>1E-27</v>
      </c>
      <c r="P206" s="261">
        <v>1E-27</v>
      </c>
      <c r="Q206" s="261">
        <v>1E-27</v>
      </c>
      <c r="R206" s="261">
        <v>1E-27</v>
      </c>
      <c r="S206" s="261">
        <v>1E-27</v>
      </c>
      <c r="T206" s="261">
        <v>1E-27</v>
      </c>
      <c r="U206" s="261">
        <v>1E-27</v>
      </c>
      <c r="V206" s="259">
        <v>1E-27</v>
      </c>
      <c r="W206" s="260">
        <v>1E-27</v>
      </c>
      <c r="X206" s="261">
        <v>1E-27</v>
      </c>
      <c r="Y206" s="261">
        <v>1E-27</v>
      </c>
      <c r="Z206" s="261">
        <v>1E-27</v>
      </c>
      <c r="AA206" s="261">
        <v>1E-27</v>
      </c>
      <c r="AB206" s="261">
        <v>1E-27</v>
      </c>
      <c r="AC206" s="261">
        <v>1E-27</v>
      </c>
      <c r="AD206" s="261">
        <v>1E-27</v>
      </c>
      <c r="AE206" s="261">
        <v>1E-27</v>
      </c>
      <c r="AF206" s="259">
        <v>1E-27</v>
      </c>
      <c r="AG206" s="259">
        <v>1E-27</v>
      </c>
      <c r="AH206" s="260">
        <v>1E-27</v>
      </c>
      <c r="AI206" s="261">
        <v>1E-27</v>
      </c>
      <c r="AJ206" s="261">
        <v>1E-27</v>
      </c>
      <c r="AK206" s="261">
        <v>1E-27</v>
      </c>
      <c r="AL206" s="261">
        <v>1E-27</v>
      </c>
      <c r="AM206" s="261">
        <v>1E-27</v>
      </c>
      <c r="AN206" s="261">
        <v>1E-27</v>
      </c>
      <c r="AO206" s="261">
        <v>1E-27</v>
      </c>
      <c r="AP206" s="261">
        <v>1E-27</v>
      </c>
      <c r="AQ206" s="262">
        <v>1E-27</v>
      </c>
      <c r="AR206" s="253">
        <f>'5-1'!BS206+'5-8'!BS206-'4'!AQ206</f>
        <v>-1E-27</v>
      </c>
      <c r="AS206" s="260">
        <v>0</v>
      </c>
      <c r="AT206" s="261">
        <v>0</v>
      </c>
      <c r="AU206" s="261">
        <v>0</v>
      </c>
      <c r="AV206" s="263">
        <v>0</v>
      </c>
      <c r="AW206" s="261">
        <v>0</v>
      </c>
      <c r="AX206" s="261">
        <v>0</v>
      </c>
      <c r="AY206" s="261">
        <v>0</v>
      </c>
      <c r="AZ206" s="261">
        <v>0</v>
      </c>
      <c r="BA206" s="261">
        <v>0</v>
      </c>
      <c r="BB206" s="261">
        <v>0</v>
      </c>
      <c r="BC206" s="261">
        <v>0</v>
      </c>
      <c r="BD206" s="261">
        <v>0</v>
      </c>
      <c r="BE206" s="261">
        <v>0</v>
      </c>
      <c r="BF206" s="261">
        <v>0</v>
      </c>
      <c r="BG206" s="261">
        <v>0</v>
      </c>
      <c r="BH206" s="261">
        <v>0</v>
      </c>
      <c r="BI206" s="262">
        <v>0</v>
      </c>
      <c r="BJ206" s="255">
        <f t="shared" si="2"/>
        <v>1E-27</v>
      </c>
    </row>
    <row r="207" spans="2:62" s="217" customFormat="1" ht="12.75">
      <c r="B207" s="256">
        <v>179</v>
      </c>
      <c r="C207" s="1084" t="s">
        <v>787</v>
      </c>
      <c r="D207" s="1084"/>
      <c r="E207" s="1084"/>
      <c r="F207" s="1084"/>
      <c r="G207" s="1084"/>
      <c r="H207" s="1085" t="s">
        <v>787</v>
      </c>
      <c r="I207" s="1086"/>
      <c r="J207" s="257" t="s">
        <v>787</v>
      </c>
      <c r="K207" s="258" t="s">
        <v>787</v>
      </c>
      <c r="L207" s="259" t="s">
        <v>787</v>
      </c>
      <c r="M207" s="260">
        <v>1E-27</v>
      </c>
      <c r="N207" s="261">
        <v>1E-27</v>
      </c>
      <c r="O207" s="261">
        <v>1E-27</v>
      </c>
      <c r="P207" s="261">
        <v>1E-27</v>
      </c>
      <c r="Q207" s="261">
        <v>1E-27</v>
      </c>
      <c r="R207" s="261">
        <v>1E-27</v>
      </c>
      <c r="S207" s="261">
        <v>1E-27</v>
      </c>
      <c r="T207" s="261">
        <v>1E-27</v>
      </c>
      <c r="U207" s="261">
        <v>1E-27</v>
      </c>
      <c r="V207" s="259">
        <v>1E-27</v>
      </c>
      <c r="W207" s="260">
        <v>1E-27</v>
      </c>
      <c r="X207" s="261">
        <v>1E-27</v>
      </c>
      <c r="Y207" s="261">
        <v>1E-27</v>
      </c>
      <c r="Z207" s="261">
        <v>1E-27</v>
      </c>
      <c r="AA207" s="261">
        <v>1E-27</v>
      </c>
      <c r="AB207" s="261">
        <v>1E-27</v>
      </c>
      <c r="AC207" s="261">
        <v>1E-27</v>
      </c>
      <c r="AD207" s="261">
        <v>1E-27</v>
      </c>
      <c r="AE207" s="261">
        <v>1E-27</v>
      </c>
      <c r="AF207" s="259">
        <v>1E-27</v>
      </c>
      <c r="AG207" s="259">
        <v>1E-27</v>
      </c>
      <c r="AH207" s="260">
        <v>1E-27</v>
      </c>
      <c r="AI207" s="261">
        <v>1E-27</v>
      </c>
      <c r="AJ207" s="261">
        <v>1E-27</v>
      </c>
      <c r="AK207" s="261">
        <v>1E-27</v>
      </c>
      <c r="AL207" s="261">
        <v>1E-27</v>
      </c>
      <c r="AM207" s="261">
        <v>1E-27</v>
      </c>
      <c r="AN207" s="261">
        <v>1E-27</v>
      </c>
      <c r="AO207" s="261">
        <v>1E-27</v>
      </c>
      <c r="AP207" s="261">
        <v>1E-27</v>
      </c>
      <c r="AQ207" s="262">
        <v>1E-27</v>
      </c>
      <c r="AR207" s="253">
        <f>'5-1'!BS207+'5-8'!BS207-'4'!AQ207</f>
        <v>-1E-27</v>
      </c>
      <c r="AS207" s="260">
        <v>0</v>
      </c>
      <c r="AT207" s="261">
        <v>0</v>
      </c>
      <c r="AU207" s="261">
        <v>0</v>
      </c>
      <c r="AV207" s="263">
        <v>0</v>
      </c>
      <c r="AW207" s="261">
        <v>0</v>
      </c>
      <c r="AX207" s="261">
        <v>0</v>
      </c>
      <c r="AY207" s="261">
        <v>0</v>
      </c>
      <c r="AZ207" s="261">
        <v>0</v>
      </c>
      <c r="BA207" s="261">
        <v>0</v>
      </c>
      <c r="BB207" s="261">
        <v>0</v>
      </c>
      <c r="BC207" s="261">
        <v>0</v>
      </c>
      <c r="BD207" s="261">
        <v>0</v>
      </c>
      <c r="BE207" s="261">
        <v>0</v>
      </c>
      <c r="BF207" s="261">
        <v>0</v>
      </c>
      <c r="BG207" s="261">
        <v>0</v>
      </c>
      <c r="BH207" s="261">
        <v>0</v>
      </c>
      <c r="BI207" s="262">
        <v>0</v>
      </c>
      <c r="BJ207" s="255">
        <f t="shared" si="2"/>
        <v>1E-27</v>
      </c>
    </row>
    <row r="208" spans="2:62" s="217" customFormat="1" ht="12.75">
      <c r="B208" s="256">
        <v>180</v>
      </c>
      <c r="C208" s="1084" t="s">
        <v>787</v>
      </c>
      <c r="D208" s="1084"/>
      <c r="E208" s="1084"/>
      <c r="F208" s="1084"/>
      <c r="G208" s="1084"/>
      <c r="H208" s="1085" t="s">
        <v>787</v>
      </c>
      <c r="I208" s="1086"/>
      <c r="J208" s="257" t="s">
        <v>787</v>
      </c>
      <c r="K208" s="258" t="s">
        <v>787</v>
      </c>
      <c r="L208" s="259" t="s">
        <v>787</v>
      </c>
      <c r="M208" s="260">
        <v>1E-27</v>
      </c>
      <c r="N208" s="261">
        <v>1E-27</v>
      </c>
      <c r="O208" s="261">
        <v>1E-27</v>
      </c>
      <c r="P208" s="261">
        <v>1E-27</v>
      </c>
      <c r="Q208" s="261">
        <v>1E-27</v>
      </c>
      <c r="R208" s="261">
        <v>1E-27</v>
      </c>
      <c r="S208" s="261">
        <v>1E-27</v>
      </c>
      <c r="T208" s="261">
        <v>1E-27</v>
      </c>
      <c r="U208" s="261">
        <v>1E-27</v>
      </c>
      <c r="V208" s="259">
        <v>1E-27</v>
      </c>
      <c r="W208" s="260">
        <v>1E-27</v>
      </c>
      <c r="X208" s="261">
        <v>1E-27</v>
      </c>
      <c r="Y208" s="261">
        <v>1E-27</v>
      </c>
      <c r="Z208" s="261">
        <v>1E-27</v>
      </c>
      <c r="AA208" s="261">
        <v>1E-27</v>
      </c>
      <c r="AB208" s="261">
        <v>1E-27</v>
      </c>
      <c r="AC208" s="261">
        <v>1E-27</v>
      </c>
      <c r="AD208" s="261">
        <v>1E-27</v>
      </c>
      <c r="AE208" s="261">
        <v>1E-27</v>
      </c>
      <c r="AF208" s="259">
        <v>1E-27</v>
      </c>
      <c r="AG208" s="259">
        <v>1E-27</v>
      </c>
      <c r="AH208" s="260">
        <v>1E-27</v>
      </c>
      <c r="AI208" s="261">
        <v>1E-27</v>
      </c>
      <c r="AJ208" s="261">
        <v>1E-27</v>
      </c>
      <c r="AK208" s="261">
        <v>1E-27</v>
      </c>
      <c r="AL208" s="261">
        <v>1E-27</v>
      </c>
      <c r="AM208" s="261">
        <v>1E-27</v>
      </c>
      <c r="AN208" s="261">
        <v>1E-27</v>
      </c>
      <c r="AO208" s="261">
        <v>1E-27</v>
      </c>
      <c r="AP208" s="261">
        <v>1E-27</v>
      </c>
      <c r="AQ208" s="262">
        <v>1E-27</v>
      </c>
      <c r="AR208" s="253">
        <f>'5-1'!BS208+'5-8'!BS208-'4'!AQ208</f>
        <v>-1E-27</v>
      </c>
      <c r="AS208" s="260">
        <v>0</v>
      </c>
      <c r="AT208" s="261">
        <v>0</v>
      </c>
      <c r="AU208" s="261">
        <v>0</v>
      </c>
      <c r="AV208" s="263">
        <v>0</v>
      </c>
      <c r="AW208" s="261">
        <v>0</v>
      </c>
      <c r="AX208" s="261">
        <v>0</v>
      </c>
      <c r="AY208" s="261">
        <v>0</v>
      </c>
      <c r="AZ208" s="261">
        <v>0</v>
      </c>
      <c r="BA208" s="261">
        <v>0</v>
      </c>
      <c r="BB208" s="261">
        <v>0</v>
      </c>
      <c r="BC208" s="261">
        <v>0</v>
      </c>
      <c r="BD208" s="261">
        <v>0</v>
      </c>
      <c r="BE208" s="261">
        <v>0</v>
      </c>
      <c r="BF208" s="261">
        <v>0</v>
      </c>
      <c r="BG208" s="261">
        <v>0</v>
      </c>
      <c r="BH208" s="261">
        <v>0</v>
      </c>
      <c r="BI208" s="262">
        <v>0</v>
      </c>
      <c r="BJ208" s="255">
        <f t="shared" si="2"/>
        <v>1E-27</v>
      </c>
    </row>
    <row r="209" spans="2:62" s="217" customFormat="1" ht="12.75">
      <c r="B209" s="256">
        <v>181</v>
      </c>
      <c r="C209" s="1084" t="s">
        <v>787</v>
      </c>
      <c r="D209" s="1084"/>
      <c r="E209" s="1084"/>
      <c r="F209" s="1084"/>
      <c r="G209" s="1084"/>
      <c r="H209" s="1085" t="s">
        <v>787</v>
      </c>
      <c r="I209" s="1086"/>
      <c r="J209" s="257" t="s">
        <v>787</v>
      </c>
      <c r="K209" s="258" t="s">
        <v>787</v>
      </c>
      <c r="L209" s="259" t="s">
        <v>787</v>
      </c>
      <c r="M209" s="260">
        <v>1E-27</v>
      </c>
      <c r="N209" s="261">
        <v>1E-27</v>
      </c>
      <c r="O209" s="261">
        <v>1E-27</v>
      </c>
      <c r="P209" s="261">
        <v>1E-27</v>
      </c>
      <c r="Q209" s="261">
        <v>1E-27</v>
      </c>
      <c r="R209" s="261">
        <v>1E-27</v>
      </c>
      <c r="S209" s="261">
        <v>1E-27</v>
      </c>
      <c r="T209" s="261">
        <v>1E-27</v>
      </c>
      <c r="U209" s="261">
        <v>1E-27</v>
      </c>
      <c r="V209" s="259">
        <v>1E-27</v>
      </c>
      <c r="W209" s="260">
        <v>1E-27</v>
      </c>
      <c r="X209" s="261">
        <v>1E-27</v>
      </c>
      <c r="Y209" s="261">
        <v>1E-27</v>
      </c>
      <c r="Z209" s="261">
        <v>1E-27</v>
      </c>
      <c r="AA209" s="261">
        <v>1E-27</v>
      </c>
      <c r="AB209" s="261">
        <v>1E-27</v>
      </c>
      <c r="AC209" s="261">
        <v>1E-27</v>
      </c>
      <c r="AD209" s="261">
        <v>1E-27</v>
      </c>
      <c r="AE209" s="261">
        <v>1E-27</v>
      </c>
      <c r="AF209" s="259">
        <v>1E-27</v>
      </c>
      <c r="AG209" s="259">
        <v>1E-27</v>
      </c>
      <c r="AH209" s="260">
        <v>1E-27</v>
      </c>
      <c r="AI209" s="261">
        <v>1E-27</v>
      </c>
      <c r="AJ209" s="261">
        <v>1E-27</v>
      </c>
      <c r="AK209" s="261">
        <v>1E-27</v>
      </c>
      <c r="AL209" s="261">
        <v>1E-27</v>
      </c>
      <c r="AM209" s="261">
        <v>1E-27</v>
      </c>
      <c r="AN209" s="261">
        <v>1E-27</v>
      </c>
      <c r="AO209" s="261">
        <v>1E-27</v>
      </c>
      <c r="AP209" s="261">
        <v>1E-27</v>
      </c>
      <c r="AQ209" s="262">
        <v>1E-27</v>
      </c>
      <c r="AR209" s="253">
        <f>'5-1'!BS209+'5-8'!BS209-'4'!AQ209</f>
        <v>-1E-27</v>
      </c>
      <c r="AS209" s="260">
        <v>0</v>
      </c>
      <c r="AT209" s="261">
        <v>0</v>
      </c>
      <c r="AU209" s="261">
        <v>0</v>
      </c>
      <c r="AV209" s="263">
        <v>0</v>
      </c>
      <c r="AW209" s="261">
        <v>0</v>
      </c>
      <c r="AX209" s="261">
        <v>0</v>
      </c>
      <c r="AY209" s="261">
        <v>0</v>
      </c>
      <c r="AZ209" s="261">
        <v>0</v>
      </c>
      <c r="BA209" s="261">
        <v>0</v>
      </c>
      <c r="BB209" s="261">
        <v>0</v>
      </c>
      <c r="BC209" s="261">
        <v>0</v>
      </c>
      <c r="BD209" s="261">
        <v>0</v>
      </c>
      <c r="BE209" s="261">
        <v>0</v>
      </c>
      <c r="BF209" s="261">
        <v>0</v>
      </c>
      <c r="BG209" s="261">
        <v>0</v>
      </c>
      <c r="BH209" s="261">
        <v>0</v>
      </c>
      <c r="BI209" s="262">
        <v>0</v>
      </c>
      <c r="BJ209" s="255">
        <f t="shared" si="2"/>
        <v>1E-27</v>
      </c>
    </row>
    <row r="210" spans="2:62" s="217" customFormat="1" ht="12.75">
      <c r="B210" s="256">
        <v>182</v>
      </c>
      <c r="C210" s="1084" t="s">
        <v>787</v>
      </c>
      <c r="D210" s="1084"/>
      <c r="E210" s="1084"/>
      <c r="F210" s="1084"/>
      <c r="G210" s="1084"/>
      <c r="H210" s="1085" t="s">
        <v>787</v>
      </c>
      <c r="I210" s="1086"/>
      <c r="J210" s="257" t="s">
        <v>787</v>
      </c>
      <c r="K210" s="258" t="s">
        <v>787</v>
      </c>
      <c r="L210" s="259" t="s">
        <v>787</v>
      </c>
      <c r="M210" s="260">
        <v>1E-27</v>
      </c>
      <c r="N210" s="261">
        <v>1E-27</v>
      </c>
      <c r="O210" s="261">
        <v>1E-27</v>
      </c>
      <c r="P210" s="261">
        <v>1E-27</v>
      </c>
      <c r="Q210" s="261">
        <v>1E-27</v>
      </c>
      <c r="R210" s="261">
        <v>1E-27</v>
      </c>
      <c r="S210" s="261">
        <v>1E-27</v>
      </c>
      <c r="T210" s="261">
        <v>1E-27</v>
      </c>
      <c r="U210" s="261">
        <v>1E-27</v>
      </c>
      <c r="V210" s="259">
        <v>1E-27</v>
      </c>
      <c r="W210" s="260">
        <v>1E-27</v>
      </c>
      <c r="X210" s="261">
        <v>1E-27</v>
      </c>
      <c r="Y210" s="261">
        <v>1E-27</v>
      </c>
      <c r="Z210" s="261">
        <v>1E-27</v>
      </c>
      <c r="AA210" s="261">
        <v>1E-27</v>
      </c>
      <c r="AB210" s="261">
        <v>1E-27</v>
      </c>
      <c r="AC210" s="261">
        <v>1E-27</v>
      </c>
      <c r="AD210" s="261">
        <v>1E-27</v>
      </c>
      <c r="AE210" s="261">
        <v>1E-27</v>
      </c>
      <c r="AF210" s="259">
        <v>1E-27</v>
      </c>
      <c r="AG210" s="259">
        <v>1E-27</v>
      </c>
      <c r="AH210" s="260">
        <v>1E-27</v>
      </c>
      <c r="AI210" s="261">
        <v>1E-27</v>
      </c>
      <c r="AJ210" s="261">
        <v>1E-27</v>
      </c>
      <c r="AK210" s="261">
        <v>1E-27</v>
      </c>
      <c r="AL210" s="261">
        <v>1E-27</v>
      </c>
      <c r="AM210" s="261">
        <v>1E-27</v>
      </c>
      <c r="AN210" s="261">
        <v>1E-27</v>
      </c>
      <c r="AO210" s="261">
        <v>1E-27</v>
      </c>
      <c r="AP210" s="261">
        <v>1E-27</v>
      </c>
      <c r="AQ210" s="262">
        <v>1E-27</v>
      </c>
      <c r="AR210" s="253">
        <f>'5-1'!BS210+'5-8'!BS210-'4'!AQ210</f>
        <v>-1E-27</v>
      </c>
      <c r="AS210" s="260">
        <v>0</v>
      </c>
      <c r="AT210" s="261">
        <v>0</v>
      </c>
      <c r="AU210" s="261">
        <v>0</v>
      </c>
      <c r="AV210" s="263">
        <v>0</v>
      </c>
      <c r="AW210" s="261">
        <v>0</v>
      </c>
      <c r="AX210" s="261">
        <v>0</v>
      </c>
      <c r="AY210" s="261">
        <v>0</v>
      </c>
      <c r="AZ210" s="261">
        <v>0</v>
      </c>
      <c r="BA210" s="261">
        <v>0</v>
      </c>
      <c r="BB210" s="261">
        <v>0</v>
      </c>
      <c r="BC210" s="261">
        <v>0</v>
      </c>
      <c r="BD210" s="261">
        <v>0</v>
      </c>
      <c r="BE210" s="261">
        <v>0</v>
      </c>
      <c r="BF210" s="261">
        <v>0</v>
      </c>
      <c r="BG210" s="261">
        <v>0</v>
      </c>
      <c r="BH210" s="261">
        <v>0</v>
      </c>
      <c r="BI210" s="262">
        <v>0</v>
      </c>
      <c r="BJ210" s="255">
        <f t="shared" si="2"/>
        <v>1E-27</v>
      </c>
    </row>
    <row r="211" spans="2:62" s="217" customFormat="1" ht="12.75">
      <c r="B211" s="256">
        <v>183</v>
      </c>
      <c r="C211" s="1084" t="s">
        <v>787</v>
      </c>
      <c r="D211" s="1084"/>
      <c r="E211" s="1084"/>
      <c r="F211" s="1084"/>
      <c r="G211" s="1084"/>
      <c r="H211" s="1085" t="s">
        <v>787</v>
      </c>
      <c r="I211" s="1086"/>
      <c r="J211" s="257" t="s">
        <v>787</v>
      </c>
      <c r="K211" s="258" t="s">
        <v>787</v>
      </c>
      <c r="L211" s="259" t="s">
        <v>787</v>
      </c>
      <c r="M211" s="260">
        <v>1E-27</v>
      </c>
      <c r="N211" s="261">
        <v>1E-27</v>
      </c>
      <c r="O211" s="261">
        <v>1E-27</v>
      </c>
      <c r="P211" s="261">
        <v>1E-27</v>
      </c>
      <c r="Q211" s="261">
        <v>1E-27</v>
      </c>
      <c r="R211" s="261">
        <v>1E-27</v>
      </c>
      <c r="S211" s="261">
        <v>1E-27</v>
      </c>
      <c r="T211" s="261">
        <v>1E-27</v>
      </c>
      <c r="U211" s="261">
        <v>1E-27</v>
      </c>
      <c r="V211" s="259">
        <v>1E-27</v>
      </c>
      <c r="W211" s="260">
        <v>1E-27</v>
      </c>
      <c r="X211" s="261">
        <v>1E-27</v>
      </c>
      <c r="Y211" s="261">
        <v>1E-27</v>
      </c>
      <c r="Z211" s="261">
        <v>1E-27</v>
      </c>
      <c r="AA211" s="261">
        <v>1E-27</v>
      </c>
      <c r="AB211" s="261">
        <v>1E-27</v>
      </c>
      <c r="AC211" s="261">
        <v>1E-27</v>
      </c>
      <c r="AD211" s="261">
        <v>1E-27</v>
      </c>
      <c r="AE211" s="261">
        <v>1E-27</v>
      </c>
      <c r="AF211" s="259">
        <v>1E-27</v>
      </c>
      <c r="AG211" s="259">
        <v>1E-27</v>
      </c>
      <c r="AH211" s="260">
        <v>1E-27</v>
      </c>
      <c r="AI211" s="261">
        <v>1E-27</v>
      </c>
      <c r="AJ211" s="261">
        <v>1E-27</v>
      </c>
      <c r="AK211" s="261">
        <v>1E-27</v>
      </c>
      <c r="AL211" s="261">
        <v>1E-27</v>
      </c>
      <c r="AM211" s="261">
        <v>1E-27</v>
      </c>
      <c r="AN211" s="261">
        <v>1E-27</v>
      </c>
      <c r="AO211" s="261">
        <v>1E-27</v>
      </c>
      <c r="AP211" s="261">
        <v>1E-27</v>
      </c>
      <c r="AQ211" s="262">
        <v>1E-27</v>
      </c>
      <c r="AR211" s="253">
        <f>'5-1'!BS211+'5-8'!BS211-'4'!AQ211</f>
        <v>-1E-27</v>
      </c>
      <c r="AS211" s="260">
        <v>0</v>
      </c>
      <c r="AT211" s="261">
        <v>0</v>
      </c>
      <c r="AU211" s="261">
        <v>0</v>
      </c>
      <c r="AV211" s="263">
        <v>0</v>
      </c>
      <c r="AW211" s="261">
        <v>0</v>
      </c>
      <c r="AX211" s="261">
        <v>0</v>
      </c>
      <c r="AY211" s="261">
        <v>0</v>
      </c>
      <c r="AZ211" s="261">
        <v>0</v>
      </c>
      <c r="BA211" s="261">
        <v>0</v>
      </c>
      <c r="BB211" s="261">
        <v>0</v>
      </c>
      <c r="BC211" s="261">
        <v>0</v>
      </c>
      <c r="BD211" s="261">
        <v>0</v>
      </c>
      <c r="BE211" s="261">
        <v>0</v>
      </c>
      <c r="BF211" s="261">
        <v>0</v>
      </c>
      <c r="BG211" s="261">
        <v>0</v>
      </c>
      <c r="BH211" s="261">
        <v>0</v>
      </c>
      <c r="BI211" s="262">
        <v>0</v>
      </c>
      <c r="BJ211" s="255">
        <f t="shared" si="2"/>
        <v>1E-27</v>
      </c>
    </row>
    <row r="212" spans="2:62" s="217" customFormat="1" ht="12.75">
      <c r="B212" s="256">
        <v>184</v>
      </c>
      <c r="C212" s="1084" t="s">
        <v>787</v>
      </c>
      <c r="D212" s="1084"/>
      <c r="E212" s="1084"/>
      <c r="F212" s="1084"/>
      <c r="G212" s="1084"/>
      <c r="H212" s="1085" t="s">
        <v>787</v>
      </c>
      <c r="I212" s="1086"/>
      <c r="J212" s="257" t="s">
        <v>787</v>
      </c>
      <c r="K212" s="258" t="s">
        <v>787</v>
      </c>
      <c r="L212" s="259" t="s">
        <v>787</v>
      </c>
      <c r="M212" s="260">
        <v>1E-27</v>
      </c>
      <c r="N212" s="261">
        <v>1E-27</v>
      </c>
      <c r="O212" s="261">
        <v>1E-27</v>
      </c>
      <c r="P212" s="261">
        <v>1E-27</v>
      </c>
      <c r="Q212" s="261">
        <v>1E-27</v>
      </c>
      <c r="R212" s="261">
        <v>1E-27</v>
      </c>
      <c r="S212" s="261">
        <v>1E-27</v>
      </c>
      <c r="T212" s="261">
        <v>1E-27</v>
      </c>
      <c r="U212" s="261">
        <v>1E-27</v>
      </c>
      <c r="V212" s="259">
        <v>1E-27</v>
      </c>
      <c r="W212" s="260">
        <v>1E-27</v>
      </c>
      <c r="X212" s="261">
        <v>1E-27</v>
      </c>
      <c r="Y212" s="261">
        <v>1E-27</v>
      </c>
      <c r="Z212" s="261">
        <v>1E-27</v>
      </c>
      <c r="AA212" s="261">
        <v>1E-27</v>
      </c>
      <c r="AB212" s="261">
        <v>1E-27</v>
      </c>
      <c r="AC212" s="261">
        <v>1E-27</v>
      </c>
      <c r="AD212" s="261">
        <v>1E-27</v>
      </c>
      <c r="AE212" s="261">
        <v>1E-27</v>
      </c>
      <c r="AF212" s="259">
        <v>1E-27</v>
      </c>
      <c r="AG212" s="259">
        <v>1E-27</v>
      </c>
      <c r="AH212" s="260">
        <v>1E-27</v>
      </c>
      <c r="AI212" s="261">
        <v>1E-27</v>
      </c>
      <c r="AJ212" s="261">
        <v>1E-27</v>
      </c>
      <c r="AK212" s="261">
        <v>1E-27</v>
      </c>
      <c r="AL212" s="261">
        <v>1E-27</v>
      </c>
      <c r="AM212" s="261">
        <v>1E-27</v>
      </c>
      <c r="AN212" s="261">
        <v>1E-27</v>
      </c>
      <c r="AO212" s="261">
        <v>1E-27</v>
      </c>
      <c r="AP212" s="261">
        <v>1E-27</v>
      </c>
      <c r="AQ212" s="262">
        <v>1E-27</v>
      </c>
      <c r="AR212" s="253">
        <f>'5-1'!BS212+'5-8'!BS212-'4'!AQ212</f>
        <v>-1E-27</v>
      </c>
      <c r="AS212" s="260">
        <v>0</v>
      </c>
      <c r="AT212" s="261">
        <v>0</v>
      </c>
      <c r="AU212" s="261">
        <v>0</v>
      </c>
      <c r="AV212" s="263">
        <v>0</v>
      </c>
      <c r="AW212" s="261">
        <v>0</v>
      </c>
      <c r="AX212" s="261">
        <v>0</v>
      </c>
      <c r="AY212" s="261">
        <v>0</v>
      </c>
      <c r="AZ212" s="261">
        <v>0</v>
      </c>
      <c r="BA212" s="261">
        <v>0</v>
      </c>
      <c r="BB212" s="261">
        <v>0</v>
      </c>
      <c r="BC212" s="261">
        <v>0</v>
      </c>
      <c r="BD212" s="261">
        <v>0</v>
      </c>
      <c r="BE212" s="261">
        <v>0</v>
      </c>
      <c r="BF212" s="261">
        <v>0</v>
      </c>
      <c r="BG212" s="261">
        <v>0</v>
      </c>
      <c r="BH212" s="261">
        <v>0</v>
      </c>
      <c r="BI212" s="262">
        <v>0</v>
      </c>
      <c r="BJ212" s="255">
        <f t="shared" si="2"/>
        <v>1E-27</v>
      </c>
    </row>
    <row r="213" spans="2:62" s="217" customFormat="1" ht="12.75">
      <c r="B213" s="256">
        <v>185</v>
      </c>
      <c r="C213" s="1084" t="s">
        <v>787</v>
      </c>
      <c r="D213" s="1084"/>
      <c r="E213" s="1084"/>
      <c r="F213" s="1084"/>
      <c r="G213" s="1084"/>
      <c r="H213" s="1085" t="s">
        <v>787</v>
      </c>
      <c r="I213" s="1086"/>
      <c r="J213" s="257" t="s">
        <v>787</v>
      </c>
      <c r="K213" s="258" t="s">
        <v>787</v>
      </c>
      <c r="L213" s="259" t="s">
        <v>787</v>
      </c>
      <c r="M213" s="260">
        <v>1E-27</v>
      </c>
      <c r="N213" s="261">
        <v>1E-27</v>
      </c>
      <c r="O213" s="261">
        <v>1E-27</v>
      </c>
      <c r="P213" s="261">
        <v>1E-27</v>
      </c>
      <c r="Q213" s="261">
        <v>1E-27</v>
      </c>
      <c r="R213" s="261">
        <v>1E-27</v>
      </c>
      <c r="S213" s="261">
        <v>1E-27</v>
      </c>
      <c r="T213" s="261">
        <v>1E-27</v>
      </c>
      <c r="U213" s="261">
        <v>1E-27</v>
      </c>
      <c r="V213" s="259">
        <v>1E-27</v>
      </c>
      <c r="W213" s="260">
        <v>1E-27</v>
      </c>
      <c r="X213" s="261">
        <v>1E-27</v>
      </c>
      <c r="Y213" s="261">
        <v>1E-27</v>
      </c>
      <c r="Z213" s="261">
        <v>1E-27</v>
      </c>
      <c r="AA213" s="261">
        <v>1E-27</v>
      </c>
      <c r="AB213" s="261">
        <v>1E-27</v>
      </c>
      <c r="AC213" s="261">
        <v>1E-27</v>
      </c>
      <c r="AD213" s="261">
        <v>1E-27</v>
      </c>
      <c r="AE213" s="261">
        <v>1E-27</v>
      </c>
      <c r="AF213" s="259">
        <v>1E-27</v>
      </c>
      <c r="AG213" s="259">
        <v>1E-27</v>
      </c>
      <c r="AH213" s="260">
        <v>1E-27</v>
      </c>
      <c r="AI213" s="261">
        <v>1E-27</v>
      </c>
      <c r="AJ213" s="261">
        <v>1E-27</v>
      </c>
      <c r="AK213" s="261">
        <v>1E-27</v>
      </c>
      <c r="AL213" s="261">
        <v>1E-27</v>
      </c>
      <c r="AM213" s="261">
        <v>1E-27</v>
      </c>
      <c r="AN213" s="261">
        <v>1E-27</v>
      </c>
      <c r="AO213" s="261">
        <v>1E-27</v>
      </c>
      <c r="AP213" s="261">
        <v>1E-27</v>
      </c>
      <c r="AQ213" s="262">
        <v>1E-27</v>
      </c>
      <c r="AR213" s="253">
        <f>'5-1'!BS213+'5-8'!BS213-'4'!AQ213</f>
        <v>-1E-27</v>
      </c>
      <c r="AS213" s="260">
        <v>0</v>
      </c>
      <c r="AT213" s="261">
        <v>0</v>
      </c>
      <c r="AU213" s="261">
        <v>0</v>
      </c>
      <c r="AV213" s="263">
        <v>0</v>
      </c>
      <c r="AW213" s="261">
        <v>0</v>
      </c>
      <c r="AX213" s="261">
        <v>0</v>
      </c>
      <c r="AY213" s="261">
        <v>0</v>
      </c>
      <c r="AZ213" s="261">
        <v>0</v>
      </c>
      <c r="BA213" s="261">
        <v>0</v>
      </c>
      <c r="BB213" s="261">
        <v>0</v>
      </c>
      <c r="BC213" s="261">
        <v>0</v>
      </c>
      <c r="BD213" s="261">
        <v>0</v>
      </c>
      <c r="BE213" s="261">
        <v>0</v>
      </c>
      <c r="BF213" s="261">
        <v>0</v>
      </c>
      <c r="BG213" s="261">
        <v>0</v>
      </c>
      <c r="BH213" s="261">
        <v>0</v>
      </c>
      <c r="BI213" s="262">
        <v>0</v>
      </c>
      <c r="BJ213" s="255">
        <f t="shared" si="2"/>
        <v>1E-27</v>
      </c>
    </row>
    <row r="214" spans="2:62" s="217" customFormat="1" ht="12.75">
      <c r="B214" s="256">
        <v>186</v>
      </c>
      <c r="C214" s="1084" t="s">
        <v>787</v>
      </c>
      <c r="D214" s="1084"/>
      <c r="E214" s="1084"/>
      <c r="F214" s="1084"/>
      <c r="G214" s="1084"/>
      <c r="H214" s="1085" t="s">
        <v>787</v>
      </c>
      <c r="I214" s="1086"/>
      <c r="J214" s="257" t="s">
        <v>787</v>
      </c>
      <c r="K214" s="258" t="s">
        <v>787</v>
      </c>
      <c r="L214" s="259" t="s">
        <v>787</v>
      </c>
      <c r="M214" s="260">
        <v>1E-27</v>
      </c>
      <c r="N214" s="261">
        <v>1E-27</v>
      </c>
      <c r="O214" s="261">
        <v>1E-27</v>
      </c>
      <c r="P214" s="261">
        <v>1E-27</v>
      </c>
      <c r="Q214" s="261">
        <v>1E-27</v>
      </c>
      <c r="R214" s="261">
        <v>1E-27</v>
      </c>
      <c r="S214" s="261">
        <v>1E-27</v>
      </c>
      <c r="T214" s="261">
        <v>1E-27</v>
      </c>
      <c r="U214" s="261">
        <v>1E-27</v>
      </c>
      <c r="V214" s="259">
        <v>1E-27</v>
      </c>
      <c r="W214" s="260">
        <v>1E-27</v>
      </c>
      <c r="X214" s="261">
        <v>1E-27</v>
      </c>
      <c r="Y214" s="261">
        <v>1E-27</v>
      </c>
      <c r="Z214" s="261">
        <v>1E-27</v>
      </c>
      <c r="AA214" s="261">
        <v>1E-27</v>
      </c>
      <c r="AB214" s="261">
        <v>1E-27</v>
      </c>
      <c r="AC214" s="261">
        <v>1E-27</v>
      </c>
      <c r="AD214" s="261">
        <v>1E-27</v>
      </c>
      <c r="AE214" s="261">
        <v>1E-27</v>
      </c>
      <c r="AF214" s="259">
        <v>1E-27</v>
      </c>
      <c r="AG214" s="259">
        <v>1E-27</v>
      </c>
      <c r="AH214" s="260">
        <v>1E-27</v>
      </c>
      <c r="AI214" s="261">
        <v>1E-27</v>
      </c>
      <c r="AJ214" s="261">
        <v>1E-27</v>
      </c>
      <c r="AK214" s="261">
        <v>1E-27</v>
      </c>
      <c r="AL214" s="261">
        <v>1E-27</v>
      </c>
      <c r="AM214" s="261">
        <v>1E-27</v>
      </c>
      <c r="AN214" s="261">
        <v>1E-27</v>
      </c>
      <c r="AO214" s="261">
        <v>1E-27</v>
      </c>
      <c r="AP214" s="261">
        <v>1E-27</v>
      </c>
      <c r="AQ214" s="262">
        <v>1E-27</v>
      </c>
      <c r="AR214" s="253">
        <f>'5-1'!BS214+'5-8'!BS214-'4'!AQ214</f>
        <v>-1E-27</v>
      </c>
      <c r="AS214" s="260">
        <v>0</v>
      </c>
      <c r="AT214" s="261">
        <v>0</v>
      </c>
      <c r="AU214" s="261">
        <v>0</v>
      </c>
      <c r="AV214" s="263">
        <v>0</v>
      </c>
      <c r="AW214" s="261">
        <v>0</v>
      </c>
      <c r="AX214" s="261">
        <v>0</v>
      </c>
      <c r="AY214" s="261">
        <v>0</v>
      </c>
      <c r="AZ214" s="261">
        <v>0</v>
      </c>
      <c r="BA214" s="261">
        <v>0</v>
      </c>
      <c r="BB214" s="261">
        <v>0</v>
      </c>
      <c r="BC214" s="261">
        <v>0</v>
      </c>
      <c r="BD214" s="261">
        <v>0</v>
      </c>
      <c r="BE214" s="261">
        <v>0</v>
      </c>
      <c r="BF214" s="261">
        <v>0</v>
      </c>
      <c r="BG214" s="261">
        <v>0</v>
      </c>
      <c r="BH214" s="261">
        <v>0</v>
      </c>
      <c r="BI214" s="262">
        <v>0</v>
      </c>
      <c r="BJ214" s="255">
        <f t="shared" si="2"/>
        <v>1E-27</v>
      </c>
    </row>
    <row r="215" spans="2:62" s="217" customFormat="1" ht="12.75">
      <c r="B215" s="256">
        <v>187</v>
      </c>
      <c r="C215" s="1084" t="s">
        <v>787</v>
      </c>
      <c r="D215" s="1084"/>
      <c r="E215" s="1084"/>
      <c r="F215" s="1084"/>
      <c r="G215" s="1084"/>
      <c r="H215" s="1085" t="s">
        <v>787</v>
      </c>
      <c r="I215" s="1086"/>
      <c r="J215" s="257" t="s">
        <v>787</v>
      </c>
      <c r="K215" s="258" t="s">
        <v>787</v>
      </c>
      <c r="L215" s="259" t="s">
        <v>787</v>
      </c>
      <c r="M215" s="260">
        <v>1E-27</v>
      </c>
      <c r="N215" s="261">
        <v>1E-27</v>
      </c>
      <c r="O215" s="261">
        <v>1E-27</v>
      </c>
      <c r="P215" s="261">
        <v>1E-27</v>
      </c>
      <c r="Q215" s="261">
        <v>1E-27</v>
      </c>
      <c r="R215" s="261">
        <v>1E-27</v>
      </c>
      <c r="S215" s="261">
        <v>1E-27</v>
      </c>
      <c r="T215" s="261">
        <v>1E-27</v>
      </c>
      <c r="U215" s="261">
        <v>1E-27</v>
      </c>
      <c r="V215" s="259">
        <v>1E-27</v>
      </c>
      <c r="W215" s="260">
        <v>1E-27</v>
      </c>
      <c r="X215" s="261">
        <v>1E-27</v>
      </c>
      <c r="Y215" s="261">
        <v>1E-27</v>
      </c>
      <c r="Z215" s="261">
        <v>1E-27</v>
      </c>
      <c r="AA215" s="261">
        <v>1E-27</v>
      </c>
      <c r="AB215" s="261">
        <v>1E-27</v>
      </c>
      <c r="AC215" s="261">
        <v>1E-27</v>
      </c>
      <c r="AD215" s="261">
        <v>1E-27</v>
      </c>
      <c r="AE215" s="261">
        <v>1E-27</v>
      </c>
      <c r="AF215" s="259">
        <v>1E-27</v>
      </c>
      <c r="AG215" s="259">
        <v>1E-27</v>
      </c>
      <c r="AH215" s="260">
        <v>1E-27</v>
      </c>
      <c r="AI215" s="261">
        <v>1E-27</v>
      </c>
      <c r="AJ215" s="261">
        <v>1E-27</v>
      </c>
      <c r="AK215" s="261">
        <v>1E-27</v>
      </c>
      <c r="AL215" s="261">
        <v>1E-27</v>
      </c>
      <c r="AM215" s="261">
        <v>1E-27</v>
      </c>
      <c r="AN215" s="261">
        <v>1E-27</v>
      </c>
      <c r="AO215" s="261">
        <v>1E-27</v>
      </c>
      <c r="AP215" s="261">
        <v>1E-27</v>
      </c>
      <c r="AQ215" s="262">
        <v>1E-27</v>
      </c>
      <c r="AR215" s="253">
        <f>'5-1'!BS215+'5-8'!BS215-'4'!AQ215</f>
        <v>-1E-27</v>
      </c>
      <c r="AS215" s="260">
        <v>0</v>
      </c>
      <c r="AT215" s="261">
        <v>0</v>
      </c>
      <c r="AU215" s="261">
        <v>0</v>
      </c>
      <c r="AV215" s="263">
        <v>0</v>
      </c>
      <c r="AW215" s="261">
        <v>0</v>
      </c>
      <c r="AX215" s="261">
        <v>0</v>
      </c>
      <c r="AY215" s="261">
        <v>0</v>
      </c>
      <c r="AZ215" s="261">
        <v>0</v>
      </c>
      <c r="BA215" s="261">
        <v>0</v>
      </c>
      <c r="BB215" s="261">
        <v>0</v>
      </c>
      <c r="BC215" s="261">
        <v>0</v>
      </c>
      <c r="BD215" s="261">
        <v>0</v>
      </c>
      <c r="BE215" s="261">
        <v>0</v>
      </c>
      <c r="BF215" s="261">
        <v>0</v>
      </c>
      <c r="BG215" s="261">
        <v>0</v>
      </c>
      <c r="BH215" s="261">
        <v>0</v>
      </c>
      <c r="BI215" s="262">
        <v>0</v>
      </c>
      <c r="BJ215" s="255">
        <f t="shared" si="2"/>
        <v>1E-27</v>
      </c>
    </row>
    <row r="216" spans="2:62" s="217" customFormat="1" ht="12.75">
      <c r="B216" s="256">
        <v>188</v>
      </c>
      <c r="C216" s="1084" t="s">
        <v>787</v>
      </c>
      <c r="D216" s="1084"/>
      <c r="E216" s="1084"/>
      <c r="F216" s="1084"/>
      <c r="G216" s="1084"/>
      <c r="H216" s="1085" t="s">
        <v>787</v>
      </c>
      <c r="I216" s="1086"/>
      <c r="J216" s="257" t="s">
        <v>787</v>
      </c>
      <c r="K216" s="258" t="s">
        <v>787</v>
      </c>
      <c r="L216" s="259" t="s">
        <v>787</v>
      </c>
      <c r="M216" s="260">
        <v>1E-27</v>
      </c>
      <c r="N216" s="261">
        <v>1E-27</v>
      </c>
      <c r="O216" s="261">
        <v>1E-27</v>
      </c>
      <c r="P216" s="261">
        <v>1E-27</v>
      </c>
      <c r="Q216" s="261">
        <v>1E-27</v>
      </c>
      <c r="R216" s="261">
        <v>1E-27</v>
      </c>
      <c r="S216" s="261">
        <v>1E-27</v>
      </c>
      <c r="T216" s="261">
        <v>1E-27</v>
      </c>
      <c r="U216" s="261">
        <v>1E-27</v>
      </c>
      <c r="V216" s="259">
        <v>1E-27</v>
      </c>
      <c r="W216" s="260">
        <v>1E-27</v>
      </c>
      <c r="X216" s="261">
        <v>1E-27</v>
      </c>
      <c r="Y216" s="261">
        <v>1E-27</v>
      </c>
      <c r="Z216" s="261">
        <v>1E-27</v>
      </c>
      <c r="AA216" s="261">
        <v>1E-27</v>
      </c>
      <c r="AB216" s="261">
        <v>1E-27</v>
      </c>
      <c r="AC216" s="261">
        <v>1E-27</v>
      </c>
      <c r="AD216" s="261">
        <v>1E-27</v>
      </c>
      <c r="AE216" s="261">
        <v>1E-27</v>
      </c>
      <c r="AF216" s="259">
        <v>1E-27</v>
      </c>
      <c r="AG216" s="259">
        <v>1E-27</v>
      </c>
      <c r="AH216" s="260">
        <v>1E-27</v>
      </c>
      <c r="AI216" s="261">
        <v>1E-27</v>
      </c>
      <c r="AJ216" s="261">
        <v>1E-27</v>
      </c>
      <c r="AK216" s="261">
        <v>1E-27</v>
      </c>
      <c r="AL216" s="261">
        <v>1E-27</v>
      </c>
      <c r="AM216" s="261">
        <v>1E-27</v>
      </c>
      <c r="AN216" s="261">
        <v>1E-27</v>
      </c>
      <c r="AO216" s="261">
        <v>1E-27</v>
      </c>
      <c r="AP216" s="261">
        <v>1E-27</v>
      </c>
      <c r="AQ216" s="262">
        <v>1E-27</v>
      </c>
      <c r="AR216" s="253">
        <f>'5-1'!BS216+'5-8'!BS216-'4'!AQ216</f>
        <v>-1E-27</v>
      </c>
      <c r="AS216" s="260">
        <v>0</v>
      </c>
      <c r="AT216" s="261">
        <v>0</v>
      </c>
      <c r="AU216" s="261">
        <v>0</v>
      </c>
      <c r="AV216" s="263">
        <v>0</v>
      </c>
      <c r="AW216" s="261">
        <v>0</v>
      </c>
      <c r="AX216" s="261">
        <v>0</v>
      </c>
      <c r="AY216" s="261">
        <v>0</v>
      </c>
      <c r="AZ216" s="261">
        <v>0</v>
      </c>
      <c r="BA216" s="261">
        <v>0</v>
      </c>
      <c r="BB216" s="261">
        <v>0</v>
      </c>
      <c r="BC216" s="261">
        <v>0</v>
      </c>
      <c r="BD216" s="261">
        <v>0</v>
      </c>
      <c r="BE216" s="261">
        <v>0</v>
      </c>
      <c r="BF216" s="261">
        <v>0</v>
      </c>
      <c r="BG216" s="261">
        <v>0</v>
      </c>
      <c r="BH216" s="261">
        <v>0</v>
      </c>
      <c r="BI216" s="262">
        <v>0</v>
      </c>
      <c r="BJ216" s="255">
        <f t="shared" si="2"/>
        <v>1E-27</v>
      </c>
    </row>
    <row r="217" spans="2:62" s="217" customFormat="1" ht="12.75">
      <c r="B217" s="256">
        <v>189</v>
      </c>
      <c r="C217" s="1084" t="s">
        <v>787</v>
      </c>
      <c r="D217" s="1084"/>
      <c r="E217" s="1084"/>
      <c r="F217" s="1084"/>
      <c r="G217" s="1084"/>
      <c r="H217" s="1085" t="s">
        <v>787</v>
      </c>
      <c r="I217" s="1086"/>
      <c r="J217" s="257" t="s">
        <v>787</v>
      </c>
      <c r="K217" s="258" t="s">
        <v>787</v>
      </c>
      <c r="L217" s="259" t="s">
        <v>787</v>
      </c>
      <c r="M217" s="260">
        <v>1E-27</v>
      </c>
      <c r="N217" s="261">
        <v>1E-27</v>
      </c>
      <c r="O217" s="261">
        <v>1E-27</v>
      </c>
      <c r="P217" s="261">
        <v>1E-27</v>
      </c>
      <c r="Q217" s="261">
        <v>1E-27</v>
      </c>
      <c r="R217" s="261">
        <v>1E-27</v>
      </c>
      <c r="S217" s="261">
        <v>1E-27</v>
      </c>
      <c r="T217" s="261">
        <v>1E-27</v>
      </c>
      <c r="U217" s="261">
        <v>1E-27</v>
      </c>
      <c r="V217" s="259">
        <v>1E-27</v>
      </c>
      <c r="W217" s="260">
        <v>1E-27</v>
      </c>
      <c r="X217" s="261">
        <v>1E-27</v>
      </c>
      <c r="Y217" s="261">
        <v>1E-27</v>
      </c>
      <c r="Z217" s="261">
        <v>1E-27</v>
      </c>
      <c r="AA217" s="261">
        <v>1E-27</v>
      </c>
      <c r="AB217" s="261">
        <v>1E-27</v>
      </c>
      <c r="AC217" s="261">
        <v>1E-27</v>
      </c>
      <c r="AD217" s="261">
        <v>1E-27</v>
      </c>
      <c r="AE217" s="261">
        <v>1E-27</v>
      </c>
      <c r="AF217" s="259">
        <v>1E-27</v>
      </c>
      <c r="AG217" s="259">
        <v>1E-27</v>
      </c>
      <c r="AH217" s="260">
        <v>1E-27</v>
      </c>
      <c r="AI217" s="261">
        <v>1E-27</v>
      </c>
      <c r="AJ217" s="261">
        <v>1E-27</v>
      </c>
      <c r="AK217" s="261">
        <v>1E-27</v>
      </c>
      <c r="AL217" s="261">
        <v>1E-27</v>
      </c>
      <c r="AM217" s="261">
        <v>1E-27</v>
      </c>
      <c r="AN217" s="261">
        <v>1E-27</v>
      </c>
      <c r="AO217" s="261">
        <v>1E-27</v>
      </c>
      <c r="AP217" s="261">
        <v>1E-27</v>
      </c>
      <c r="AQ217" s="262">
        <v>1E-27</v>
      </c>
      <c r="AR217" s="253">
        <f>'5-1'!BS217+'5-8'!BS217-'4'!AQ217</f>
        <v>-1E-27</v>
      </c>
      <c r="AS217" s="260">
        <v>0</v>
      </c>
      <c r="AT217" s="261">
        <v>0</v>
      </c>
      <c r="AU217" s="261">
        <v>0</v>
      </c>
      <c r="AV217" s="263">
        <v>0</v>
      </c>
      <c r="AW217" s="261">
        <v>0</v>
      </c>
      <c r="AX217" s="261">
        <v>0</v>
      </c>
      <c r="AY217" s="261">
        <v>0</v>
      </c>
      <c r="AZ217" s="261">
        <v>0</v>
      </c>
      <c r="BA217" s="261">
        <v>0</v>
      </c>
      <c r="BB217" s="261">
        <v>0</v>
      </c>
      <c r="BC217" s="261">
        <v>0</v>
      </c>
      <c r="BD217" s="261">
        <v>0</v>
      </c>
      <c r="BE217" s="261">
        <v>0</v>
      </c>
      <c r="BF217" s="261">
        <v>0</v>
      </c>
      <c r="BG217" s="261">
        <v>0</v>
      </c>
      <c r="BH217" s="261">
        <v>0</v>
      </c>
      <c r="BI217" s="262">
        <v>0</v>
      </c>
      <c r="BJ217" s="255">
        <f t="shared" si="2"/>
        <v>1E-27</v>
      </c>
    </row>
    <row r="218" spans="2:62" s="217" customFormat="1" ht="12.75">
      <c r="B218" s="256">
        <v>190</v>
      </c>
      <c r="C218" s="1084" t="s">
        <v>787</v>
      </c>
      <c r="D218" s="1084"/>
      <c r="E218" s="1084"/>
      <c r="F218" s="1084"/>
      <c r="G218" s="1084"/>
      <c r="H218" s="1085" t="s">
        <v>787</v>
      </c>
      <c r="I218" s="1086"/>
      <c r="J218" s="257" t="s">
        <v>787</v>
      </c>
      <c r="K218" s="258" t="s">
        <v>787</v>
      </c>
      <c r="L218" s="259" t="s">
        <v>787</v>
      </c>
      <c r="M218" s="260">
        <v>1E-27</v>
      </c>
      <c r="N218" s="261">
        <v>1E-27</v>
      </c>
      <c r="O218" s="261">
        <v>1E-27</v>
      </c>
      <c r="P218" s="261">
        <v>1E-27</v>
      </c>
      <c r="Q218" s="261">
        <v>1E-27</v>
      </c>
      <c r="R218" s="261">
        <v>1E-27</v>
      </c>
      <c r="S218" s="261">
        <v>1E-27</v>
      </c>
      <c r="T218" s="261">
        <v>1E-27</v>
      </c>
      <c r="U218" s="261">
        <v>1E-27</v>
      </c>
      <c r="V218" s="259">
        <v>1E-27</v>
      </c>
      <c r="W218" s="260">
        <v>1E-27</v>
      </c>
      <c r="X218" s="261">
        <v>1E-27</v>
      </c>
      <c r="Y218" s="261">
        <v>1E-27</v>
      </c>
      <c r="Z218" s="261">
        <v>1E-27</v>
      </c>
      <c r="AA218" s="261">
        <v>1E-27</v>
      </c>
      <c r="AB218" s="261">
        <v>1E-27</v>
      </c>
      <c r="AC218" s="261">
        <v>1E-27</v>
      </c>
      <c r="AD218" s="261">
        <v>1E-27</v>
      </c>
      <c r="AE218" s="261">
        <v>1E-27</v>
      </c>
      <c r="AF218" s="259">
        <v>1E-27</v>
      </c>
      <c r="AG218" s="259">
        <v>1E-27</v>
      </c>
      <c r="AH218" s="260">
        <v>1E-27</v>
      </c>
      <c r="AI218" s="261">
        <v>1E-27</v>
      </c>
      <c r="AJ218" s="261">
        <v>1E-27</v>
      </c>
      <c r="AK218" s="261">
        <v>1E-27</v>
      </c>
      <c r="AL218" s="261">
        <v>1E-27</v>
      </c>
      <c r="AM218" s="261">
        <v>1E-27</v>
      </c>
      <c r="AN218" s="261">
        <v>1E-27</v>
      </c>
      <c r="AO218" s="261">
        <v>1E-27</v>
      </c>
      <c r="AP218" s="261">
        <v>1E-27</v>
      </c>
      <c r="AQ218" s="262">
        <v>1E-27</v>
      </c>
      <c r="AR218" s="253">
        <f>'5-1'!BS218+'5-8'!BS218-'4'!AQ218</f>
        <v>-1E-27</v>
      </c>
      <c r="AS218" s="260">
        <v>0</v>
      </c>
      <c r="AT218" s="261">
        <v>0</v>
      </c>
      <c r="AU218" s="261">
        <v>0</v>
      </c>
      <c r="AV218" s="263">
        <v>0</v>
      </c>
      <c r="AW218" s="261">
        <v>0</v>
      </c>
      <c r="AX218" s="261">
        <v>0</v>
      </c>
      <c r="AY218" s="261">
        <v>0</v>
      </c>
      <c r="AZ218" s="261">
        <v>0</v>
      </c>
      <c r="BA218" s="261">
        <v>0</v>
      </c>
      <c r="BB218" s="261">
        <v>0</v>
      </c>
      <c r="BC218" s="261">
        <v>0</v>
      </c>
      <c r="BD218" s="261">
        <v>0</v>
      </c>
      <c r="BE218" s="261">
        <v>0</v>
      </c>
      <c r="BF218" s="261">
        <v>0</v>
      </c>
      <c r="BG218" s="261">
        <v>0</v>
      </c>
      <c r="BH218" s="261">
        <v>0</v>
      </c>
      <c r="BI218" s="262">
        <v>0</v>
      </c>
      <c r="BJ218" s="255">
        <f t="shared" si="2"/>
        <v>1E-27</v>
      </c>
    </row>
    <row r="219" spans="2:62" s="217" customFormat="1" ht="12.75">
      <c r="B219" s="256">
        <v>191</v>
      </c>
      <c r="C219" s="1084" t="s">
        <v>787</v>
      </c>
      <c r="D219" s="1084"/>
      <c r="E219" s="1084"/>
      <c r="F219" s="1084"/>
      <c r="G219" s="1084"/>
      <c r="H219" s="1085" t="s">
        <v>787</v>
      </c>
      <c r="I219" s="1086"/>
      <c r="J219" s="257" t="s">
        <v>787</v>
      </c>
      <c r="K219" s="258" t="s">
        <v>787</v>
      </c>
      <c r="L219" s="259" t="s">
        <v>787</v>
      </c>
      <c r="M219" s="260">
        <v>1E-27</v>
      </c>
      <c r="N219" s="261">
        <v>1E-27</v>
      </c>
      <c r="O219" s="261">
        <v>1E-27</v>
      </c>
      <c r="P219" s="261">
        <v>1E-27</v>
      </c>
      <c r="Q219" s="261">
        <v>1E-27</v>
      </c>
      <c r="R219" s="261">
        <v>1E-27</v>
      </c>
      <c r="S219" s="261">
        <v>1E-27</v>
      </c>
      <c r="T219" s="261">
        <v>1E-27</v>
      </c>
      <c r="U219" s="261">
        <v>1E-27</v>
      </c>
      <c r="V219" s="259">
        <v>1E-27</v>
      </c>
      <c r="W219" s="260">
        <v>1E-27</v>
      </c>
      <c r="X219" s="261">
        <v>1E-27</v>
      </c>
      <c r="Y219" s="261">
        <v>1E-27</v>
      </c>
      <c r="Z219" s="261">
        <v>1E-27</v>
      </c>
      <c r="AA219" s="261">
        <v>1E-27</v>
      </c>
      <c r="AB219" s="261">
        <v>1E-27</v>
      </c>
      <c r="AC219" s="261">
        <v>1E-27</v>
      </c>
      <c r="AD219" s="261">
        <v>1E-27</v>
      </c>
      <c r="AE219" s="261">
        <v>1E-27</v>
      </c>
      <c r="AF219" s="259">
        <v>1E-27</v>
      </c>
      <c r="AG219" s="259">
        <v>1E-27</v>
      </c>
      <c r="AH219" s="260">
        <v>1E-27</v>
      </c>
      <c r="AI219" s="261">
        <v>1E-27</v>
      </c>
      <c r="AJ219" s="261">
        <v>1E-27</v>
      </c>
      <c r="AK219" s="261">
        <v>1E-27</v>
      </c>
      <c r="AL219" s="261">
        <v>1E-27</v>
      </c>
      <c r="AM219" s="261">
        <v>1E-27</v>
      </c>
      <c r="AN219" s="261">
        <v>1E-27</v>
      </c>
      <c r="AO219" s="261">
        <v>1E-27</v>
      </c>
      <c r="AP219" s="261">
        <v>1E-27</v>
      </c>
      <c r="AQ219" s="262">
        <v>1E-27</v>
      </c>
      <c r="AR219" s="253">
        <f>'5-1'!BS219+'5-8'!BS219-'4'!AQ219</f>
        <v>-1E-27</v>
      </c>
      <c r="AS219" s="260">
        <v>0</v>
      </c>
      <c r="AT219" s="261">
        <v>0</v>
      </c>
      <c r="AU219" s="261">
        <v>0</v>
      </c>
      <c r="AV219" s="263">
        <v>0</v>
      </c>
      <c r="AW219" s="261">
        <v>0</v>
      </c>
      <c r="AX219" s="261">
        <v>0</v>
      </c>
      <c r="AY219" s="261">
        <v>0</v>
      </c>
      <c r="AZ219" s="261">
        <v>0</v>
      </c>
      <c r="BA219" s="261">
        <v>0</v>
      </c>
      <c r="BB219" s="261">
        <v>0</v>
      </c>
      <c r="BC219" s="261">
        <v>0</v>
      </c>
      <c r="BD219" s="261">
        <v>0</v>
      </c>
      <c r="BE219" s="261">
        <v>0</v>
      </c>
      <c r="BF219" s="261">
        <v>0</v>
      </c>
      <c r="BG219" s="261">
        <v>0</v>
      </c>
      <c r="BH219" s="261">
        <v>0</v>
      </c>
      <c r="BI219" s="262">
        <v>0</v>
      </c>
      <c r="BJ219" s="255">
        <f t="shared" si="2"/>
        <v>1E-27</v>
      </c>
    </row>
    <row r="220" spans="2:62" s="217" customFormat="1" ht="12.75">
      <c r="B220" s="256">
        <v>192</v>
      </c>
      <c r="C220" s="1084" t="s">
        <v>787</v>
      </c>
      <c r="D220" s="1084"/>
      <c r="E220" s="1084"/>
      <c r="F220" s="1084"/>
      <c r="G220" s="1084"/>
      <c r="H220" s="1085" t="s">
        <v>787</v>
      </c>
      <c r="I220" s="1086"/>
      <c r="J220" s="257" t="s">
        <v>787</v>
      </c>
      <c r="K220" s="258" t="s">
        <v>787</v>
      </c>
      <c r="L220" s="259" t="s">
        <v>787</v>
      </c>
      <c r="M220" s="260">
        <v>1E-27</v>
      </c>
      <c r="N220" s="261">
        <v>1E-27</v>
      </c>
      <c r="O220" s="261">
        <v>1E-27</v>
      </c>
      <c r="P220" s="261">
        <v>1E-27</v>
      </c>
      <c r="Q220" s="261">
        <v>1E-27</v>
      </c>
      <c r="R220" s="261">
        <v>1E-27</v>
      </c>
      <c r="S220" s="261">
        <v>1E-27</v>
      </c>
      <c r="T220" s="261">
        <v>1E-27</v>
      </c>
      <c r="U220" s="261">
        <v>1E-27</v>
      </c>
      <c r="V220" s="259">
        <v>1E-27</v>
      </c>
      <c r="W220" s="260">
        <v>1E-27</v>
      </c>
      <c r="X220" s="261">
        <v>1E-27</v>
      </c>
      <c r="Y220" s="261">
        <v>1E-27</v>
      </c>
      <c r="Z220" s="261">
        <v>1E-27</v>
      </c>
      <c r="AA220" s="261">
        <v>1E-27</v>
      </c>
      <c r="AB220" s="261">
        <v>1E-27</v>
      </c>
      <c r="AC220" s="261">
        <v>1E-27</v>
      </c>
      <c r="AD220" s="261">
        <v>1E-27</v>
      </c>
      <c r="AE220" s="261">
        <v>1E-27</v>
      </c>
      <c r="AF220" s="259">
        <v>1E-27</v>
      </c>
      <c r="AG220" s="259">
        <v>1E-27</v>
      </c>
      <c r="AH220" s="260">
        <v>1E-27</v>
      </c>
      <c r="AI220" s="261">
        <v>1E-27</v>
      </c>
      <c r="AJ220" s="261">
        <v>1E-27</v>
      </c>
      <c r="AK220" s="261">
        <v>1E-27</v>
      </c>
      <c r="AL220" s="261">
        <v>1E-27</v>
      </c>
      <c r="AM220" s="261">
        <v>1E-27</v>
      </c>
      <c r="AN220" s="261">
        <v>1E-27</v>
      </c>
      <c r="AO220" s="261">
        <v>1E-27</v>
      </c>
      <c r="AP220" s="261">
        <v>1E-27</v>
      </c>
      <c r="AQ220" s="262">
        <v>1E-27</v>
      </c>
      <c r="AR220" s="253">
        <f>'5-1'!BS220+'5-8'!BS220-'4'!AQ220</f>
        <v>-1E-27</v>
      </c>
      <c r="AS220" s="260">
        <v>0</v>
      </c>
      <c r="AT220" s="261">
        <v>0</v>
      </c>
      <c r="AU220" s="261">
        <v>0</v>
      </c>
      <c r="AV220" s="263">
        <v>0</v>
      </c>
      <c r="AW220" s="261">
        <v>0</v>
      </c>
      <c r="AX220" s="261">
        <v>0</v>
      </c>
      <c r="AY220" s="261">
        <v>0</v>
      </c>
      <c r="AZ220" s="261">
        <v>0</v>
      </c>
      <c r="BA220" s="261">
        <v>0</v>
      </c>
      <c r="BB220" s="261">
        <v>0</v>
      </c>
      <c r="BC220" s="261">
        <v>0</v>
      </c>
      <c r="BD220" s="261">
        <v>0</v>
      </c>
      <c r="BE220" s="261">
        <v>0</v>
      </c>
      <c r="BF220" s="261">
        <v>0</v>
      </c>
      <c r="BG220" s="261">
        <v>0</v>
      </c>
      <c r="BH220" s="261">
        <v>0</v>
      </c>
      <c r="BI220" s="262">
        <v>0</v>
      </c>
      <c r="BJ220" s="255">
        <f t="shared" si="2"/>
        <v>1E-27</v>
      </c>
    </row>
    <row r="221" spans="2:62" s="217" customFormat="1" ht="12.75">
      <c r="B221" s="256">
        <v>193</v>
      </c>
      <c r="C221" s="1084" t="s">
        <v>787</v>
      </c>
      <c r="D221" s="1084"/>
      <c r="E221" s="1084"/>
      <c r="F221" s="1084"/>
      <c r="G221" s="1084"/>
      <c r="H221" s="1085" t="s">
        <v>787</v>
      </c>
      <c r="I221" s="1086"/>
      <c r="J221" s="257" t="s">
        <v>787</v>
      </c>
      <c r="K221" s="258" t="s">
        <v>787</v>
      </c>
      <c r="L221" s="259" t="s">
        <v>787</v>
      </c>
      <c r="M221" s="260">
        <v>1E-27</v>
      </c>
      <c r="N221" s="261">
        <v>1E-27</v>
      </c>
      <c r="O221" s="261">
        <v>1E-27</v>
      </c>
      <c r="P221" s="261">
        <v>1E-27</v>
      </c>
      <c r="Q221" s="261">
        <v>1E-27</v>
      </c>
      <c r="R221" s="261">
        <v>1E-27</v>
      </c>
      <c r="S221" s="261">
        <v>1E-27</v>
      </c>
      <c r="T221" s="261">
        <v>1E-27</v>
      </c>
      <c r="U221" s="261">
        <v>1E-27</v>
      </c>
      <c r="V221" s="259">
        <v>1E-27</v>
      </c>
      <c r="W221" s="260">
        <v>1E-27</v>
      </c>
      <c r="X221" s="261">
        <v>1E-27</v>
      </c>
      <c r="Y221" s="261">
        <v>1E-27</v>
      </c>
      <c r="Z221" s="261">
        <v>1E-27</v>
      </c>
      <c r="AA221" s="261">
        <v>1E-27</v>
      </c>
      <c r="AB221" s="261">
        <v>1E-27</v>
      </c>
      <c r="AC221" s="261">
        <v>1E-27</v>
      </c>
      <c r="AD221" s="261">
        <v>1E-27</v>
      </c>
      <c r="AE221" s="261">
        <v>1E-27</v>
      </c>
      <c r="AF221" s="259">
        <v>1E-27</v>
      </c>
      <c r="AG221" s="259">
        <v>1E-27</v>
      </c>
      <c r="AH221" s="260">
        <v>1E-27</v>
      </c>
      <c r="AI221" s="261">
        <v>1E-27</v>
      </c>
      <c r="AJ221" s="261">
        <v>1E-27</v>
      </c>
      <c r="AK221" s="261">
        <v>1E-27</v>
      </c>
      <c r="AL221" s="261">
        <v>1E-27</v>
      </c>
      <c r="AM221" s="261">
        <v>1E-27</v>
      </c>
      <c r="AN221" s="261">
        <v>1E-27</v>
      </c>
      <c r="AO221" s="261">
        <v>1E-27</v>
      </c>
      <c r="AP221" s="261">
        <v>1E-27</v>
      </c>
      <c r="AQ221" s="262">
        <v>1E-27</v>
      </c>
      <c r="AR221" s="253">
        <f>'5-1'!BS221+'5-8'!BS221-'4'!AQ221</f>
        <v>-1E-27</v>
      </c>
      <c r="AS221" s="260">
        <v>0</v>
      </c>
      <c r="AT221" s="261">
        <v>0</v>
      </c>
      <c r="AU221" s="261">
        <v>0</v>
      </c>
      <c r="AV221" s="263">
        <v>0</v>
      </c>
      <c r="AW221" s="261">
        <v>0</v>
      </c>
      <c r="AX221" s="261">
        <v>0</v>
      </c>
      <c r="AY221" s="261">
        <v>0</v>
      </c>
      <c r="AZ221" s="261">
        <v>0</v>
      </c>
      <c r="BA221" s="261">
        <v>0</v>
      </c>
      <c r="BB221" s="261">
        <v>0</v>
      </c>
      <c r="BC221" s="261">
        <v>0</v>
      </c>
      <c r="BD221" s="261">
        <v>0</v>
      </c>
      <c r="BE221" s="261">
        <v>0</v>
      </c>
      <c r="BF221" s="261">
        <v>0</v>
      </c>
      <c r="BG221" s="261">
        <v>0</v>
      </c>
      <c r="BH221" s="261">
        <v>0</v>
      </c>
      <c r="BI221" s="262">
        <v>0</v>
      </c>
      <c r="BJ221" s="255">
        <f t="shared" si="2"/>
        <v>1E-27</v>
      </c>
    </row>
    <row r="222" spans="2:62" s="217" customFormat="1" ht="12.75">
      <c r="B222" s="256">
        <v>194</v>
      </c>
      <c r="C222" s="1084" t="s">
        <v>787</v>
      </c>
      <c r="D222" s="1084"/>
      <c r="E222" s="1084"/>
      <c r="F222" s="1084"/>
      <c r="G222" s="1084"/>
      <c r="H222" s="1085" t="s">
        <v>787</v>
      </c>
      <c r="I222" s="1086"/>
      <c r="J222" s="257" t="s">
        <v>787</v>
      </c>
      <c r="K222" s="258" t="s">
        <v>787</v>
      </c>
      <c r="L222" s="259" t="s">
        <v>787</v>
      </c>
      <c r="M222" s="260">
        <v>1E-27</v>
      </c>
      <c r="N222" s="261">
        <v>1E-27</v>
      </c>
      <c r="O222" s="261">
        <v>1E-27</v>
      </c>
      <c r="P222" s="261">
        <v>1E-27</v>
      </c>
      <c r="Q222" s="261">
        <v>1E-27</v>
      </c>
      <c r="R222" s="261">
        <v>1E-27</v>
      </c>
      <c r="S222" s="261">
        <v>1E-27</v>
      </c>
      <c r="T222" s="261">
        <v>1E-27</v>
      </c>
      <c r="U222" s="261">
        <v>1E-27</v>
      </c>
      <c r="V222" s="259">
        <v>1E-27</v>
      </c>
      <c r="W222" s="260">
        <v>1E-27</v>
      </c>
      <c r="X222" s="261">
        <v>1E-27</v>
      </c>
      <c r="Y222" s="261">
        <v>1E-27</v>
      </c>
      <c r="Z222" s="261">
        <v>1E-27</v>
      </c>
      <c r="AA222" s="261">
        <v>1E-27</v>
      </c>
      <c r="AB222" s="261">
        <v>1E-27</v>
      </c>
      <c r="AC222" s="261">
        <v>1E-27</v>
      </c>
      <c r="AD222" s="261">
        <v>1E-27</v>
      </c>
      <c r="AE222" s="261">
        <v>1E-27</v>
      </c>
      <c r="AF222" s="259">
        <v>1E-27</v>
      </c>
      <c r="AG222" s="259">
        <v>1E-27</v>
      </c>
      <c r="AH222" s="260">
        <v>1E-27</v>
      </c>
      <c r="AI222" s="261">
        <v>1E-27</v>
      </c>
      <c r="AJ222" s="261">
        <v>1E-27</v>
      </c>
      <c r="AK222" s="261">
        <v>1E-27</v>
      </c>
      <c r="AL222" s="261">
        <v>1E-27</v>
      </c>
      <c r="AM222" s="261">
        <v>1E-27</v>
      </c>
      <c r="AN222" s="261">
        <v>1E-27</v>
      </c>
      <c r="AO222" s="261">
        <v>1E-27</v>
      </c>
      <c r="AP222" s="261">
        <v>1E-27</v>
      </c>
      <c r="AQ222" s="262">
        <v>1E-27</v>
      </c>
      <c r="AR222" s="253">
        <f>'5-1'!BS222+'5-8'!BS222-'4'!AQ222</f>
        <v>-1E-27</v>
      </c>
      <c r="AS222" s="260">
        <v>0</v>
      </c>
      <c r="AT222" s="261">
        <v>0</v>
      </c>
      <c r="AU222" s="261">
        <v>0</v>
      </c>
      <c r="AV222" s="263">
        <v>0</v>
      </c>
      <c r="AW222" s="261">
        <v>0</v>
      </c>
      <c r="AX222" s="261">
        <v>0</v>
      </c>
      <c r="AY222" s="261">
        <v>0</v>
      </c>
      <c r="AZ222" s="261">
        <v>0</v>
      </c>
      <c r="BA222" s="261">
        <v>0</v>
      </c>
      <c r="BB222" s="261">
        <v>0</v>
      </c>
      <c r="BC222" s="261">
        <v>0</v>
      </c>
      <c r="BD222" s="261">
        <v>0</v>
      </c>
      <c r="BE222" s="261">
        <v>0</v>
      </c>
      <c r="BF222" s="261">
        <v>0</v>
      </c>
      <c r="BG222" s="261">
        <v>0</v>
      </c>
      <c r="BH222" s="261">
        <v>0</v>
      </c>
      <c r="BI222" s="262">
        <v>0</v>
      </c>
      <c r="BJ222" s="255">
        <f t="shared" si="2"/>
        <v>1E-27</v>
      </c>
    </row>
    <row r="223" spans="2:62" s="217" customFormat="1" ht="12.75">
      <c r="B223" s="256">
        <v>195</v>
      </c>
      <c r="C223" s="1084" t="s">
        <v>787</v>
      </c>
      <c r="D223" s="1084"/>
      <c r="E223" s="1084"/>
      <c r="F223" s="1084"/>
      <c r="G223" s="1084"/>
      <c r="H223" s="1085" t="s">
        <v>787</v>
      </c>
      <c r="I223" s="1086"/>
      <c r="J223" s="257" t="s">
        <v>787</v>
      </c>
      <c r="K223" s="258" t="s">
        <v>787</v>
      </c>
      <c r="L223" s="259" t="s">
        <v>787</v>
      </c>
      <c r="M223" s="260">
        <v>1E-27</v>
      </c>
      <c r="N223" s="261">
        <v>1E-27</v>
      </c>
      <c r="O223" s="261">
        <v>1E-27</v>
      </c>
      <c r="P223" s="261">
        <v>1E-27</v>
      </c>
      <c r="Q223" s="261">
        <v>1E-27</v>
      </c>
      <c r="R223" s="261">
        <v>1E-27</v>
      </c>
      <c r="S223" s="261">
        <v>1E-27</v>
      </c>
      <c r="T223" s="261">
        <v>1E-27</v>
      </c>
      <c r="U223" s="261">
        <v>1E-27</v>
      </c>
      <c r="V223" s="259">
        <v>1E-27</v>
      </c>
      <c r="W223" s="260">
        <v>1E-27</v>
      </c>
      <c r="X223" s="261">
        <v>1E-27</v>
      </c>
      <c r="Y223" s="261">
        <v>1E-27</v>
      </c>
      <c r="Z223" s="261">
        <v>1E-27</v>
      </c>
      <c r="AA223" s="261">
        <v>1E-27</v>
      </c>
      <c r="AB223" s="261">
        <v>1E-27</v>
      </c>
      <c r="AC223" s="261">
        <v>1E-27</v>
      </c>
      <c r="AD223" s="261">
        <v>1E-27</v>
      </c>
      <c r="AE223" s="261">
        <v>1E-27</v>
      </c>
      <c r="AF223" s="259">
        <v>1E-27</v>
      </c>
      <c r="AG223" s="259">
        <v>1E-27</v>
      </c>
      <c r="AH223" s="260">
        <v>1E-27</v>
      </c>
      <c r="AI223" s="261">
        <v>1E-27</v>
      </c>
      <c r="AJ223" s="261">
        <v>1E-27</v>
      </c>
      <c r="AK223" s="261">
        <v>1E-27</v>
      </c>
      <c r="AL223" s="261">
        <v>1E-27</v>
      </c>
      <c r="AM223" s="261">
        <v>1E-27</v>
      </c>
      <c r="AN223" s="261">
        <v>1E-27</v>
      </c>
      <c r="AO223" s="261">
        <v>1E-27</v>
      </c>
      <c r="AP223" s="261">
        <v>1E-27</v>
      </c>
      <c r="AQ223" s="262">
        <v>1E-27</v>
      </c>
      <c r="AR223" s="253">
        <f>'5-1'!BS223+'5-8'!BS223-'4'!AQ223</f>
        <v>-1E-27</v>
      </c>
      <c r="AS223" s="260">
        <v>0</v>
      </c>
      <c r="AT223" s="261">
        <v>0</v>
      </c>
      <c r="AU223" s="261">
        <v>0</v>
      </c>
      <c r="AV223" s="263">
        <v>0</v>
      </c>
      <c r="AW223" s="261">
        <v>0</v>
      </c>
      <c r="AX223" s="261">
        <v>0</v>
      </c>
      <c r="AY223" s="261">
        <v>0</v>
      </c>
      <c r="AZ223" s="261">
        <v>0</v>
      </c>
      <c r="BA223" s="261">
        <v>0</v>
      </c>
      <c r="BB223" s="261">
        <v>0</v>
      </c>
      <c r="BC223" s="261">
        <v>0</v>
      </c>
      <c r="BD223" s="261">
        <v>0</v>
      </c>
      <c r="BE223" s="261">
        <v>0</v>
      </c>
      <c r="BF223" s="261">
        <v>0</v>
      </c>
      <c r="BG223" s="261">
        <v>0</v>
      </c>
      <c r="BH223" s="261">
        <v>0</v>
      </c>
      <c r="BI223" s="262">
        <v>0</v>
      </c>
      <c r="BJ223" s="255">
        <f t="shared" si="2"/>
        <v>1E-27</v>
      </c>
    </row>
    <row r="224" spans="2:62" s="217" customFormat="1" ht="12.75">
      <c r="B224" s="256">
        <v>196</v>
      </c>
      <c r="C224" s="1084" t="s">
        <v>787</v>
      </c>
      <c r="D224" s="1084"/>
      <c r="E224" s="1084"/>
      <c r="F224" s="1084"/>
      <c r="G224" s="1084"/>
      <c r="H224" s="1085" t="s">
        <v>787</v>
      </c>
      <c r="I224" s="1086"/>
      <c r="J224" s="257" t="s">
        <v>787</v>
      </c>
      <c r="K224" s="258" t="s">
        <v>787</v>
      </c>
      <c r="L224" s="259" t="s">
        <v>787</v>
      </c>
      <c r="M224" s="260">
        <v>1E-27</v>
      </c>
      <c r="N224" s="261">
        <v>1E-27</v>
      </c>
      <c r="O224" s="261">
        <v>1E-27</v>
      </c>
      <c r="P224" s="261">
        <v>1E-27</v>
      </c>
      <c r="Q224" s="261">
        <v>1E-27</v>
      </c>
      <c r="R224" s="261">
        <v>1E-27</v>
      </c>
      <c r="S224" s="261">
        <v>1E-27</v>
      </c>
      <c r="T224" s="261">
        <v>1E-27</v>
      </c>
      <c r="U224" s="261">
        <v>1E-27</v>
      </c>
      <c r="V224" s="259">
        <v>1E-27</v>
      </c>
      <c r="W224" s="260">
        <v>1E-27</v>
      </c>
      <c r="X224" s="261">
        <v>1E-27</v>
      </c>
      <c r="Y224" s="261">
        <v>1E-27</v>
      </c>
      <c r="Z224" s="261">
        <v>1E-27</v>
      </c>
      <c r="AA224" s="261">
        <v>1E-27</v>
      </c>
      <c r="AB224" s="261">
        <v>1E-27</v>
      </c>
      <c r="AC224" s="261">
        <v>1E-27</v>
      </c>
      <c r="AD224" s="261">
        <v>1E-27</v>
      </c>
      <c r="AE224" s="261">
        <v>1E-27</v>
      </c>
      <c r="AF224" s="259">
        <v>1E-27</v>
      </c>
      <c r="AG224" s="259">
        <v>1E-27</v>
      </c>
      <c r="AH224" s="260">
        <v>1E-27</v>
      </c>
      <c r="AI224" s="261">
        <v>1E-27</v>
      </c>
      <c r="AJ224" s="261">
        <v>1E-27</v>
      </c>
      <c r="AK224" s="261">
        <v>1E-27</v>
      </c>
      <c r="AL224" s="261">
        <v>1E-27</v>
      </c>
      <c r="AM224" s="261">
        <v>1E-27</v>
      </c>
      <c r="AN224" s="261">
        <v>1E-27</v>
      </c>
      <c r="AO224" s="261">
        <v>1E-27</v>
      </c>
      <c r="AP224" s="261">
        <v>1E-27</v>
      </c>
      <c r="AQ224" s="262">
        <v>1E-27</v>
      </c>
      <c r="AR224" s="253">
        <f>'5-1'!BS224+'5-8'!BS224-'4'!AQ224</f>
        <v>-1E-27</v>
      </c>
      <c r="AS224" s="260">
        <v>0</v>
      </c>
      <c r="AT224" s="261">
        <v>0</v>
      </c>
      <c r="AU224" s="261">
        <v>0</v>
      </c>
      <c r="AV224" s="263">
        <v>0</v>
      </c>
      <c r="AW224" s="261">
        <v>0</v>
      </c>
      <c r="AX224" s="261">
        <v>0</v>
      </c>
      <c r="AY224" s="261">
        <v>0</v>
      </c>
      <c r="AZ224" s="261">
        <v>0</v>
      </c>
      <c r="BA224" s="261">
        <v>0</v>
      </c>
      <c r="BB224" s="261">
        <v>0</v>
      </c>
      <c r="BC224" s="261">
        <v>0</v>
      </c>
      <c r="BD224" s="261">
        <v>0</v>
      </c>
      <c r="BE224" s="261">
        <v>0</v>
      </c>
      <c r="BF224" s="261">
        <v>0</v>
      </c>
      <c r="BG224" s="261">
        <v>0</v>
      </c>
      <c r="BH224" s="261">
        <v>0</v>
      </c>
      <c r="BI224" s="262">
        <v>0</v>
      </c>
      <c r="BJ224" s="255">
        <f t="shared" si="2"/>
        <v>1E-27</v>
      </c>
    </row>
    <row r="225" spans="2:62" s="217" customFormat="1" ht="12.75">
      <c r="B225" s="256">
        <v>197</v>
      </c>
      <c r="C225" s="1084" t="s">
        <v>787</v>
      </c>
      <c r="D225" s="1084"/>
      <c r="E225" s="1084"/>
      <c r="F225" s="1084"/>
      <c r="G225" s="1084"/>
      <c r="H225" s="1085" t="s">
        <v>787</v>
      </c>
      <c r="I225" s="1086"/>
      <c r="J225" s="257" t="s">
        <v>787</v>
      </c>
      <c r="K225" s="258" t="s">
        <v>787</v>
      </c>
      <c r="L225" s="259" t="s">
        <v>787</v>
      </c>
      <c r="M225" s="260">
        <v>1E-27</v>
      </c>
      <c r="N225" s="261">
        <v>1E-27</v>
      </c>
      <c r="O225" s="261">
        <v>1E-27</v>
      </c>
      <c r="P225" s="261">
        <v>1E-27</v>
      </c>
      <c r="Q225" s="261">
        <v>1E-27</v>
      </c>
      <c r="R225" s="261">
        <v>1E-27</v>
      </c>
      <c r="S225" s="261">
        <v>1E-27</v>
      </c>
      <c r="T225" s="261">
        <v>1E-27</v>
      </c>
      <c r="U225" s="261">
        <v>1E-27</v>
      </c>
      <c r="V225" s="259">
        <v>1E-27</v>
      </c>
      <c r="W225" s="260">
        <v>1E-27</v>
      </c>
      <c r="X225" s="261">
        <v>1E-27</v>
      </c>
      <c r="Y225" s="261">
        <v>1E-27</v>
      </c>
      <c r="Z225" s="261">
        <v>1E-27</v>
      </c>
      <c r="AA225" s="261">
        <v>1E-27</v>
      </c>
      <c r="AB225" s="261">
        <v>1E-27</v>
      </c>
      <c r="AC225" s="261">
        <v>1E-27</v>
      </c>
      <c r="AD225" s="261">
        <v>1E-27</v>
      </c>
      <c r="AE225" s="261">
        <v>1E-27</v>
      </c>
      <c r="AF225" s="259">
        <v>1E-27</v>
      </c>
      <c r="AG225" s="259">
        <v>1E-27</v>
      </c>
      <c r="AH225" s="260">
        <v>1E-27</v>
      </c>
      <c r="AI225" s="261">
        <v>1E-27</v>
      </c>
      <c r="AJ225" s="261">
        <v>1E-27</v>
      </c>
      <c r="AK225" s="261">
        <v>1E-27</v>
      </c>
      <c r="AL225" s="261">
        <v>1E-27</v>
      </c>
      <c r="AM225" s="261">
        <v>1E-27</v>
      </c>
      <c r="AN225" s="261">
        <v>1E-27</v>
      </c>
      <c r="AO225" s="261">
        <v>1E-27</v>
      </c>
      <c r="AP225" s="261">
        <v>1E-27</v>
      </c>
      <c r="AQ225" s="262">
        <v>1E-27</v>
      </c>
      <c r="AR225" s="253">
        <f>'5-1'!BS225+'5-8'!BS225-'4'!AQ225</f>
        <v>-1E-27</v>
      </c>
      <c r="AS225" s="260">
        <v>0</v>
      </c>
      <c r="AT225" s="261">
        <v>0</v>
      </c>
      <c r="AU225" s="261">
        <v>0</v>
      </c>
      <c r="AV225" s="263">
        <v>0</v>
      </c>
      <c r="AW225" s="261">
        <v>0</v>
      </c>
      <c r="AX225" s="261">
        <v>0</v>
      </c>
      <c r="AY225" s="261">
        <v>0</v>
      </c>
      <c r="AZ225" s="261">
        <v>0</v>
      </c>
      <c r="BA225" s="261">
        <v>0</v>
      </c>
      <c r="BB225" s="261">
        <v>0</v>
      </c>
      <c r="BC225" s="261">
        <v>0</v>
      </c>
      <c r="BD225" s="261">
        <v>0</v>
      </c>
      <c r="BE225" s="261">
        <v>0</v>
      </c>
      <c r="BF225" s="261">
        <v>0</v>
      </c>
      <c r="BG225" s="261">
        <v>0</v>
      </c>
      <c r="BH225" s="261">
        <v>0</v>
      </c>
      <c r="BI225" s="262">
        <v>0</v>
      </c>
      <c r="BJ225" s="255">
        <f t="shared" si="2"/>
        <v>1E-27</v>
      </c>
    </row>
    <row r="226" spans="2:62" s="217" customFormat="1" ht="12.75">
      <c r="B226" s="256">
        <v>198</v>
      </c>
      <c r="C226" s="1084" t="s">
        <v>787</v>
      </c>
      <c r="D226" s="1084"/>
      <c r="E226" s="1084"/>
      <c r="F226" s="1084"/>
      <c r="G226" s="1084"/>
      <c r="H226" s="1085" t="s">
        <v>787</v>
      </c>
      <c r="I226" s="1086"/>
      <c r="J226" s="257" t="s">
        <v>787</v>
      </c>
      <c r="K226" s="258" t="s">
        <v>787</v>
      </c>
      <c r="L226" s="259" t="s">
        <v>787</v>
      </c>
      <c r="M226" s="260">
        <v>1E-27</v>
      </c>
      <c r="N226" s="261">
        <v>1E-27</v>
      </c>
      <c r="O226" s="261">
        <v>1E-27</v>
      </c>
      <c r="P226" s="261">
        <v>1E-27</v>
      </c>
      <c r="Q226" s="261">
        <v>1E-27</v>
      </c>
      <c r="R226" s="261">
        <v>1E-27</v>
      </c>
      <c r="S226" s="261">
        <v>1E-27</v>
      </c>
      <c r="T226" s="261">
        <v>1E-27</v>
      </c>
      <c r="U226" s="261">
        <v>1E-27</v>
      </c>
      <c r="V226" s="259">
        <v>1E-27</v>
      </c>
      <c r="W226" s="260">
        <v>1E-27</v>
      </c>
      <c r="X226" s="261">
        <v>1E-27</v>
      </c>
      <c r="Y226" s="261">
        <v>1E-27</v>
      </c>
      <c r="Z226" s="261">
        <v>1E-27</v>
      </c>
      <c r="AA226" s="261">
        <v>1E-27</v>
      </c>
      <c r="AB226" s="261">
        <v>1E-27</v>
      </c>
      <c r="AC226" s="261">
        <v>1E-27</v>
      </c>
      <c r="AD226" s="261">
        <v>1E-27</v>
      </c>
      <c r="AE226" s="261">
        <v>1E-27</v>
      </c>
      <c r="AF226" s="259">
        <v>1E-27</v>
      </c>
      <c r="AG226" s="259">
        <v>1E-27</v>
      </c>
      <c r="AH226" s="260">
        <v>1E-27</v>
      </c>
      <c r="AI226" s="261">
        <v>1E-27</v>
      </c>
      <c r="AJ226" s="261">
        <v>1E-27</v>
      </c>
      <c r="AK226" s="261">
        <v>1E-27</v>
      </c>
      <c r="AL226" s="261">
        <v>1E-27</v>
      </c>
      <c r="AM226" s="261">
        <v>1E-27</v>
      </c>
      <c r="AN226" s="261">
        <v>1E-27</v>
      </c>
      <c r="AO226" s="261">
        <v>1E-27</v>
      </c>
      <c r="AP226" s="261">
        <v>1E-27</v>
      </c>
      <c r="AQ226" s="262">
        <v>1E-27</v>
      </c>
      <c r="AR226" s="253">
        <f>'5-1'!BS226+'5-8'!BS226-'4'!AQ226</f>
        <v>-1E-27</v>
      </c>
      <c r="AS226" s="260">
        <v>0</v>
      </c>
      <c r="AT226" s="261">
        <v>0</v>
      </c>
      <c r="AU226" s="261">
        <v>0</v>
      </c>
      <c r="AV226" s="263">
        <v>0</v>
      </c>
      <c r="AW226" s="261">
        <v>0</v>
      </c>
      <c r="AX226" s="261">
        <v>0</v>
      </c>
      <c r="AY226" s="261">
        <v>0</v>
      </c>
      <c r="AZ226" s="261">
        <v>0</v>
      </c>
      <c r="BA226" s="261">
        <v>0</v>
      </c>
      <c r="BB226" s="261">
        <v>0</v>
      </c>
      <c r="BC226" s="261">
        <v>0</v>
      </c>
      <c r="BD226" s="261">
        <v>0</v>
      </c>
      <c r="BE226" s="261">
        <v>0</v>
      </c>
      <c r="BF226" s="261">
        <v>0</v>
      </c>
      <c r="BG226" s="261">
        <v>0</v>
      </c>
      <c r="BH226" s="261">
        <v>0</v>
      </c>
      <c r="BI226" s="262">
        <v>0</v>
      </c>
      <c r="BJ226" s="255">
        <f t="shared" si="2"/>
        <v>1E-27</v>
      </c>
    </row>
    <row r="227" spans="2:62" s="217" customFormat="1" ht="12.75">
      <c r="B227" s="256">
        <v>199</v>
      </c>
      <c r="C227" s="1084" t="s">
        <v>787</v>
      </c>
      <c r="D227" s="1084"/>
      <c r="E227" s="1084"/>
      <c r="F227" s="1084"/>
      <c r="G227" s="1084"/>
      <c r="H227" s="1085" t="s">
        <v>787</v>
      </c>
      <c r="I227" s="1086"/>
      <c r="J227" s="257" t="s">
        <v>787</v>
      </c>
      <c r="K227" s="258" t="s">
        <v>787</v>
      </c>
      <c r="L227" s="259" t="s">
        <v>787</v>
      </c>
      <c r="M227" s="260">
        <v>1E-27</v>
      </c>
      <c r="N227" s="261">
        <v>1E-27</v>
      </c>
      <c r="O227" s="261">
        <v>1E-27</v>
      </c>
      <c r="P227" s="261">
        <v>1E-27</v>
      </c>
      <c r="Q227" s="261">
        <v>1E-27</v>
      </c>
      <c r="R227" s="261">
        <v>1E-27</v>
      </c>
      <c r="S227" s="261">
        <v>1E-27</v>
      </c>
      <c r="T227" s="261">
        <v>1E-27</v>
      </c>
      <c r="U227" s="261">
        <v>1E-27</v>
      </c>
      <c r="V227" s="259">
        <v>1E-27</v>
      </c>
      <c r="W227" s="260">
        <v>1E-27</v>
      </c>
      <c r="X227" s="261">
        <v>1E-27</v>
      </c>
      <c r="Y227" s="261">
        <v>1E-27</v>
      </c>
      <c r="Z227" s="261">
        <v>1E-27</v>
      </c>
      <c r="AA227" s="261">
        <v>1E-27</v>
      </c>
      <c r="AB227" s="261">
        <v>1E-27</v>
      </c>
      <c r="AC227" s="261">
        <v>1E-27</v>
      </c>
      <c r="AD227" s="261">
        <v>1E-27</v>
      </c>
      <c r="AE227" s="261">
        <v>1E-27</v>
      </c>
      <c r="AF227" s="259">
        <v>1E-27</v>
      </c>
      <c r="AG227" s="259">
        <v>1E-27</v>
      </c>
      <c r="AH227" s="260">
        <v>1E-27</v>
      </c>
      <c r="AI227" s="261">
        <v>1E-27</v>
      </c>
      <c r="AJ227" s="261">
        <v>1E-27</v>
      </c>
      <c r="AK227" s="261">
        <v>1E-27</v>
      </c>
      <c r="AL227" s="261">
        <v>1E-27</v>
      </c>
      <c r="AM227" s="261">
        <v>1E-27</v>
      </c>
      <c r="AN227" s="261">
        <v>1E-27</v>
      </c>
      <c r="AO227" s="261">
        <v>1E-27</v>
      </c>
      <c r="AP227" s="261">
        <v>1E-27</v>
      </c>
      <c r="AQ227" s="262">
        <v>1E-27</v>
      </c>
      <c r="AR227" s="253">
        <f>'5-1'!BS227+'5-8'!BS227-'4'!AQ227</f>
        <v>-1E-27</v>
      </c>
      <c r="AS227" s="260">
        <v>0</v>
      </c>
      <c r="AT227" s="261">
        <v>0</v>
      </c>
      <c r="AU227" s="261">
        <v>0</v>
      </c>
      <c r="AV227" s="263">
        <v>0</v>
      </c>
      <c r="AW227" s="261">
        <v>0</v>
      </c>
      <c r="AX227" s="261">
        <v>0</v>
      </c>
      <c r="AY227" s="261">
        <v>0</v>
      </c>
      <c r="AZ227" s="261">
        <v>0</v>
      </c>
      <c r="BA227" s="261">
        <v>0</v>
      </c>
      <c r="BB227" s="261">
        <v>0</v>
      </c>
      <c r="BC227" s="261">
        <v>0</v>
      </c>
      <c r="BD227" s="261">
        <v>0</v>
      </c>
      <c r="BE227" s="261">
        <v>0</v>
      </c>
      <c r="BF227" s="261">
        <v>0</v>
      </c>
      <c r="BG227" s="261">
        <v>0</v>
      </c>
      <c r="BH227" s="261">
        <v>0</v>
      </c>
      <c r="BI227" s="262">
        <v>0</v>
      </c>
      <c r="BJ227" s="255">
        <f t="shared" si="2"/>
        <v>1E-27</v>
      </c>
    </row>
    <row r="228" spans="2:62" s="217" customFormat="1" ht="13.5" thickBot="1">
      <c r="B228" s="264">
        <v>200</v>
      </c>
      <c r="C228" s="1081" t="s">
        <v>787</v>
      </c>
      <c r="D228" s="1081"/>
      <c r="E228" s="1081"/>
      <c r="F228" s="1081"/>
      <c r="G228" s="1081"/>
      <c r="H228" s="1082" t="s">
        <v>787</v>
      </c>
      <c r="I228" s="1083"/>
      <c r="J228" s="265" t="s">
        <v>787</v>
      </c>
      <c r="K228" s="266" t="s">
        <v>787</v>
      </c>
      <c r="L228" s="267" t="s">
        <v>787</v>
      </c>
      <c r="M228" s="268">
        <v>1E-27</v>
      </c>
      <c r="N228" s="269">
        <v>1E-27</v>
      </c>
      <c r="O228" s="269">
        <v>1E-27</v>
      </c>
      <c r="P228" s="269">
        <v>1E-27</v>
      </c>
      <c r="Q228" s="269">
        <v>1E-27</v>
      </c>
      <c r="R228" s="269">
        <v>1E-27</v>
      </c>
      <c r="S228" s="269">
        <v>1E-27</v>
      </c>
      <c r="T228" s="269">
        <v>1E-27</v>
      </c>
      <c r="U228" s="269">
        <v>1E-27</v>
      </c>
      <c r="V228" s="267">
        <v>1E-27</v>
      </c>
      <c r="W228" s="268">
        <v>1E-27</v>
      </c>
      <c r="X228" s="269">
        <v>1E-27</v>
      </c>
      <c r="Y228" s="269">
        <v>1E-27</v>
      </c>
      <c r="Z228" s="269">
        <v>1E-27</v>
      </c>
      <c r="AA228" s="269">
        <v>1E-27</v>
      </c>
      <c r="AB228" s="269">
        <v>1E-27</v>
      </c>
      <c r="AC228" s="269">
        <v>1E-27</v>
      </c>
      <c r="AD228" s="269">
        <v>1E-27</v>
      </c>
      <c r="AE228" s="269">
        <v>1E-27</v>
      </c>
      <c r="AF228" s="267">
        <v>1E-27</v>
      </c>
      <c r="AG228" s="267">
        <v>1E-27</v>
      </c>
      <c r="AH228" s="268">
        <v>1E-27</v>
      </c>
      <c r="AI228" s="269">
        <v>1E-27</v>
      </c>
      <c r="AJ228" s="269">
        <v>1E-27</v>
      </c>
      <c r="AK228" s="269">
        <v>1E-27</v>
      </c>
      <c r="AL228" s="269">
        <v>1E-27</v>
      </c>
      <c r="AM228" s="269">
        <v>1E-27</v>
      </c>
      <c r="AN228" s="269">
        <v>1E-27</v>
      </c>
      <c r="AO228" s="269">
        <v>1E-27</v>
      </c>
      <c r="AP228" s="269">
        <v>1E-27</v>
      </c>
      <c r="AQ228" s="270">
        <v>1E-27</v>
      </c>
      <c r="AR228" s="253">
        <f>'5-1'!BS228+'5-8'!BS228-'4'!AQ228</f>
        <v>-1E-27</v>
      </c>
      <c r="AS228" s="268">
        <v>0</v>
      </c>
      <c r="AT228" s="269">
        <v>0</v>
      </c>
      <c r="AU228" s="269">
        <v>0</v>
      </c>
      <c r="AV228" s="271">
        <v>0</v>
      </c>
      <c r="AW228" s="269">
        <v>0</v>
      </c>
      <c r="AX228" s="269">
        <v>0</v>
      </c>
      <c r="AY228" s="269">
        <v>0</v>
      </c>
      <c r="AZ228" s="269">
        <v>0</v>
      </c>
      <c r="BA228" s="269">
        <v>0</v>
      </c>
      <c r="BB228" s="269">
        <v>0</v>
      </c>
      <c r="BC228" s="269">
        <v>0</v>
      </c>
      <c r="BD228" s="269">
        <v>0</v>
      </c>
      <c r="BE228" s="269">
        <v>0</v>
      </c>
      <c r="BF228" s="269">
        <v>0</v>
      </c>
      <c r="BG228" s="269">
        <v>0</v>
      </c>
      <c r="BH228" s="269">
        <v>0</v>
      </c>
      <c r="BI228" s="270">
        <v>0</v>
      </c>
      <c r="BJ228" s="255">
        <f t="shared" si="2"/>
        <v>1E-27</v>
      </c>
    </row>
    <row r="229" spans="2:62">
      <c r="AE229" s="274">
        <f>SUM(AE29:AE228)</f>
        <v>115094.67564208712</v>
      </c>
    </row>
    <row r="231" spans="2:62" s="2" customFormat="1" ht="12.75">
      <c r="C231" s="65"/>
      <c r="D231" s="66"/>
      <c r="E231" s="65"/>
      <c r="F231" s="65"/>
      <c r="G231" s="66"/>
      <c r="H231" s="65"/>
    </row>
    <row r="232" spans="2:62" s="2" customFormat="1" ht="12.75">
      <c r="B232" s="2" t="s">
        <v>55</v>
      </c>
      <c r="C232" s="65"/>
      <c r="D232" s="65" t="s">
        <v>646</v>
      </c>
      <c r="E232" s="65"/>
      <c r="F232" s="67"/>
      <c r="G232" s="65"/>
      <c r="H232" s="65" t="s">
        <v>647</v>
      </c>
    </row>
    <row r="233" spans="2:62" s="2" customFormat="1" ht="12.75">
      <c r="C233" s="65"/>
      <c r="D233" s="65"/>
      <c r="E233" s="65"/>
    </row>
  </sheetData>
  <mergeCells count="490">
    <mergeCell ref="B7:D7"/>
    <mergeCell ref="E7:F7"/>
    <mergeCell ref="G7:I7"/>
    <mergeCell ref="J7:K7"/>
    <mergeCell ref="B8:D8"/>
    <mergeCell ref="E8:F8"/>
    <mergeCell ref="G8:I8"/>
    <mergeCell ref="J8:K8"/>
    <mergeCell ref="B5:D5"/>
    <mergeCell ref="E5:F5"/>
    <mergeCell ref="G5:I5"/>
    <mergeCell ref="J5:K5"/>
    <mergeCell ref="B6:D6"/>
    <mergeCell ref="E6:F6"/>
    <mergeCell ref="G6:I6"/>
    <mergeCell ref="J6:K6"/>
    <mergeCell ref="B11:D11"/>
    <mergeCell ref="E11:F11"/>
    <mergeCell ref="G11:I11"/>
    <mergeCell ref="J11:K11"/>
    <mergeCell ref="B12:D12"/>
    <mergeCell ref="E12:F12"/>
    <mergeCell ref="G12:I12"/>
    <mergeCell ref="J12:K12"/>
    <mergeCell ref="B9:D9"/>
    <mergeCell ref="E9:F9"/>
    <mergeCell ref="G9:I9"/>
    <mergeCell ref="J9:K9"/>
    <mergeCell ref="B10:D10"/>
    <mergeCell ref="E10:F10"/>
    <mergeCell ref="G10:I10"/>
    <mergeCell ref="J10:K10"/>
    <mergeCell ref="B14:AO14"/>
    <mergeCell ref="C15:D15"/>
    <mergeCell ref="E16:G16"/>
    <mergeCell ref="B20:F20"/>
    <mergeCell ref="B21:F21"/>
    <mergeCell ref="B24:B27"/>
    <mergeCell ref="C24:G25"/>
    <mergeCell ref="J24:J27"/>
    <mergeCell ref="K24:K27"/>
    <mergeCell ref="L24:L26"/>
    <mergeCell ref="M24:V24"/>
    <mergeCell ref="W24:AG24"/>
    <mergeCell ref="AH24:AQ24"/>
    <mergeCell ref="C26:G27"/>
    <mergeCell ref="H26:I27"/>
    <mergeCell ref="AM25:AM26"/>
    <mergeCell ref="AN25:AN26"/>
    <mergeCell ref="AO25:AQ25"/>
    <mergeCell ref="AS25:AU26"/>
    <mergeCell ref="AV25:AW26"/>
    <mergeCell ref="AX25:AY26"/>
    <mergeCell ref="AS24:BI24"/>
    <mergeCell ref="M25:M26"/>
    <mergeCell ref="N25:Q25"/>
    <mergeCell ref="R25:R26"/>
    <mergeCell ref="S25:S26"/>
    <mergeCell ref="T25:V25"/>
    <mergeCell ref="W25:W26"/>
    <mergeCell ref="AZ25:BB26"/>
    <mergeCell ref="BC25:BD26"/>
    <mergeCell ref="BE25:BE26"/>
    <mergeCell ref="BF25:BG26"/>
    <mergeCell ref="BH25:BI26"/>
    <mergeCell ref="X25:AA25"/>
    <mergeCell ref="AB25:AB26"/>
    <mergeCell ref="AC25:AC26"/>
    <mergeCell ref="AD25:AG25"/>
    <mergeCell ref="AH25:AH26"/>
    <mergeCell ref="AI25:AL25"/>
    <mergeCell ref="BH27:BH28"/>
    <mergeCell ref="BI27:BI28"/>
    <mergeCell ref="C28:G28"/>
    <mergeCell ref="H28:I28"/>
    <mergeCell ref="C29:G29"/>
    <mergeCell ref="H29:I29"/>
    <mergeCell ref="BB27:BB28"/>
    <mergeCell ref="BC27:BC28"/>
    <mergeCell ref="BD27:BD28"/>
    <mergeCell ref="BE27:BE28"/>
    <mergeCell ref="BF27:BF28"/>
    <mergeCell ref="BG27:BG28"/>
    <mergeCell ref="AV27:AV28"/>
    <mergeCell ref="AW27:AW28"/>
    <mergeCell ref="AX27:AX28"/>
    <mergeCell ref="AY27:AY28"/>
    <mergeCell ref="AZ27:AZ28"/>
    <mergeCell ref="BA27:BA28"/>
    <mergeCell ref="AS27:AS28"/>
    <mergeCell ref="AT27:AT28"/>
    <mergeCell ref="AU27:AU28"/>
    <mergeCell ref="C33:G33"/>
    <mergeCell ref="H33:I33"/>
    <mergeCell ref="C34:G34"/>
    <mergeCell ref="H34:I34"/>
    <mergeCell ref="C35:G35"/>
    <mergeCell ref="H35:I35"/>
    <mergeCell ref="C30:G30"/>
    <mergeCell ref="H30:I30"/>
    <mergeCell ref="C31:G31"/>
    <mergeCell ref="H31:I31"/>
    <mergeCell ref="C32:G32"/>
    <mergeCell ref="H32:I32"/>
    <mergeCell ref="C39:G39"/>
    <mergeCell ref="H39:I39"/>
    <mergeCell ref="C40:G40"/>
    <mergeCell ref="H40:I40"/>
    <mergeCell ref="C41:G41"/>
    <mergeCell ref="H41:I41"/>
    <mergeCell ref="C36:G36"/>
    <mergeCell ref="H36:I36"/>
    <mergeCell ref="C37:G37"/>
    <mergeCell ref="H37:I37"/>
    <mergeCell ref="C38:G38"/>
    <mergeCell ref="H38:I38"/>
    <mergeCell ref="C45:G45"/>
    <mergeCell ref="H45:I45"/>
    <mergeCell ref="C46:G46"/>
    <mergeCell ref="H46:I46"/>
    <mergeCell ref="C47:G47"/>
    <mergeCell ref="H47:I47"/>
    <mergeCell ref="C42:G42"/>
    <mergeCell ref="H42:I42"/>
    <mergeCell ref="C43:G43"/>
    <mergeCell ref="H43:I43"/>
    <mergeCell ref="C44:G44"/>
    <mergeCell ref="H44:I44"/>
    <mergeCell ref="C51:G51"/>
    <mergeCell ref="H51:I51"/>
    <mergeCell ref="C52:G52"/>
    <mergeCell ref="H52:I52"/>
    <mergeCell ref="C53:G53"/>
    <mergeCell ref="H53:I53"/>
    <mergeCell ref="C48:G48"/>
    <mergeCell ref="H48:I48"/>
    <mergeCell ref="C49:G49"/>
    <mergeCell ref="H49:I49"/>
    <mergeCell ref="C50:G50"/>
    <mergeCell ref="H50:I50"/>
    <mergeCell ref="C57:G57"/>
    <mergeCell ref="H57:I57"/>
    <mergeCell ref="C58:G58"/>
    <mergeCell ref="H58:I58"/>
    <mergeCell ref="C59:G59"/>
    <mergeCell ref="H59:I59"/>
    <mergeCell ref="C54:G54"/>
    <mergeCell ref="H54:I54"/>
    <mergeCell ref="C55:G55"/>
    <mergeCell ref="H55:I55"/>
    <mergeCell ref="C56:G56"/>
    <mergeCell ref="H56:I56"/>
    <mergeCell ref="C63:G63"/>
    <mergeCell ref="H63:I63"/>
    <mergeCell ref="C64:G64"/>
    <mergeCell ref="H64:I64"/>
    <mergeCell ref="C65:G65"/>
    <mergeCell ref="H65:I65"/>
    <mergeCell ref="C60:G60"/>
    <mergeCell ref="H60:I60"/>
    <mergeCell ref="C61:G61"/>
    <mergeCell ref="H61:I61"/>
    <mergeCell ref="C62:G62"/>
    <mergeCell ref="H62:I62"/>
    <mergeCell ref="C69:G69"/>
    <mergeCell ref="H69:I69"/>
    <mergeCell ref="C70:G70"/>
    <mergeCell ref="H70:I70"/>
    <mergeCell ref="C71:G71"/>
    <mergeCell ref="H71:I71"/>
    <mergeCell ref="C66:G66"/>
    <mergeCell ref="H66:I66"/>
    <mergeCell ref="C67:G67"/>
    <mergeCell ref="H67:I67"/>
    <mergeCell ref="C68:G68"/>
    <mergeCell ref="H68:I68"/>
    <mergeCell ref="C75:G75"/>
    <mergeCell ref="H75:I75"/>
    <mergeCell ref="C76:G76"/>
    <mergeCell ref="H76:I76"/>
    <mergeCell ref="C77:G77"/>
    <mergeCell ref="H77:I77"/>
    <mergeCell ref="C72:G72"/>
    <mergeCell ref="H72:I72"/>
    <mergeCell ref="C73:G73"/>
    <mergeCell ref="H73:I73"/>
    <mergeCell ref="C74:G74"/>
    <mergeCell ref="H74:I74"/>
    <mergeCell ref="C81:G81"/>
    <mergeCell ref="H81:I81"/>
    <mergeCell ref="C82:G82"/>
    <mergeCell ref="H82:I82"/>
    <mergeCell ref="C83:G83"/>
    <mergeCell ref="H83:I83"/>
    <mergeCell ref="C78:G78"/>
    <mergeCell ref="H78:I78"/>
    <mergeCell ref="C79:G79"/>
    <mergeCell ref="H79:I79"/>
    <mergeCell ref="C80:G80"/>
    <mergeCell ref="H80:I80"/>
    <mergeCell ref="C87:G87"/>
    <mergeCell ref="H87:I87"/>
    <mergeCell ref="C88:G88"/>
    <mergeCell ref="H88:I88"/>
    <mergeCell ref="C89:G89"/>
    <mergeCell ref="H89:I89"/>
    <mergeCell ref="C84:G84"/>
    <mergeCell ref="H84:I84"/>
    <mergeCell ref="C85:G85"/>
    <mergeCell ref="H85:I85"/>
    <mergeCell ref="C86:G86"/>
    <mergeCell ref="H86:I86"/>
    <mergeCell ref="C93:G93"/>
    <mergeCell ref="H93:I93"/>
    <mergeCell ref="C94:G94"/>
    <mergeCell ref="H94:I94"/>
    <mergeCell ref="C95:G95"/>
    <mergeCell ref="H95:I95"/>
    <mergeCell ref="C90:G90"/>
    <mergeCell ref="H90:I90"/>
    <mergeCell ref="C91:G91"/>
    <mergeCell ref="H91:I91"/>
    <mergeCell ref="C92:G92"/>
    <mergeCell ref="H92:I92"/>
    <mergeCell ref="C99:G99"/>
    <mergeCell ref="H99:I99"/>
    <mergeCell ref="C100:G100"/>
    <mergeCell ref="H100:I100"/>
    <mergeCell ref="C101:G101"/>
    <mergeCell ref="H101:I101"/>
    <mergeCell ref="C96:G96"/>
    <mergeCell ref="H96:I96"/>
    <mergeCell ref="C97:G97"/>
    <mergeCell ref="H97:I97"/>
    <mergeCell ref="C98:G98"/>
    <mergeCell ref="H98:I98"/>
    <mergeCell ref="C105:G105"/>
    <mergeCell ref="H105:I105"/>
    <mergeCell ref="C106:G106"/>
    <mergeCell ref="H106:I106"/>
    <mergeCell ref="C107:G107"/>
    <mergeCell ref="H107:I107"/>
    <mergeCell ref="C102:G102"/>
    <mergeCell ref="H102:I102"/>
    <mergeCell ref="C103:G103"/>
    <mergeCell ref="H103:I103"/>
    <mergeCell ref="C104:G104"/>
    <mergeCell ref="H104:I104"/>
    <mergeCell ref="C111:G111"/>
    <mergeCell ref="H111:I111"/>
    <mergeCell ref="C112:G112"/>
    <mergeCell ref="H112:I112"/>
    <mergeCell ref="C113:G113"/>
    <mergeCell ref="H113:I113"/>
    <mergeCell ref="C108:G108"/>
    <mergeCell ref="H108:I108"/>
    <mergeCell ref="C109:G109"/>
    <mergeCell ref="H109:I109"/>
    <mergeCell ref="C110:G110"/>
    <mergeCell ref="H110:I110"/>
    <mergeCell ref="C117:G117"/>
    <mergeCell ref="H117:I117"/>
    <mergeCell ref="C118:G118"/>
    <mergeCell ref="H118:I118"/>
    <mergeCell ref="C119:G119"/>
    <mergeCell ref="H119:I119"/>
    <mergeCell ref="C114:G114"/>
    <mergeCell ref="H114:I114"/>
    <mergeCell ref="C115:G115"/>
    <mergeCell ref="H115:I115"/>
    <mergeCell ref="C116:G116"/>
    <mergeCell ref="H116:I116"/>
    <mergeCell ref="C123:G123"/>
    <mergeCell ref="H123:I123"/>
    <mergeCell ref="C124:G124"/>
    <mergeCell ref="H124:I124"/>
    <mergeCell ref="C125:G125"/>
    <mergeCell ref="H125:I125"/>
    <mergeCell ref="C120:G120"/>
    <mergeCell ref="H120:I120"/>
    <mergeCell ref="C121:G121"/>
    <mergeCell ref="H121:I121"/>
    <mergeCell ref="C122:G122"/>
    <mergeCell ref="H122:I122"/>
    <mergeCell ref="C129:G129"/>
    <mergeCell ref="H129:I129"/>
    <mergeCell ref="C130:G130"/>
    <mergeCell ref="H130:I130"/>
    <mergeCell ref="C131:G131"/>
    <mergeCell ref="H131:I131"/>
    <mergeCell ref="C126:G126"/>
    <mergeCell ref="H126:I126"/>
    <mergeCell ref="C127:G127"/>
    <mergeCell ref="H127:I127"/>
    <mergeCell ref="C128:G128"/>
    <mergeCell ref="H128:I128"/>
    <mergeCell ref="C135:G135"/>
    <mergeCell ref="H135:I135"/>
    <mergeCell ref="C136:G136"/>
    <mergeCell ref="H136:I136"/>
    <mergeCell ref="C137:G137"/>
    <mergeCell ref="H137:I137"/>
    <mergeCell ref="C132:G132"/>
    <mergeCell ref="H132:I132"/>
    <mergeCell ref="C133:G133"/>
    <mergeCell ref="H133:I133"/>
    <mergeCell ref="C134:G134"/>
    <mergeCell ref="H134:I134"/>
    <mergeCell ref="C141:G141"/>
    <mergeCell ref="H141:I141"/>
    <mergeCell ref="C142:G142"/>
    <mergeCell ref="H142:I142"/>
    <mergeCell ref="C143:G143"/>
    <mergeCell ref="H143:I143"/>
    <mergeCell ref="C138:G138"/>
    <mergeCell ref="H138:I138"/>
    <mergeCell ref="C139:G139"/>
    <mergeCell ref="H139:I139"/>
    <mergeCell ref="C140:G140"/>
    <mergeCell ref="H140:I140"/>
    <mergeCell ref="C147:G147"/>
    <mergeCell ref="H147:I147"/>
    <mergeCell ref="C148:G148"/>
    <mergeCell ref="H148:I148"/>
    <mergeCell ref="C149:G149"/>
    <mergeCell ref="H149:I149"/>
    <mergeCell ref="C144:G144"/>
    <mergeCell ref="H144:I144"/>
    <mergeCell ref="C145:G145"/>
    <mergeCell ref="H145:I145"/>
    <mergeCell ref="C146:G146"/>
    <mergeCell ref="H146:I146"/>
    <mergeCell ref="C153:G153"/>
    <mergeCell ref="H153:I153"/>
    <mergeCell ref="C154:G154"/>
    <mergeCell ref="H154:I154"/>
    <mergeCell ref="C155:G155"/>
    <mergeCell ref="H155:I155"/>
    <mergeCell ref="C150:G150"/>
    <mergeCell ref="H150:I150"/>
    <mergeCell ref="C151:G151"/>
    <mergeCell ref="H151:I151"/>
    <mergeCell ref="C152:G152"/>
    <mergeCell ref="H152:I152"/>
    <mergeCell ref="C159:G159"/>
    <mergeCell ref="H159:I159"/>
    <mergeCell ref="C160:G160"/>
    <mergeCell ref="H160:I160"/>
    <mergeCell ref="C161:G161"/>
    <mergeCell ref="H161:I161"/>
    <mergeCell ref="C156:G156"/>
    <mergeCell ref="H156:I156"/>
    <mergeCell ref="C157:G157"/>
    <mergeCell ref="H157:I157"/>
    <mergeCell ref="C158:G158"/>
    <mergeCell ref="H158:I158"/>
    <mergeCell ref="C165:G165"/>
    <mergeCell ref="H165:I165"/>
    <mergeCell ref="C166:G166"/>
    <mergeCell ref="H166:I166"/>
    <mergeCell ref="C167:G167"/>
    <mergeCell ref="H167:I167"/>
    <mergeCell ref="C162:G162"/>
    <mergeCell ref="H162:I162"/>
    <mergeCell ref="C163:G163"/>
    <mergeCell ref="H163:I163"/>
    <mergeCell ref="C164:G164"/>
    <mergeCell ref="H164:I164"/>
    <mergeCell ref="C171:G171"/>
    <mergeCell ref="H171:I171"/>
    <mergeCell ref="C172:G172"/>
    <mergeCell ref="H172:I172"/>
    <mergeCell ref="C173:G173"/>
    <mergeCell ref="H173:I173"/>
    <mergeCell ref="C168:G168"/>
    <mergeCell ref="H168:I168"/>
    <mergeCell ref="C169:G169"/>
    <mergeCell ref="H169:I169"/>
    <mergeCell ref="C170:G170"/>
    <mergeCell ref="H170:I170"/>
    <mergeCell ref="C177:G177"/>
    <mergeCell ref="H177:I177"/>
    <mergeCell ref="C178:G178"/>
    <mergeCell ref="H178:I178"/>
    <mergeCell ref="C179:G179"/>
    <mergeCell ref="H179:I179"/>
    <mergeCell ref="C174:G174"/>
    <mergeCell ref="H174:I174"/>
    <mergeCell ref="C175:G175"/>
    <mergeCell ref="H175:I175"/>
    <mergeCell ref="C176:G176"/>
    <mergeCell ref="H176:I176"/>
    <mergeCell ref="C183:G183"/>
    <mergeCell ref="H183:I183"/>
    <mergeCell ref="C184:G184"/>
    <mergeCell ref="H184:I184"/>
    <mergeCell ref="C185:G185"/>
    <mergeCell ref="H185:I185"/>
    <mergeCell ref="C180:G180"/>
    <mergeCell ref="H180:I180"/>
    <mergeCell ref="C181:G181"/>
    <mergeCell ref="H181:I181"/>
    <mergeCell ref="C182:G182"/>
    <mergeCell ref="H182:I182"/>
    <mergeCell ref="C189:G189"/>
    <mergeCell ref="H189:I189"/>
    <mergeCell ref="C190:G190"/>
    <mergeCell ref="H190:I190"/>
    <mergeCell ref="C191:G191"/>
    <mergeCell ref="H191:I191"/>
    <mergeCell ref="C186:G186"/>
    <mergeCell ref="H186:I186"/>
    <mergeCell ref="C187:G187"/>
    <mergeCell ref="H187:I187"/>
    <mergeCell ref="C188:G188"/>
    <mergeCell ref="H188:I188"/>
    <mergeCell ref="C195:G195"/>
    <mergeCell ref="H195:I195"/>
    <mergeCell ref="C196:G196"/>
    <mergeCell ref="H196:I196"/>
    <mergeCell ref="C197:G197"/>
    <mergeCell ref="H197:I197"/>
    <mergeCell ref="C192:G192"/>
    <mergeCell ref="H192:I192"/>
    <mergeCell ref="C193:G193"/>
    <mergeCell ref="H193:I193"/>
    <mergeCell ref="C194:G194"/>
    <mergeCell ref="H194:I194"/>
    <mergeCell ref="C201:G201"/>
    <mergeCell ref="H201:I201"/>
    <mergeCell ref="C202:G202"/>
    <mergeCell ref="H202:I202"/>
    <mergeCell ref="C203:G203"/>
    <mergeCell ref="H203:I203"/>
    <mergeCell ref="C198:G198"/>
    <mergeCell ref="H198:I198"/>
    <mergeCell ref="C199:G199"/>
    <mergeCell ref="H199:I199"/>
    <mergeCell ref="C200:G200"/>
    <mergeCell ref="H200:I200"/>
    <mergeCell ref="C207:G207"/>
    <mergeCell ref="H207:I207"/>
    <mergeCell ref="C208:G208"/>
    <mergeCell ref="H208:I208"/>
    <mergeCell ref="C209:G209"/>
    <mergeCell ref="H209:I209"/>
    <mergeCell ref="C204:G204"/>
    <mergeCell ref="H204:I204"/>
    <mergeCell ref="C205:G205"/>
    <mergeCell ref="H205:I205"/>
    <mergeCell ref="C206:G206"/>
    <mergeCell ref="H206:I206"/>
    <mergeCell ref="C213:G213"/>
    <mergeCell ref="H213:I213"/>
    <mergeCell ref="C214:G214"/>
    <mergeCell ref="H214:I214"/>
    <mergeCell ref="C215:G215"/>
    <mergeCell ref="H215:I215"/>
    <mergeCell ref="C210:G210"/>
    <mergeCell ref="H210:I210"/>
    <mergeCell ref="C211:G211"/>
    <mergeCell ref="H211:I211"/>
    <mergeCell ref="C212:G212"/>
    <mergeCell ref="H212:I212"/>
    <mergeCell ref="C219:G219"/>
    <mergeCell ref="H219:I219"/>
    <mergeCell ref="C220:G220"/>
    <mergeCell ref="H220:I220"/>
    <mergeCell ref="C221:G221"/>
    <mergeCell ref="H221:I221"/>
    <mergeCell ref="C216:G216"/>
    <mergeCell ref="H216:I216"/>
    <mergeCell ref="C217:G217"/>
    <mergeCell ref="H217:I217"/>
    <mergeCell ref="C218:G218"/>
    <mergeCell ref="H218:I218"/>
    <mergeCell ref="C228:G228"/>
    <mergeCell ref="H228:I228"/>
    <mergeCell ref="C225:G225"/>
    <mergeCell ref="H225:I225"/>
    <mergeCell ref="C226:G226"/>
    <mergeCell ref="H226:I226"/>
    <mergeCell ref="C227:G227"/>
    <mergeCell ref="H227:I227"/>
    <mergeCell ref="C222:G222"/>
    <mergeCell ref="H222:I222"/>
    <mergeCell ref="C223:G223"/>
    <mergeCell ref="H223:I223"/>
    <mergeCell ref="C224:G224"/>
    <mergeCell ref="H224:I224"/>
  </mergeCells>
  <printOptions horizontalCentered="1"/>
  <pageMargins left="0.31496062992125984" right="0.31496062992125984" top="0.74803149606299213" bottom="0.55118110236220474" header="0.31496062992125984" footer="0.31496062992125984"/>
  <pageSetup paperSize="9" scale="65" fitToHeight="3" orientation="landscape" r:id="rId1"/>
  <colBreaks count="1" manualBreakCount="1">
    <brk id="41" max="181"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sheetPr>
  <dimension ref="A1:BY213"/>
  <sheetViews>
    <sheetView zoomScale="85" zoomScaleNormal="85" workbookViewId="0">
      <selection activeCell="P21" sqref="P21"/>
    </sheetView>
  </sheetViews>
  <sheetFormatPr defaultColWidth="9.140625" defaultRowHeight="12.75"/>
  <cols>
    <col min="1" max="1" width="6.140625" style="332" customWidth="1"/>
    <col min="2" max="2" width="9.140625" style="332"/>
    <col min="3" max="5" width="9.140625" style="337"/>
    <col min="6" max="6" width="11.7109375" style="337" customWidth="1"/>
    <col min="7" max="7" width="10.28515625" style="337" customWidth="1"/>
    <col min="8" max="8" width="20.140625" style="338" customWidth="1"/>
    <col min="9" max="9" width="10.5703125" style="338" customWidth="1"/>
    <col min="10" max="10" width="9.140625" style="339"/>
    <col min="11" max="11" width="10.28515625" style="340" customWidth="1"/>
    <col min="12" max="17" width="9.140625" style="340"/>
    <col min="18" max="18" width="12" style="340" customWidth="1"/>
    <col min="19" max="37" width="9.140625" style="340"/>
    <col min="38" max="38" width="12.85546875" style="340" customWidth="1"/>
    <col min="39" max="46" width="9.140625" style="340"/>
    <col min="47" max="47" width="12.42578125" style="340" customWidth="1"/>
    <col min="48" max="59" width="9.140625" style="340"/>
    <col min="60" max="60" width="13.7109375" style="340" customWidth="1"/>
    <col min="61" max="65" width="9.140625" style="340"/>
    <col min="66" max="66" width="12.5703125" style="340" customWidth="1"/>
    <col min="67" max="70" width="9.140625" style="340"/>
    <col min="71" max="71" width="13.140625" style="340" bestFit="1" customWidth="1"/>
    <col min="72" max="72" width="10.7109375" style="332" customWidth="1"/>
    <col min="73" max="73" width="11.28515625" style="332" customWidth="1"/>
    <col min="74" max="75" width="11.7109375" style="332" customWidth="1"/>
    <col min="76" max="76" width="9.140625" style="332"/>
    <col min="77" max="77" width="11.140625" style="332" customWidth="1"/>
    <col min="78" max="78" width="10.140625" style="332" customWidth="1"/>
    <col min="79" max="79" width="11.140625" style="332" customWidth="1"/>
    <col min="80" max="16384" width="9.140625" style="332"/>
  </cols>
  <sheetData>
    <row r="1" spans="2:71" s="217" customFormat="1" ht="2.25" customHeight="1">
      <c r="H1" s="275"/>
      <c r="I1" s="275"/>
      <c r="J1" s="220"/>
      <c r="K1" s="276"/>
      <c r="L1" s="276"/>
      <c r="M1" s="276"/>
      <c r="N1" s="276"/>
      <c r="O1" s="276"/>
      <c r="P1" s="276"/>
      <c r="Q1" s="276"/>
      <c r="R1" s="276"/>
      <c r="S1" s="276"/>
      <c r="T1" s="276"/>
      <c r="U1" s="276"/>
      <c r="V1" s="276"/>
      <c r="W1" s="276"/>
      <c r="X1" s="276"/>
      <c r="Y1" s="276"/>
      <c r="Z1" s="276"/>
      <c r="AA1" s="276"/>
      <c r="AB1" s="276"/>
      <c r="AC1" s="276"/>
      <c r="AD1" s="276"/>
      <c r="AE1" s="276"/>
      <c r="AF1" s="276"/>
      <c r="AG1" s="276"/>
      <c r="AH1" s="276"/>
      <c r="AI1" s="276"/>
      <c r="AJ1" s="276"/>
      <c r="AK1" s="276"/>
      <c r="AL1" s="276"/>
      <c r="AM1" s="276"/>
      <c r="AN1" s="276"/>
      <c r="AO1" s="276"/>
      <c r="AP1" s="276"/>
      <c r="AQ1" s="276"/>
      <c r="AR1" s="276"/>
      <c r="AS1" s="276"/>
      <c r="AT1" s="276"/>
      <c r="AU1" s="276"/>
      <c r="AV1" s="276"/>
      <c r="AW1" s="276"/>
      <c r="AX1" s="276"/>
      <c r="AY1" s="276"/>
      <c r="AZ1" s="276"/>
      <c r="BA1" s="276"/>
      <c r="BB1" s="276"/>
      <c r="BC1" s="276"/>
      <c r="BD1" s="276"/>
      <c r="BE1" s="276"/>
      <c r="BF1" s="276"/>
      <c r="BG1" s="276"/>
      <c r="BH1" s="276"/>
      <c r="BI1" s="276"/>
      <c r="BJ1" s="276"/>
      <c r="BK1" s="276"/>
      <c r="BL1" s="276"/>
      <c r="BM1" s="276"/>
      <c r="BN1" s="276"/>
      <c r="BO1" s="276"/>
      <c r="BP1" s="276"/>
      <c r="BQ1" s="276"/>
      <c r="BR1" s="276"/>
      <c r="BS1" s="276"/>
    </row>
    <row r="2" spans="2:71" s="217" customFormat="1">
      <c r="B2" s="1"/>
      <c r="H2" s="275" t="s">
        <v>0</v>
      </c>
      <c r="I2" s="275"/>
      <c r="J2" s="220"/>
      <c r="K2" s="276"/>
      <c r="L2" s="276"/>
      <c r="M2" s="276"/>
      <c r="N2" s="276"/>
      <c r="O2" s="276"/>
      <c r="P2" s="276"/>
      <c r="Q2" s="276"/>
      <c r="R2" s="276"/>
      <c r="S2" s="276"/>
      <c r="T2" s="276"/>
      <c r="U2" s="276"/>
      <c r="V2" s="276"/>
      <c r="W2" s="276"/>
      <c r="X2" s="276"/>
      <c r="Y2" s="276"/>
      <c r="Z2" s="276"/>
      <c r="AA2" s="276"/>
      <c r="AB2" s="276"/>
      <c r="AC2" s="276"/>
      <c r="AD2" s="276"/>
      <c r="AE2" s="276"/>
      <c r="AF2" s="276"/>
      <c r="AG2" s="276"/>
      <c r="AH2" s="276"/>
      <c r="AI2" s="276"/>
      <c r="AJ2" s="276"/>
      <c r="AK2" s="276"/>
      <c r="AL2" s="276"/>
      <c r="AM2" s="276"/>
      <c r="AN2" s="276"/>
      <c r="AO2" s="276"/>
      <c r="AP2" s="276"/>
      <c r="AQ2" s="276"/>
      <c r="AR2" s="276"/>
      <c r="AS2" s="276"/>
      <c r="AT2" s="276"/>
      <c r="AU2" s="276"/>
      <c r="AV2" s="276"/>
      <c r="AW2" s="276"/>
      <c r="AX2" s="276"/>
      <c r="AY2" s="276"/>
      <c r="AZ2" s="276"/>
      <c r="BA2" s="276"/>
      <c r="BB2" s="276"/>
      <c r="BC2" s="276"/>
      <c r="BD2" s="276"/>
      <c r="BE2" s="276"/>
      <c r="BF2" s="276"/>
      <c r="BG2" s="276"/>
      <c r="BH2" s="276"/>
      <c r="BI2" s="276"/>
      <c r="BJ2" s="276"/>
      <c r="BK2" s="276"/>
      <c r="BL2" s="276"/>
      <c r="BM2" s="276"/>
      <c r="BN2" s="276"/>
      <c r="BO2" s="276"/>
      <c r="BP2" s="276"/>
      <c r="BQ2" s="276"/>
      <c r="BR2" s="276"/>
      <c r="BS2" s="276"/>
    </row>
    <row r="3" spans="2:71" s="217" customFormat="1">
      <c r="H3" s="275" t="s">
        <v>288</v>
      </c>
      <c r="I3" s="275"/>
      <c r="J3" s="220"/>
      <c r="K3" s="276"/>
      <c r="L3" s="276"/>
      <c r="M3" s="276"/>
      <c r="N3" s="276"/>
      <c r="O3" s="276"/>
      <c r="P3" s="276"/>
      <c r="Q3" s="276"/>
      <c r="R3" s="276"/>
      <c r="S3" s="276"/>
      <c r="T3" s="276"/>
      <c r="U3" s="276"/>
      <c r="V3" s="276"/>
      <c r="W3" s="276"/>
      <c r="X3" s="276"/>
      <c r="Y3" s="276"/>
      <c r="Z3" s="276"/>
      <c r="AA3" s="276"/>
      <c r="AB3" s="276"/>
      <c r="AC3" s="276"/>
      <c r="AD3" s="276"/>
      <c r="AE3" s="276"/>
      <c r="AF3" s="276"/>
      <c r="AG3" s="276"/>
      <c r="AH3" s="276"/>
      <c r="AI3" s="276"/>
      <c r="AJ3" s="276"/>
      <c r="AK3" s="276"/>
      <c r="AL3" s="276"/>
      <c r="AM3" s="276"/>
      <c r="AN3" s="276"/>
      <c r="AO3" s="276"/>
      <c r="AP3" s="276"/>
      <c r="AQ3" s="276"/>
      <c r="AR3" s="276"/>
      <c r="AS3" s="276"/>
      <c r="AT3" s="276"/>
      <c r="AU3" s="276"/>
      <c r="AV3" s="276"/>
      <c r="AW3" s="276"/>
      <c r="AX3" s="276"/>
      <c r="AY3" s="276"/>
      <c r="AZ3" s="276"/>
      <c r="BA3" s="276"/>
      <c r="BB3" s="276"/>
      <c r="BC3" s="276"/>
      <c r="BD3" s="276"/>
      <c r="BE3" s="276"/>
      <c r="BF3" s="276"/>
      <c r="BG3" s="276"/>
      <c r="BH3" s="276"/>
      <c r="BI3" s="276"/>
      <c r="BJ3" s="276"/>
      <c r="BK3" s="276"/>
      <c r="BL3" s="276"/>
      <c r="BM3" s="276"/>
      <c r="BN3" s="276"/>
      <c r="BO3" s="276"/>
      <c r="BP3" s="276"/>
      <c r="BQ3" s="276"/>
      <c r="BR3" s="276"/>
      <c r="BS3" s="276"/>
    </row>
    <row r="4" spans="2:71" s="217" customFormat="1" ht="7.5" customHeight="1">
      <c r="H4" s="275"/>
      <c r="I4" s="275"/>
      <c r="J4" s="220"/>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c r="BS4" s="276"/>
    </row>
    <row r="5" spans="2:71" s="217" customFormat="1" ht="12.75" customHeight="1">
      <c r="B5" s="1189" t="s">
        <v>2</v>
      </c>
      <c r="C5" s="1190"/>
      <c r="D5" s="1191"/>
      <c r="E5" s="1194"/>
      <c r="F5" s="1195"/>
      <c r="G5" s="1189" t="s">
        <v>3</v>
      </c>
      <c r="H5" s="1190"/>
      <c r="I5" s="1191"/>
      <c r="J5" s="1194"/>
      <c r="K5" s="1195"/>
      <c r="L5" s="276"/>
      <c r="M5" s="276"/>
      <c r="N5" s="276"/>
      <c r="O5" s="277"/>
      <c r="P5" s="277"/>
      <c r="Q5" s="277"/>
      <c r="R5" s="277"/>
      <c r="S5" s="277"/>
      <c r="T5" s="277"/>
      <c r="U5" s="277"/>
      <c r="V5" s="277"/>
      <c r="W5" s="277"/>
      <c r="X5" s="277"/>
      <c r="Y5" s="277"/>
      <c r="Z5" s="277"/>
      <c r="AA5" s="277"/>
      <c r="AB5" s="277"/>
      <c r="AC5" s="277"/>
      <c r="AD5" s="278"/>
      <c r="AE5" s="278"/>
      <c r="AF5" s="278"/>
      <c r="AG5" s="278"/>
      <c r="AH5" s="278"/>
      <c r="AI5" s="278"/>
      <c r="AJ5" s="278"/>
      <c r="AK5" s="278"/>
      <c r="AL5" s="278"/>
      <c r="AM5" s="278"/>
      <c r="AN5" s="278"/>
      <c r="AO5" s="278"/>
      <c r="AP5" s="278"/>
      <c r="AQ5" s="278"/>
      <c r="AR5" s="278"/>
      <c r="AS5" s="278"/>
      <c r="AT5" s="278"/>
      <c r="AU5" s="278"/>
      <c r="AV5" s="278"/>
      <c r="AW5" s="278"/>
      <c r="AX5" s="278"/>
      <c r="AY5" s="278"/>
      <c r="AZ5" s="278"/>
      <c r="BA5" s="278"/>
      <c r="BB5" s="278"/>
      <c r="BC5" s="278"/>
      <c r="BD5" s="278"/>
      <c r="BE5" s="278"/>
      <c r="BF5" s="278"/>
      <c r="BG5" s="278"/>
      <c r="BH5" s="278"/>
      <c r="BI5" s="278"/>
      <c r="BJ5" s="278"/>
      <c r="BK5" s="278"/>
      <c r="BL5" s="278"/>
      <c r="BM5" s="278"/>
      <c r="BN5" s="278"/>
      <c r="BO5" s="278"/>
      <c r="BP5" s="278"/>
      <c r="BQ5" s="278"/>
      <c r="BR5" s="278"/>
      <c r="BS5" s="278"/>
    </row>
    <row r="6" spans="2:71" s="217" customFormat="1" ht="12.75" customHeight="1">
      <c r="B6" s="1189" t="s">
        <v>4</v>
      </c>
      <c r="C6" s="1190"/>
      <c r="D6" s="1191"/>
      <c r="E6" s="1192"/>
      <c r="F6" s="1193"/>
      <c r="G6" s="1189" t="s">
        <v>5</v>
      </c>
      <c r="H6" s="1190"/>
      <c r="I6" s="1191"/>
      <c r="J6" s="1192"/>
      <c r="K6" s="1193"/>
      <c r="L6" s="276"/>
      <c r="M6" s="276"/>
      <c r="N6" s="276"/>
      <c r="O6" s="279"/>
      <c r="P6" s="279"/>
      <c r="Q6" s="279"/>
      <c r="R6" s="279"/>
      <c r="S6" s="279"/>
      <c r="T6" s="279"/>
      <c r="U6" s="279"/>
      <c r="V6" s="279"/>
      <c r="W6" s="279"/>
      <c r="X6" s="279"/>
      <c r="Y6" s="279"/>
      <c r="Z6" s="279"/>
      <c r="AA6" s="279"/>
      <c r="AB6" s="279"/>
      <c r="AC6" s="279"/>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row>
    <row r="7" spans="2:71" s="217" customFormat="1" ht="12.75" customHeight="1">
      <c r="B7" s="1189" t="s">
        <v>6</v>
      </c>
      <c r="C7" s="1190"/>
      <c r="D7" s="1191"/>
      <c r="E7" s="1192"/>
      <c r="F7" s="1193"/>
      <c r="G7" s="1189" t="s">
        <v>7</v>
      </c>
      <c r="H7" s="1190"/>
      <c r="I7" s="1191"/>
      <c r="J7" s="1192"/>
      <c r="K7" s="1193"/>
      <c r="L7" s="276"/>
      <c r="M7" s="276"/>
      <c r="N7" s="276"/>
      <c r="O7" s="279"/>
      <c r="P7" s="279"/>
      <c r="Q7" s="279"/>
      <c r="R7" s="279"/>
      <c r="S7" s="279"/>
      <c r="T7" s="279"/>
      <c r="U7" s="279"/>
      <c r="V7" s="279"/>
      <c r="W7" s="279"/>
      <c r="X7" s="279"/>
      <c r="Y7" s="279"/>
      <c r="Z7" s="279"/>
      <c r="AA7" s="279"/>
      <c r="AB7" s="279"/>
      <c r="AC7" s="279"/>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row>
    <row r="8" spans="2:71" s="217" customFormat="1" ht="12.75" customHeight="1">
      <c r="B8" s="1189" t="s">
        <v>8</v>
      </c>
      <c r="C8" s="1190"/>
      <c r="D8" s="1191"/>
      <c r="E8" s="1192"/>
      <c r="F8" s="1193"/>
      <c r="G8" s="1189" t="s">
        <v>9</v>
      </c>
      <c r="H8" s="1190"/>
      <c r="I8" s="1191"/>
      <c r="J8" s="1192"/>
      <c r="K8" s="1193"/>
      <c r="L8" s="276"/>
      <c r="M8" s="276"/>
      <c r="N8" s="276"/>
      <c r="O8" s="279"/>
      <c r="P8" s="279"/>
      <c r="Q8" s="279"/>
      <c r="R8" s="279"/>
      <c r="S8" s="279"/>
      <c r="T8" s="279"/>
      <c r="U8" s="279"/>
      <c r="V8" s="279"/>
      <c r="W8" s="279"/>
      <c r="X8" s="279"/>
      <c r="Y8" s="279"/>
      <c r="Z8" s="279"/>
      <c r="AA8" s="279"/>
      <c r="AB8" s="279"/>
      <c r="AC8" s="279"/>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row>
    <row r="9" spans="2:71" s="217" customFormat="1" ht="12.75" customHeight="1">
      <c r="B9" s="1189" t="s">
        <v>9</v>
      </c>
      <c r="C9" s="1190"/>
      <c r="D9" s="1191"/>
      <c r="E9" s="1192"/>
      <c r="F9" s="1193"/>
      <c r="G9" s="1189" t="s">
        <v>10</v>
      </c>
      <c r="H9" s="1190"/>
      <c r="I9" s="1191"/>
      <c r="J9" s="1192"/>
      <c r="K9" s="1193"/>
      <c r="L9" s="276"/>
      <c r="M9" s="276"/>
      <c r="N9" s="276"/>
      <c r="O9" s="279"/>
      <c r="P9" s="279"/>
      <c r="Q9" s="279"/>
      <c r="R9" s="279"/>
      <c r="S9" s="279"/>
      <c r="T9" s="279"/>
      <c r="U9" s="279"/>
      <c r="V9" s="279"/>
      <c r="W9" s="279"/>
      <c r="X9" s="279"/>
      <c r="Y9" s="279"/>
      <c r="Z9" s="279"/>
      <c r="AA9" s="279"/>
      <c r="AB9" s="279"/>
      <c r="AC9" s="279"/>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row>
    <row r="10" spans="2:71" s="217" customFormat="1" ht="12.75" customHeight="1">
      <c r="B10" s="1189" t="s">
        <v>10</v>
      </c>
      <c r="C10" s="1190"/>
      <c r="D10" s="1191"/>
      <c r="E10" s="1192"/>
      <c r="F10" s="1193"/>
      <c r="G10" s="1189" t="s">
        <v>11</v>
      </c>
      <c r="H10" s="1190"/>
      <c r="I10" s="1191"/>
      <c r="J10" s="1192"/>
      <c r="K10" s="1193"/>
      <c r="L10" s="276"/>
      <c r="M10" s="276"/>
      <c r="N10" s="276"/>
      <c r="O10" s="279"/>
      <c r="P10" s="279"/>
      <c r="Q10" s="279"/>
      <c r="R10" s="279"/>
      <c r="S10" s="279"/>
      <c r="T10" s="279"/>
      <c r="U10" s="279"/>
      <c r="V10" s="279"/>
      <c r="W10" s="279"/>
      <c r="X10" s="279"/>
      <c r="Y10" s="279"/>
      <c r="Z10" s="279"/>
      <c r="AA10" s="279"/>
      <c r="AB10" s="279"/>
      <c r="AC10" s="279"/>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row>
    <row r="11" spans="2:71" s="217" customFormat="1">
      <c r="B11" s="1189" t="s">
        <v>12</v>
      </c>
      <c r="C11" s="1190"/>
      <c r="D11" s="1191"/>
      <c r="E11" s="1192"/>
      <c r="F11" s="1193"/>
      <c r="G11" s="1189"/>
      <c r="H11" s="1190"/>
      <c r="I11" s="1191"/>
      <c r="J11" s="1192"/>
      <c r="K11" s="1193"/>
      <c r="L11" s="276"/>
      <c r="M11" s="276"/>
      <c r="N11" s="276"/>
      <c r="O11" s="277"/>
      <c r="P11" s="277"/>
      <c r="Q11" s="277"/>
      <c r="R11" s="277"/>
      <c r="S11" s="277"/>
      <c r="T11" s="277"/>
      <c r="U11" s="277"/>
      <c r="V11" s="277"/>
      <c r="W11" s="277"/>
      <c r="X11" s="277"/>
      <c r="Y11" s="277"/>
      <c r="Z11" s="277"/>
      <c r="AA11" s="277"/>
      <c r="AB11" s="277"/>
      <c r="AC11" s="277"/>
      <c r="AD11" s="278"/>
      <c r="AE11" s="278"/>
      <c r="AF11" s="278"/>
      <c r="AG11" s="278"/>
      <c r="AH11" s="278"/>
      <c r="AI11" s="278"/>
      <c r="AJ11" s="278"/>
      <c r="AK11" s="278"/>
      <c r="AL11" s="278"/>
      <c r="AM11" s="278"/>
      <c r="AN11" s="278"/>
      <c r="AO11" s="278"/>
      <c r="AP11" s="278"/>
      <c r="AQ11" s="278"/>
      <c r="AR11" s="278"/>
      <c r="AS11" s="278"/>
      <c r="AT11" s="278"/>
      <c r="AU11" s="278"/>
      <c r="AV11" s="278"/>
      <c r="AW11" s="278"/>
      <c r="AX11" s="278"/>
      <c r="AY11" s="278"/>
      <c r="AZ11" s="278"/>
      <c r="BA11" s="278"/>
      <c r="BB11" s="278"/>
      <c r="BC11" s="278"/>
      <c r="BD11" s="278"/>
      <c r="BE11" s="278"/>
      <c r="BF11" s="278"/>
      <c r="BG11" s="278"/>
      <c r="BH11" s="278"/>
      <c r="BI11" s="278"/>
      <c r="BJ11" s="278"/>
      <c r="BK11" s="278"/>
      <c r="BL11" s="278"/>
      <c r="BM11" s="278"/>
      <c r="BN11" s="278"/>
      <c r="BO11" s="278"/>
      <c r="BP11" s="278"/>
      <c r="BQ11" s="278"/>
      <c r="BR11" s="278"/>
      <c r="BS11" s="278"/>
    </row>
    <row r="12" spans="2:71" s="217" customFormat="1">
      <c r="B12" s="1189" t="s">
        <v>11</v>
      </c>
      <c r="C12" s="1190"/>
      <c r="D12" s="1191"/>
      <c r="E12" s="1192"/>
      <c r="F12" s="1193"/>
      <c r="G12" s="1189"/>
      <c r="H12" s="1190"/>
      <c r="I12" s="1191"/>
      <c r="J12" s="1192"/>
      <c r="K12" s="1193"/>
      <c r="L12" s="276"/>
      <c r="M12" s="276"/>
      <c r="N12" s="276"/>
      <c r="O12" s="277"/>
      <c r="P12" s="277"/>
      <c r="Q12" s="277"/>
      <c r="R12" s="277"/>
      <c r="S12" s="277"/>
      <c r="T12" s="277"/>
      <c r="U12" s="277"/>
      <c r="V12" s="277"/>
      <c r="W12" s="277"/>
      <c r="X12" s="277"/>
      <c r="Y12" s="277"/>
      <c r="Z12" s="277"/>
      <c r="AA12" s="277"/>
      <c r="AB12" s="277"/>
      <c r="AC12" s="277"/>
      <c r="AD12" s="278"/>
      <c r="AE12" s="278"/>
      <c r="AF12" s="278"/>
      <c r="AG12" s="278"/>
      <c r="AH12" s="278"/>
      <c r="AI12" s="278"/>
      <c r="AJ12" s="278"/>
      <c r="AK12" s="278"/>
      <c r="AL12" s="278"/>
      <c r="AM12" s="278"/>
      <c r="AN12" s="278"/>
      <c r="AO12" s="278"/>
      <c r="AP12" s="278"/>
      <c r="AQ12" s="278"/>
      <c r="AR12" s="278"/>
      <c r="AS12" s="278"/>
      <c r="AT12" s="278"/>
      <c r="AU12" s="278"/>
      <c r="AV12" s="278"/>
      <c r="AW12" s="278"/>
      <c r="AX12" s="278"/>
      <c r="AY12" s="278"/>
      <c r="AZ12" s="278"/>
      <c r="BA12" s="278"/>
      <c r="BB12" s="278"/>
      <c r="BC12" s="278"/>
      <c r="BD12" s="278"/>
      <c r="BE12" s="278"/>
      <c r="BF12" s="278"/>
      <c r="BG12" s="278"/>
      <c r="BH12" s="278"/>
      <c r="BI12" s="278"/>
      <c r="BJ12" s="278"/>
      <c r="BK12" s="278"/>
      <c r="BL12" s="278"/>
      <c r="BM12" s="278"/>
      <c r="BN12" s="278"/>
      <c r="BO12" s="278"/>
      <c r="BP12" s="278"/>
      <c r="BQ12" s="278"/>
      <c r="BR12" s="278"/>
      <c r="BS12" s="278"/>
    </row>
    <row r="13" spans="2:71" s="217" customFormat="1">
      <c r="H13" s="275"/>
      <c r="I13" s="275"/>
      <c r="J13" s="220"/>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6"/>
      <c r="AY13" s="276"/>
      <c r="AZ13" s="276"/>
      <c r="BA13" s="276"/>
      <c r="BB13" s="276"/>
      <c r="BC13" s="276"/>
      <c r="BD13" s="276"/>
      <c r="BE13" s="276"/>
      <c r="BF13" s="276"/>
      <c r="BG13" s="276"/>
      <c r="BH13" s="276"/>
      <c r="BI13" s="276"/>
      <c r="BJ13" s="276"/>
      <c r="BK13" s="276"/>
      <c r="BL13" s="276"/>
      <c r="BM13" s="276"/>
      <c r="BN13" s="276"/>
      <c r="BO13" s="276"/>
      <c r="BP13" s="276"/>
      <c r="BQ13" s="276"/>
      <c r="BR13" s="276"/>
      <c r="BS13" s="276"/>
    </row>
    <row r="14" spans="2:71" s="217" customFormat="1" ht="15.75">
      <c r="B14" s="1120" t="s">
        <v>289</v>
      </c>
      <c r="C14" s="1120"/>
      <c r="D14" s="1120"/>
      <c r="E14" s="1120"/>
      <c r="F14" s="1120"/>
      <c r="G14" s="1120"/>
      <c r="H14" s="1120"/>
      <c r="I14" s="1120"/>
      <c r="J14" s="1120"/>
      <c r="K14" s="1120"/>
      <c r="L14" s="1120"/>
      <c r="M14" s="1120"/>
      <c r="N14" s="1120"/>
      <c r="O14" s="1120"/>
      <c r="P14" s="1120"/>
      <c r="Q14" s="1120"/>
      <c r="R14" s="1120"/>
      <c r="S14" s="1120"/>
      <c r="T14" s="1120"/>
      <c r="U14" s="1120"/>
      <c r="V14" s="1120"/>
      <c r="W14" s="1120"/>
      <c r="X14" s="1120"/>
      <c r="Y14" s="1120"/>
      <c r="Z14" s="1120"/>
      <c r="AA14" s="1120"/>
      <c r="AB14" s="1120"/>
      <c r="AC14" s="1120"/>
      <c r="AD14" s="1120"/>
      <c r="AE14" s="1120"/>
      <c r="AF14" s="1120"/>
      <c r="AG14" s="1120"/>
      <c r="AH14" s="1120"/>
      <c r="AI14" s="1120"/>
      <c r="AJ14" s="1120"/>
      <c r="AK14" s="1120"/>
      <c r="AL14" s="1120"/>
      <c r="AM14" s="1120"/>
      <c r="AN14" s="1120"/>
      <c r="AO14" s="1120"/>
      <c r="AP14" s="1120"/>
      <c r="AQ14" s="1120"/>
      <c r="AR14" s="1120"/>
      <c r="AS14" s="1120"/>
      <c r="AT14" s="1120"/>
      <c r="AU14" s="1120"/>
      <c r="AV14" s="1120"/>
      <c r="AW14" s="1120"/>
      <c r="AX14" s="1120"/>
      <c r="AY14" s="1120"/>
      <c r="AZ14" s="1120"/>
      <c r="BA14" s="1120"/>
      <c r="BB14" s="1120"/>
      <c r="BC14" s="1120"/>
      <c r="BD14" s="1120"/>
      <c r="BE14" s="1120"/>
      <c r="BF14" s="1120"/>
      <c r="BG14" s="1120"/>
      <c r="BH14" s="1120"/>
      <c r="BI14" s="1120"/>
      <c r="BJ14" s="1120"/>
      <c r="BK14" s="1120"/>
      <c r="BL14" s="1120"/>
      <c r="BM14" s="1120"/>
      <c r="BN14" s="1120"/>
      <c r="BO14" s="1120"/>
      <c r="BP14" s="1120"/>
      <c r="BQ14" s="1120"/>
      <c r="BR14" s="1120"/>
      <c r="BS14" s="1120"/>
    </row>
    <row r="15" spans="2:71" s="217" customFormat="1" ht="15.75">
      <c r="D15" s="281"/>
      <c r="E15" s="281"/>
      <c r="F15" s="281"/>
      <c r="G15" s="281"/>
      <c r="H15" s="282"/>
      <c r="I15" s="282"/>
      <c r="J15" s="283"/>
      <c r="K15" s="284"/>
      <c r="L15" s="284"/>
      <c r="M15" s="284"/>
      <c r="N15" s="284"/>
      <c r="O15" s="284"/>
      <c r="P15" s="284"/>
      <c r="Q15" s="284"/>
      <c r="R15" s="284"/>
      <c r="S15" s="284"/>
      <c r="T15" s="284"/>
      <c r="U15" s="284"/>
      <c r="V15" s="284"/>
      <c r="W15" s="284"/>
      <c r="X15" s="284"/>
      <c r="Y15" s="284"/>
      <c r="Z15" s="284"/>
      <c r="AA15" s="284"/>
      <c r="AB15" s="284"/>
      <c r="AC15" s="284"/>
      <c r="AD15" s="284"/>
      <c r="AE15" s="284"/>
      <c r="AF15" s="284"/>
      <c r="AG15" s="284"/>
      <c r="AH15" s="284"/>
      <c r="AI15" s="284"/>
      <c r="AJ15" s="284"/>
      <c r="AK15" s="284"/>
      <c r="AL15" s="284"/>
      <c r="AM15" s="284"/>
      <c r="AN15" s="284"/>
      <c r="AO15" s="284"/>
      <c r="AP15" s="284"/>
      <c r="AQ15" s="284"/>
      <c r="AR15" s="284"/>
      <c r="AS15" s="284"/>
      <c r="AT15" s="284"/>
      <c r="AU15" s="284"/>
      <c r="AV15" s="284"/>
      <c r="AW15" s="284"/>
      <c r="AX15" s="284"/>
      <c r="AY15" s="284"/>
      <c r="AZ15" s="284"/>
      <c r="BA15" s="284"/>
      <c r="BB15" s="284"/>
      <c r="BC15" s="284"/>
      <c r="BD15" s="284"/>
      <c r="BE15" s="284"/>
      <c r="BF15" s="284"/>
      <c r="BG15" s="284"/>
      <c r="BH15" s="284"/>
      <c r="BI15" s="284"/>
      <c r="BJ15" s="284"/>
      <c r="BK15" s="284"/>
      <c r="BL15" s="284"/>
      <c r="BM15" s="284"/>
      <c r="BN15" s="284"/>
      <c r="BO15" s="284"/>
      <c r="BP15" s="284"/>
      <c r="BQ15" s="284"/>
      <c r="BR15" s="284"/>
      <c r="BS15" s="284"/>
    </row>
    <row r="16" spans="2:71" s="217" customFormat="1">
      <c r="H16" s="275"/>
      <c r="I16" s="275"/>
      <c r="J16" s="220"/>
      <c r="K16" s="276"/>
      <c r="L16" s="276"/>
      <c r="M16" s="276"/>
      <c r="N16" s="276"/>
      <c r="O16" s="276"/>
      <c r="P16" s="276"/>
      <c r="Q16" s="276"/>
      <c r="R16" s="276"/>
      <c r="S16" s="276"/>
      <c r="T16" s="276"/>
      <c r="U16" s="276"/>
      <c r="V16" s="276"/>
      <c r="W16" s="276"/>
      <c r="X16" s="276"/>
      <c r="Y16" s="276"/>
      <c r="Z16" s="276"/>
      <c r="AA16" s="276"/>
      <c r="AB16" s="276"/>
      <c r="AC16" s="276"/>
      <c r="AD16" s="276"/>
      <c r="AE16" s="276"/>
      <c r="AF16" s="276"/>
      <c r="AG16" s="276"/>
      <c r="AH16" s="276"/>
      <c r="AI16" s="276"/>
      <c r="AJ16" s="276"/>
      <c r="AK16" s="276"/>
      <c r="AL16" s="276"/>
      <c r="AM16" s="276"/>
      <c r="AN16" s="276"/>
      <c r="AO16" s="276"/>
      <c r="AP16" s="276"/>
      <c r="AQ16" s="276"/>
      <c r="AR16" s="276"/>
      <c r="AS16" s="276"/>
      <c r="AT16" s="276"/>
      <c r="AU16" s="276"/>
      <c r="AV16" s="276"/>
      <c r="AW16" s="276"/>
      <c r="AX16" s="276"/>
      <c r="AY16" s="276"/>
      <c r="AZ16" s="276"/>
      <c r="BA16" s="276"/>
      <c r="BB16" s="276"/>
      <c r="BC16" s="276"/>
      <c r="BD16" s="276"/>
      <c r="BE16" s="276"/>
      <c r="BF16" s="276"/>
      <c r="BG16" s="276"/>
      <c r="BH16" s="276"/>
      <c r="BI16" s="276"/>
      <c r="BJ16" s="276"/>
      <c r="BK16" s="276"/>
      <c r="BL16" s="276"/>
      <c r="BM16" s="276"/>
      <c r="BN16" s="276"/>
      <c r="BO16" s="276"/>
      <c r="BP16" s="276"/>
      <c r="BQ16" s="276"/>
      <c r="BR16" s="276"/>
      <c r="BS16" s="276"/>
    </row>
    <row r="17" spans="1:77" s="217" customFormat="1">
      <c r="E17" s="1180">
        <v>42786</v>
      </c>
      <c r="F17" s="1181"/>
      <c r="G17" s="1181"/>
      <c r="H17" s="275"/>
      <c r="I17" s="275"/>
      <c r="J17" s="220"/>
      <c r="K17" s="276"/>
      <c r="L17" s="276"/>
      <c r="M17" s="276"/>
      <c r="N17" s="276"/>
      <c r="O17" s="276"/>
      <c r="P17" s="276"/>
      <c r="Q17" s="276"/>
      <c r="R17" s="276"/>
      <c r="S17" s="276"/>
      <c r="T17" s="276"/>
      <c r="U17" s="276"/>
      <c r="V17" s="276"/>
      <c r="W17" s="276"/>
      <c r="X17" s="276"/>
      <c r="Y17" s="276"/>
      <c r="Z17" s="276"/>
      <c r="AA17" s="276"/>
      <c r="AB17" s="276"/>
      <c r="AC17" s="276"/>
      <c r="AD17" s="276"/>
      <c r="AE17" s="276"/>
      <c r="AF17" s="276"/>
      <c r="AG17" s="276"/>
      <c r="AH17" s="276"/>
      <c r="AI17" s="276"/>
      <c r="AJ17" s="276"/>
      <c r="AK17" s="276"/>
      <c r="AL17" s="276"/>
      <c r="AM17" s="285"/>
      <c r="AN17" s="276"/>
      <c r="AO17" s="276"/>
      <c r="AP17" s="276"/>
      <c r="AQ17" s="276"/>
      <c r="AR17" s="276"/>
      <c r="AS17" s="276"/>
      <c r="AT17" s="276"/>
      <c r="AU17" s="276"/>
      <c r="AV17" s="276"/>
      <c r="AW17" s="276"/>
      <c r="AX17" s="276"/>
      <c r="AY17" s="276"/>
      <c r="AZ17" s="276"/>
      <c r="BA17" s="276"/>
      <c r="BB17" s="276"/>
      <c r="BC17" s="276"/>
      <c r="BD17" s="276"/>
      <c r="BE17" s="276"/>
      <c r="BF17" s="276"/>
      <c r="BG17" s="276"/>
      <c r="BH17" s="276"/>
      <c r="BI17" s="276"/>
      <c r="BJ17" s="276"/>
      <c r="BK17" s="276"/>
      <c r="BL17" s="276"/>
      <c r="BM17" s="276"/>
      <c r="BN17" s="276"/>
      <c r="BO17" s="276"/>
      <c r="BP17" s="276"/>
      <c r="BQ17" s="276"/>
      <c r="BR17" s="276"/>
      <c r="BS17" s="276"/>
    </row>
    <row r="18" spans="1:77" s="217" customFormat="1">
      <c r="F18" s="217" t="s">
        <v>13</v>
      </c>
      <c r="H18" s="275"/>
      <c r="I18" s="275"/>
      <c r="J18" s="220"/>
      <c r="K18" s="276"/>
      <c r="L18" s="276"/>
      <c r="M18" s="276"/>
      <c r="N18" s="276"/>
      <c r="O18" s="276"/>
      <c r="P18" s="276"/>
      <c r="Q18" s="276"/>
      <c r="R18" s="276"/>
      <c r="S18" s="276"/>
      <c r="T18" s="276"/>
      <c r="U18" s="276"/>
      <c r="V18" s="276"/>
      <c r="W18" s="276"/>
      <c r="X18" s="276"/>
      <c r="Y18" s="276"/>
      <c r="Z18" s="276"/>
      <c r="AA18" s="276"/>
      <c r="AB18" s="276"/>
      <c r="AC18" s="276"/>
      <c r="AD18" s="276"/>
      <c r="AE18" s="276"/>
      <c r="AF18" s="276"/>
      <c r="AG18" s="276"/>
      <c r="AH18" s="276"/>
      <c r="AI18" s="276"/>
      <c r="AJ18" s="276"/>
      <c r="AK18" s="276"/>
      <c r="AL18" s="276"/>
      <c r="AM18" s="276"/>
      <c r="AN18" s="276"/>
      <c r="AO18" s="276"/>
      <c r="AP18" s="276"/>
      <c r="AQ18" s="276"/>
      <c r="AR18" s="276"/>
      <c r="AS18" s="276"/>
      <c r="AT18" s="276"/>
      <c r="AU18" s="276"/>
      <c r="AV18" s="276"/>
      <c r="AW18" s="276"/>
      <c r="AX18" s="276"/>
      <c r="AY18" s="276"/>
      <c r="AZ18" s="276"/>
      <c r="BA18" s="276"/>
      <c r="BB18" s="276"/>
      <c r="BC18" s="276"/>
      <c r="BD18" s="276"/>
      <c r="BE18" s="276"/>
      <c r="BF18" s="276"/>
      <c r="BG18" s="276"/>
      <c r="BH18" s="276"/>
      <c r="BI18" s="276"/>
      <c r="BJ18" s="276"/>
      <c r="BK18" s="276"/>
      <c r="BL18" s="276"/>
      <c r="BM18" s="276"/>
      <c r="BN18" s="276"/>
      <c r="BO18" s="276"/>
      <c r="BP18" s="276"/>
      <c r="BQ18" s="276"/>
      <c r="BR18" s="276"/>
      <c r="BS18" s="276"/>
    </row>
    <row r="19" spans="1:77" s="217" customFormat="1">
      <c r="H19" s="275"/>
      <c r="I19" s="275"/>
      <c r="J19" s="220"/>
      <c r="K19" s="276"/>
      <c r="L19" s="276"/>
      <c r="M19" s="276"/>
      <c r="N19" s="276"/>
      <c r="O19" s="276"/>
      <c r="P19" s="276"/>
      <c r="Q19" s="276"/>
      <c r="R19" s="276"/>
      <c r="S19" s="276"/>
      <c r="T19" s="276"/>
      <c r="U19" s="276"/>
      <c r="V19" s="276"/>
      <c r="W19" s="276"/>
      <c r="X19" s="276"/>
      <c r="Y19" s="276"/>
      <c r="Z19" s="276"/>
      <c r="AA19" s="276"/>
      <c r="AB19" s="276"/>
      <c r="AC19" s="276"/>
      <c r="AD19" s="276"/>
      <c r="AE19" s="276"/>
      <c r="AF19" s="276"/>
      <c r="AG19" s="276"/>
      <c r="AH19" s="276"/>
      <c r="AI19" s="276"/>
      <c r="AJ19" s="276"/>
      <c r="AK19" s="276"/>
      <c r="AL19" s="276"/>
      <c r="AM19" s="276"/>
      <c r="AN19" s="276"/>
      <c r="AO19" s="276"/>
      <c r="AP19" s="276"/>
      <c r="AQ19" s="276"/>
      <c r="AR19" s="276"/>
      <c r="AS19" s="276"/>
      <c r="AT19" s="276"/>
      <c r="AU19" s="276"/>
      <c r="AV19" s="276"/>
      <c r="AW19" s="276"/>
      <c r="AX19" s="276"/>
      <c r="AY19" s="276"/>
      <c r="AZ19" s="276"/>
      <c r="BA19" s="276"/>
      <c r="BB19" s="276"/>
      <c r="BC19" s="276"/>
      <c r="BD19" s="276"/>
      <c r="BE19" s="276"/>
      <c r="BF19" s="276"/>
      <c r="BG19" s="276"/>
      <c r="BH19" s="276"/>
      <c r="BI19" s="276"/>
      <c r="BJ19" s="276"/>
      <c r="BK19" s="276"/>
      <c r="BL19" s="276"/>
      <c r="BM19" s="276"/>
      <c r="BN19" s="276"/>
      <c r="BO19" s="276"/>
      <c r="BP19" s="276"/>
      <c r="BQ19" s="276"/>
      <c r="BR19" s="276"/>
      <c r="BS19" s="276"/>
    </row>
    <row r="20" spans="1:77" s="217" customFormat="1">
      <c r="B20" s="1121" t="s">
        <v>14</v>
      </c>
      <c r="C20" s="1121"/>
      <c r="D20" s="1121"/>
      <c r="E20" s="1121"/>
      <c r="F20" s="1121"/>
      <c r="H20" s="275"/>
      <c r="I20" s="275"/>
      <c r="J20" s="220"/>
      <c r="K20" s="276"/>
      <c r="L20" s="276"/>
      <c r="M20" s="276"/>
      <c r="N20" s="276"/>
      <c r="O20" s="276"/>
      <c r="P20" s="276"/>
      <c r="Q20" s="276"/>
      <c r="R20" s="276"/>
      <c r="S20" s="276"/>
      <c r="T20" s="276"/>
      <c r="U20" s="276"/>
      <c r="V20" s="276"/>
      <c r="W20" s="276"/>
      <c r="X20" s="276"/>
      <c r="Y20" s="276"/>
      <c r="Z20" s="276"/>
      <c r="AA20" s="276"/>
      <c r="AB20" s="276"/>
      <c r="AC20" s="276"/>
      <c r="AD20" s="276"/>
      <c r="AE20" s="276"/>
      <c r="AF20" s="276"/>
      <c r="AG20" s="276"/>
      <c r="AH20" s="276"/>
      <c r="AI20" s="276"/>
      <c r="AJ20" s="276"/>
      <c r="AK20" s="276"/>
      <c r="AL20" s="276"/>
      <c r="AM20" s="276"/>
      <c r="AN20" s="276"/>
      <c r="AO20" s="276"/>
      <c r="AP20" s="276"/>
      <c r="AQ20" s="276"/>
      <c r="AR20" s="276"/>
      <c r="AS20" s="276"/>
      <c r="AT20" s="276"/>
      <c r="AU20" s="276"/>
      <c r="AV20" s="276"/>
      <c r="AW20" s="276"/>
      <c r="AX20" s="276"/>
      <c r="AY20" s="276"/>
      <c r="AZ20" s="276"/>
      <c r="BA20" s="276"/>
      <c r="BB20" s="276"/>
      <c r="BC20" s="276"/>
      <c r="BD20" s="276"/>
      <c r="BE20" s="276"/>
      <c r="BF20" s="276"/>
      <c r="BG20" s="276"/>
      <c r="BH20" s="276"/>
      <c r="BI20" s="276"/>
      <c r="BJ20" s="276"/>
      <c r="BK20" s="276"/>
      <c r="BL20" s="276"/>
      <c r="BM20" s="276"/>
      <c r="BN20" s="276"/>
      <c r="BO20" s="276"/>
      <c r="BP20" s="276"/>
      <c r="BQ20" s="276"/>
      <c r="BR20" s="276"/>
      <c r="BS20" s="781"/>
    </row>
    <row r="21" spans="1:77" s="217" customFormat="1">
      <c r="B21" s="1122" t="s">
        <v>225</v>
      </c>
      <c r="C21" s="1122"/>
      <c r="D21" s="1122"/>
      <c r="E21" s="1122"/>
      <c r="F21" s="1122"/>
      <c r="H21" s="275"/>
      <c r="I21" s="275"/>
      <c r="J21" s="220"/>
      <c r="K21" s="276"/>
      <c r="L21" s="276"/>
      <c r="M21" s="276"/>
      <c r="N21" s="276"/>
      <c r="O21" s="276"/>
      <c r="P21" s="276"/>
      <c r="Q21" s="276"/>
      <c r="R21" s="276"/>
      <c r="S21" s="276"/>
      <c r="T21" s="276"/>
      <c r="U21" s="276"/>
      <c r="V21" s="276"/>
      <c r="W21" s="276"/>
      <c r="X21" s="276"/>
      <c r="Y21" s="276"/>
      <c r="Z21" s="276"/>
      <c r="AA21" s="276"/>
      <c r="AB21" s="276"/>
      <c r="AC21" s="276"/>
      <c r="AD21" s="276"/>
      <c r="AE21" s="276"/>
      <c r="AF21" s="276"/>
      <c r="AG21" s="276"/>
      <c r="AH21" s="276"/>
      <c r="AI21" s="276"/>
      <c r="AJ21" s="276"/>
      <c r="AK21" s="276"/>
      <c r="AL21" s="276"/>
      <c r="AM21" s="276"/>
      <c r="AN21" s="276"/>
      <c r="AO21" s="276"/>
      <c r="AP21" s="276"/>
      <c r="AQ21" s="276"/>
      <c r="AR21" s="276"/>
      <c r="AS21" s="276"/>
      <c r="AT21" s="276"/>
      <c r="AU21" s="221"/>
      <c r="AV21" s="276"/>
      <c r="AW21" s="276"/>
      <c r="AX21" s="276"/>
      <c r="AY21" s="276"/>
      <c r="AZ21" s="276"/>
      <c r="BA21" s="276"/>
      <c r="BB21" s="276"/>
      <c r="BC21" s="276"/>
      <c r="BD21" s="276"/>
      <c r="BE21" s="276"/>
      <c r="BF21" s="276"/>
      <c r="BG21" s="276"/>
      <c r="BH21" s="276"/>
      <c r="BI21" s="276"/>
      <c r="BJ21" s="276"/>
      <c r="BK21" s="276"/>
      <c r="BL21" s="276"/>
      <c r="BM21" s="276"/>
      <c r="BN21" s="276"/>
      <c r="BO21" s="276"/>
      <c r="BP21" s="276"/>
      <c r="BQ21" s="276"/>
      <c r="BR21" s="276"/>
      <c r="BS21" s="780"/>
    </row>
    <row r="22" spans="1:77" s="217" customFormat="1">
      <c r="G22" s="221"/>
      <c r="H22" s="221"/>
      <c r="I22" s="221"/>
      <c r="J22" s="275"/>
      <c r="K22" s="220"/>
      <c r="L22" s="276"/>
      <c r="M22" s="276"/>
      <c r="N22" s="276"/>
      <c r="O22" s="276"/>
      <c r="P22" s="276"/>
      <c r="Q22" s="276"/>
      <c r="R22" s="276"/>
      <c r="S22" s="276"/>
      <c r="T22" s="276"/>
      <c r="U22" s="276"/>
      <c r="V22" s="276"/>
      <c r="W22" s="276"/>
      <c r="X22" s="276"/>
      <c r="Y22" s="276"/>
      <c r="Z22" s="276"/>
      <c r="AA22" s="276"/>
      <c r="AB22" s="276"/>
      <c r="AC22" s="276"/>
      <c r="AD22" s="276"/>
      <c r="AE22" s="276"/>
      <c r="AF22" s="276"/>
      <c r="AG22" s="276"/>
      <c r="AH22" s="276"/>
      <c r="AI22" s="276"/>
      <c r="AJ22" s="276"/>
      <c r="AK22" s="276"/>
      <c r="AL22" s="276"/>
      <c r="AM22" s="276"/>
      <c r="AN22" s="276"/>
      <c r="AO22" s="276"/>
      <c r="AP22" s="276"/>
      <c r="AQ22" s="276"/>
      <c r="AR22" s="276"/>
      <c r="AS22" s="276"/>
      <c r="AT22" s="276"/>
      <c r="AU22" s="782"/>
      <c r="AV22" s="276"/>
      <c r="AW22" s="276"/>
      <c r="AX22" s="276"/>
      <c r="AY22" s="276"/>
      <c r="AZ22" s="276"/>
      <c r="BA22" s="276"/>
      <c r="BB22" s="276"/>
      <c r="BC22" s="276"/>
      <c r="BD22" s="276"/>
      <c r="BE22" s="276"/>
      <c r="BF22" s="276"/>
      <c r="BG22" s="276"/>
      <c r="BH22" s="276"/>
      <c r="BI22" s="276"/>
      <c r="BJ22" s="276"/>
      <c r="BK22" s="276"/>
      <c r="BL22" s="276"/>
      <c r="BM22" s="276"/>
      <c r="BN22" s="276"/>
      <c r="BO22" s="276"/>
      <c r="BP22" s="276"/>
      <c r="BQ22" s="287"/>
      <c r="BR22" s="276"/>
      <c r="BS22" s="780"/>
      <c r="BT22" s="276"/>
    </row>
    <row r="23" spans="1:77" s="217" customFormat="1" ht="13.5" thickBot="1">
      <c r="G23" s="221"/>
      <c r="H23" s="221"/>
      <c r="I23" s="221"/>
      <c r="J23" s="275"/>
      <c r="K23" s="220"/>
      <c r="L23" s="276"/>
      <c r="M23" s="276"/>
      <c r="N23" s="276"/>
      <c r="O23" s="276"/>
      <c r="P23" s="276"/>
      <c r="Q23" s="276"/>
      <c r="R23" s="276"/>
      <c r="S23" s="276"/>
      <c r="T23" s="276"/>
      <c r="U23" s="276"/>
      <c r="V23" s="276"/>
      <c r="W23" s="276"/>
      <c r="X23" s="276"/>
      <c r="Y23" s="276"/>
      <c r="Z23" s="276"/>
      <c r="AA23" s="276"/>
      <c r="AB23" s="276"/>
      <c r="AC23" s="276"/>
      <c r="AD23" s="276"/>
      <c r="AE23" s="276"/>
      <c r="AF23" s="276"/>
      <c r="AG23" s="276"/>
      <c r="AH23" s="276"/>
      <c r="AI23" s="276"/>
      <c r="AJ23" s="276"/>
      <c r="AK23" s="276"/>
      <c r="AL23" s="276"/>
      <c r="AM23" s="276"/>
      <c r="AN23" s="276"/>
      <c r="AO23" s="276"/>
      <c r="AP23" s="276"/>
      <c r="AQ23" s="276"/>
      <c r="AR23" s="276"/>
      <c r="AS23" s="276"/>
      <c r="AT23" s="276"/>
      <c r="AU23" s="276"/>
      <c r="AV23" s="276"/>
      <c r="AW23" s="276"/>
      <c r="AX23" s="276"/>
      <c r="AY23" s="276"/>
      <c r="AZ23" s="276"/>
      <c r="BA23" s="276"/>
      <c r="BB23" s="276"/>
      <c r="BC23" s="276"/>
      <c r="BD23" s="276"/>
      <c r="BE23" s="276"/>
      <c r="BF23" s="276"/>
      <c r="BG23" s="276"/>
      <c r="BH23" s="276"/>
      <c r="BI23" s="276"/>
      <c r="BJ23" s="276"/>
      <c r="BK23" s="276"/>
      <c r="BL23" s="276"/>
      <c r="BM23" s="276"/>
      <c r="BN23" s="276"/>
      <c r="BO23" s="276"/>
      <c r="BP23" s="276"/>
      <c r="BQ23" s="276"/>
      <c r="BR23" s="276"/>
      <c r="BS23" s="276"/>
      <c r="BT23" s="276"/>
    </row>
    <row r="24" spans="1:77" s="223" customFormat="1">
      <c r="B24" s="1123"/>
      <c r="C24" s="1126"/>
      <c r="D24" s="1127"/>
      <c r="E24" s="1127"/>
      <c r="F24" s="1127"/>
      <c r="G24" s="1128"/>
      <c r="H24" s="224"/>
      <c r="I24" s="225"/>
      <c r="J24" s="1182" t="s">
        <v>290</v>
      </c>
      <c r="K24" s="1184" t="s">
        <v>230</v>
      </c>
      <c r="L24" s="1185"/>
      <c r="M24" s="1185"/>
      <c r="N24" s="1185"/>
      <c r="O24" s="1185"/>
      <c r="P24" s="1185"/>
      <c r="Q24" s="1185"/>
      <c r="R24" s="1185"/>
      <c r="S24" s="1185"/>
      <c r="T24" s="1185"/>
      <c r="U24" s="1185"/>
      <c r="V24" s="1185"/>
      <c r="W24" s="1185"/>
      <c r="X24" s="1185"/>
      <c r="Y24" s="1185"/>
      <c r="Z24" s="1185"/>
      <c r="AA24" s="1185"/>
      <c r="AB24" s="1185"/>
      <c r="AC24" s="1185"/>
      <c r="AD24" s="1182"/>
      <c r="AE24" s="1184" t="s">
        <v>231</v>
      </c>
      <c r="AF24" s="1185"/>
      <c r="AG24" s="1185"/>
      <c r="AH24" s="1185"/>
      <c r="AI24" s="1185"/>
      <c r="AJ24" s="1185"/>
      <c r="AK24" s="1185"/>
      <c r="AL24" s="1185"/>
      <c r="AM24" s="1185"/>
      <c r="AN24" s="1185"/>
      <c r="AO24" s="1185"/>
      <c r="AP24" s="1185"/>
      <c r="AQ24" s="1185"/>
      <c r="AR24" s="1185"/>
      <c r="AS24" s="1185"/>
      <c r="AT24" s="1185"/>
      <c r="AU24" s="1185"/>
      <c r="AV24" s="1185"/>
      <c r="AW24" s="1185"/>
      <c r="AX24" s="1185"/>
      <c r="AY24" s="1185"/>
      <c r="AZ24" s="1182"/>
      <c r="BA24" s="1186" t="s">
        <v>232</v>
      </c>
      <c r="BB24" s="1187"/>
      <c r="BC24" s="1187"/>
      <c r="BD24" s="1187"/>
      <c r="BE24" s="1187"/>
      <c r="BF24" s="1187"/>
      <c r="BG24" s="1187"/>
      <c r="BH24" s="1187"/>
      <c r="BI24" s="1187"/>
      <c r="BJ24" s="1187"/>
      <c r="BK24" s="1187"/>
      <c r="BL24" s="1187"/>
      <c r="BM24" s="1187"/>
      <c r="BN24" s="1187"/>
      <c r="BO24" s="1187"/>
      <c r="BP24" s="1187"/>
      <c r="BQ24" s="1187"/>
      <c r="BR24" s="1187"/>
      <c r="BS24" s="1187"/>
      <c r="BT24" s="1188"/>
    </row>
    <row r="25" spans="1:77" s="223" customFormat="1">
      <c r="B25" s="1124"/>
      <c r="C25" s="1129"/>
      <c r="D25" s="1130"/>
      <c r="E25" s="1130"/>
      <c r="F25" s="1130"/>
      <c r="G25" s="1131"/>
      <c r="H25" s="226"/>
      <c r="I25" s="227"/>
      <c r="J25" s="1174"/>
      <c r="K25" s="1158" t="s">
        <v>234</v>
      </c>
      <c r="L25" s="1159"/>
      <c r="M25" s="1157" t="s">
        <v>235</v>
      </c>
      <c r="N25" s="1162"/>
      <c r="O25" s="1162"/>
      <c r="P25" s="1162"/>
      <c r="Q25" s="1162"/>
      <c r="R25" s="1162"/>
      <c r="S25" s="1162"/>
      <c r="T25" s="1156"/>
      <c r="U25" s="1163" t="s">
        <v>236</v>
      </c>
      <c r="V25" s="1164"/>
      <c r="W25" s="1163" t="s">
        <v>291</v>
      </c>
      <c r="X25" s="1164"/>
      <c r="Y25" s="1167" t="s">
        <v>238</v>
      </c>
      <c r="Z25" s="1168"/>
      <c r="AA25" s="1168"/>
      <c r="AB25" s="1168"/>
      <c r="AC25" s="1168"/>
      <c r="AD25" s="1169"/>
      <c r="AE25" s="1170" t="s">
        <v>239</v>
      </c>
      <c r="AF25" s="1164"/>
      <c r="AG25" s="1157" t="s">
        <v>240</v>
      </c>
      <c r="AH25" s="1162"/>
      <c r="AI25" s="1162"/>
      <c r="AJ25" s="1162"/>
      <c r="AK25" s="1162"/>
      <c r="AL25" s="1162"/>
      <c r="AM25" s="1162"/>
      <c r="AN25" s="1156"/>
      <c r="AO25" s="1163" t="s">
        <v>241</v>
      </c>
      <c r="AP25" s="1164"/>
      <c r="AQ25" s="1163" t="s">
        <v>292</v>
      </c>
      <c r="AR25" s="1164"/>
      <c r="AS25" s="1167" t="s">
        <v>238</v>
      </c>
      <c r="AT25" s="1168"/>
      <c r="AU25" s="1168"/>
      <c r="AV25" s="1168"/>
      <c r="AW25" s="1168"/>
      <c r="AX25" s="1168"/>
      <c r="AY25" s="1168"/>
      <c r="AZ25" s="1169"/>
      <c r="BA25" s="1156" t="s">
        <v>234</v>
      </c>
      <c r="BB25" s="1154"/>
      <c r="BC25" s="1154" t="s">
        <v>235</v>
      </c>
      <c r="BD25" s="1154"/>
      <c r="BE25" s="1154"/>
      <c r="BF25" s="1154"/>
      <c r="BG25" s="1154"/>
      <c r="BH25" s="1154"/>
      <c r="BI25" s="1154"/>
      <c r="BJ25" s="1154"/>
      <c r="BK25" s="1154" t="s">
        <v>236</v>
      </c>
      <c r="BL25" s="1154"/>
      <c r="BM25" s="1154" t="s">
        <v>291</v>
      </c>
      <c r="BN25" s="1154"/>
      <c r="BO25" s="1167" t="s">
        <v>238</v>
      </c>
      <c r="BP25" s="1168"/>
      <c r="BQ25" s="1168"/>
      <c r="BR25" s="1168"/>
      <c r="BS25" s="1168"/>
      <c r="BT25" s="1169"/>
    </row>
    <row r="26" spans="1:77" s="223" customFormat="1">
      <c r="B26" s="1124"/>
      <c r="C26" s="1139" t="s">
        <v>245</v>
      </c>
      <c r="D26" s="1140"/>
      <c r="E26" s="1140"/>
      <c r="F26" s="1140"/>
      <c r="G26" s="1141"/>
      <c r="H26" s="1145" t="s">
        <v>246</v>
      </c>
      <c r="I26" s="1146"/>
      <c r="J26" s="1174"/>
      <c r="K26" s="1160"/>
      <c r="L26" s="1161"/>
      <c r="M26" s="1157" t="s">
        <v>247</v>
      </c>
      <c r="N26" s="1156"/>
      <c r="O26" s="1157" t="s">
        <v>248</v>
      </c>
      <c r="P26" s="1156"/>
      <c r="Q26" s="1157" t="s">
        <v>249</v>
      </c>
      <c r="R26" s="1156"/>
      <c r="S26" s="1178" t="s">
        <v>250</v>
      </c>
      <c r="T26" s="1179"/>
      <c r="U26" s="1165"/>
      <c r="V26" s="1166"/>
      <c r="W26" s="1165"/>
      <c r="X26" s="1166"/>
      <c r="Y26" s="1172" t="s">
        <v>251</v>
      </c>
      <c r="Z26" s="1173"/>
      <c r="AA26" s="1172" t="s">
        <v>252</v>
      </c>
      <c r="AB26" s="1173"/>
      <c r="AC26" s="1157" t="s">
        <v>253</v>
      </c>
      <c r="AD26" s="1174"/>
      <c r="AE26" s="1171"/>
      <c r="AF26" s="1166"/>
      <c r="AG26" s="1157" t="s">
        <v>247</v>
      </c>
      <c r="AH26" s="1156"/>
      <c r="AI26" s="1157" t="s">
        <v>248</v>
      </c>
      <c r="AJ26" s="1156"/>
      <c r="AK26" s="1154" t="s">
        <v>249</v>
      </c>
      <c r="AL26" s="1154"/>
      <c r="AM26" s="1157" t="s">
        <v>250</v>
      </c>
      <c r="AN26" s="1156"/>
      <c r="AO26" s="1165"/>
      <c r="AP26" s="1166"/>
      <c r="AQ26" s="1165"/>
      <c r="AR26" s="1166"/>
      <c r="AS26" s="1172" t="s">
        <v>254</v>
      </c>
      <c r="AT26" s="1173"/>
      <c r="AU26" s="1175" t="s">
        <v>255</v>
      </c>
      <c r="AV26" s="1176"/>
      <c r="AW26" s="1172" t="s">
        <v>256</v>
      </c>
      <c r="AX26" s="1173"/>
      <c r="AY26" s="1154" t="s">
        <v>257</v>
      </c>
      <c r="AZ26" s="1177"/>
      <c r="BA26" s="1156"/>
      <c r="BB26" s="1154"/>
      <c r="BC26" s="1154" t="s">
        <v>247</v>
      </c>
      <c r="BD26" s="1154"/>
      <c r="BE26" s="1154" t="s">
        <v>248</v>
      </c>
      <c r="BF26" s="1154"/>
      <c r="BG26" s="1154" t="s">
        <v>249</v>
      </c>
      <c r="BH26" s="1154"/>
      <c r="BI26" s="1154" t="s">
        <v>250</v>
      </c>
      <c r="BJ26" s="1154"/>
      <c r="BK26" s="1154"/>
      <c r="BL26" s="1154"/>
      <c r="BM26" s="1154"/>
      <c r="BN26" s="1154"/>
      <c r="BO26" s="1155" t="s">
        <v>251</v>
      </c>
      <c r="BP26" s="1155"/>
      <c r="BQ26" s="1155" t="s">
        <v>252</v>
      </c>
      <c r="BR26" s="1155"/>
      <c r="BS26" s="1154" t="s">
        <v>253</v>
      </c>
      <c r="BT26" s="1177"/>
    </row>
    <row r="27" spans="1:77" s="223" customFormat="1" ht="13.5" thickBot="1">
      <c r="B27" s="1125"/>
      <c r="C27" s="1142"/>
      <c r="D27" s="1143"/>
      <c r="E27" s="1143"/>
      <c r="F27" s="1143"/>
      <c r="G27" s="1144"/>
      <c r="H27" s="1142"/>
      <c r="I27" s="1147"/>
      <c r="J27" s="1183"/>
      <c r="K27" s="288" t="s">
        <v>816</v>
      </c>
      <c r="L27" s="289" t="s">
        <v>293</v>
      </c>
      <c r="M27" s="289" t="s">
        <v>259</v>
      </c>
      <c r="N27" s="289" t="s">
        <v>293</v>
      </c>
      <c r="O27" s="289" t="s">
        <v>259</v>
      </c>
      <c r="P27" s="289" t="s">
        <v>293</v>
      </c>
      <c r="Q27" s="289" t="s">
        <v>259</v>
      </c>
      <c r="R27" s="289" t="s">
        <v>293</v>
      </c>
      <c r="S27" s="289" t="s">
        <v>259</v>
      </c>
      <c r="T27" s="289" t="s">
        <v>293</v>
      </c>
      <c r="U27" s="289" t="s">
        <v>259</v>
      </c>
      <c r="V27" s="289" t="s">
        <v>293</v>
      </c>
      <c r="W27" s="289" t="s">
        <v>259</v>
      </c>
      <c r="X27" s="289" t="s">
        <v>293</v>
      </c>
      <c r="Y27" s="289" t="s">
        <v>259</v>
      </c>
      <c r="Z27" s="289" t="s">
        <v>293</v>
      </c>
      <c r="AA27" s="289" t="s">
        <v>259</v>
      </c>
      <c r="AB27" s="289" t="s">
        <v>293</v>
      </c>
      <c r="AC27" s="289" t="s">
        <v>259</v>
      </c>
      <c r="AD27" s="290" t="s">
        <v>293</v>
      </c>
      <c r="AE27" s="288" t="s">
        <v>259</v>
      </c>
      <c r="AF27" s="289" t="s">
        <v>293</v>
      </c>
      <c r="AG27" s="289" t="s">
        <v>259</v>
      </c>
      <c r="AH27" s="289" t="s">
        <v>293</v>
      </c>
      <c r="AI27" s="289" t="s">
        <v>259</v>
      </c>
      <c r="AJ27" s="289" t="s">
        <v>293</v>
      </c>
      <c r="AK27" s="289" t="s">
        <v>259</v>
      </c>
      <c r="AL27" s="289" t="s">
        <v>293</v>
      </c>
      <c r="AM27" s="289" t="s">
        <v>259</v>
      </c>
      <c r="AN27" s="289" t="s">
        <v>293</v>
      </c>
      <c r="AO27" s="289" t="s">
        <v>259</v>
      </c>
      <c r="AP27" s="289" t="s">
        <v>293</v>
      </c>
      <c r="AQ27" s="289" t="s">
        <v>259</v>
      </c>
      <c r="AR27" s="289" t="s">
        <v>293</v>
      </c>
      <c r="AS27" s="289" t="s">
        <v>259</v>
      </c>
      <c r="AT27" s="289" t="s">
        <v>293</v>
      </c>
      <c r="AU27" s="289" t="s">
        <v>259</v>
      </c>
      <c r="AV27" s="289" t="s">
        <v>293</v>
      </c>
      <c r="AW27" s="289" t="s">
        <v>259</v>
      </c>
      <c r="AX27" s="289" t="s">
        <v>293</v>
      </c>
      <c r="AY27" s="289" t="s">
        <v>259</v>
      </c>
      <c r="AZ27" s="290" t="s">
        <v>293</v>
      </c>
      <c r="BA27" s="291" t="s">
        <v>259</v>
      </c>
      <c r="BB27" s="292" t="s">
        <v>293</v>
      </c>
      <c r="BC27" s="292" t="s">
        <v>259</v>
      </c>
      <c r="BD27" s="292" t="s">
        <v>293</v>
      </c>
      <c r="BE27" s="292" t="s">
        <v>259</v>
      </c>
      <c r="BF27" s="292" t="s">
        <v>293</v>
      </c>
      <c r="BG27" s="292" t="s">
        <v>259</v>
      </c>
      <c r="BH27" s="292" t="s">
        <v>293</v>
      </c>
      <c r="BI27" s="292" t="s">
        <v>259</v>
      </c>
      <c r="BJ27" s="292" t="s">
        <v>293</v>
      </c>
      <c r="BK27" s="292" t="s">
        <v>259</v>
      </c>
      <c r="BL27" s="292" t="s">
        <v>293</v>
      </c>
      <c r="BM27" s="292" t="s">
        <v>259</v>
      </c>
      <c r="BN27" s="292" t="s">
        <v>293</v>
      </c>
      <c r="BO27" s="292" t="s">
        <v>259</v>
      </c>
      <c r="BP27" s="292" t="s">
        <v>293</v>
      </c>
      <c r="BQ27" s="292" t="s">
        <v>259</v>
      </c>
      <c r="BR27" s="292" t="s">
        <v>293</v>
      </c>
      <c r="BS27" s="292" t="s">
        <v>259</v>
      </c>
      <c r="BT27" s="293" t="s">
        <v>293</v>
      </c>
    </row>
    <row r="28" spans="1:77" s="223" customFormat="1" ht="39" thickBot="1">
      <c r="B28" s="238"/>
      <c r="C28" s="1091"/>
      <c r="D28" s="1092"/>
      <c r="E28" s="1092"/>
      <c r="F28" s="1092"/>
      <c r="G28" s="1093"/>
      <c r="H28" s="1091" t="s">
        <v>28</v>
      </c>
      <c r="I28" s="1094"/>
      <c r="J28" s="294" t="s">
        <v>70</v>
      </c>
      <c r="K28" s="295" t="s">
        <v>71</v>
      </c>
      <c r="L28" s="296"/>
      <c r="M28" s="296" t="s">
        <v>72</v>
      </c>
      <c r="N28" s="296"/>
      <c r="O28" s="296" t="s">
        <v>73</v>
      </c>
      <c r="P28" s="296"/>
      <c r="Q28" s="296" t="s">
        <v>74</v>
      </c>
      <c r="R28" s="296"/>
      <c r="S28" s="297" t="s">
        <v>294</v>
      </c>
      <c r="T28" s="296"/>
      <c r="U28" s="296" t="s">
        <v>76</v>
      </c>
      <c r="V28" s="298"/>
      <c r="W28" s="297" t="s">
        <v>77</v>
      </c>
      <c r="X28" s="298"/>
      <c r="Y28" s="297" t="s">
        <v>295</v>
      </c>
      <c r="Z28" s="297"/>
      <c r="AA28" s="297" t="s">
        <v>264</v>
      </c>
      <c r="AB28" s="297"/>
      <c r="AC28" s="297" t="s">
        <v>296</v>
      </c>
      <c r="AD28" s="299"/>
      <c r="AE28" s="300" t="s">
        <v>266</v>
      </c>
      <c r="AF28" s="301"/>
      <c r="AG28" s="302" t="s">
        <v>297</v>
      </c>
      <c r="AH28" s="301"/>
      <c r="AI28" s="302" t="s">
        <v>268</v>
      </c>
      <c r="AJ28" s="301"/>
      <c r="AK28" s="302" t="s">
        <v>269</v>
      </c>
      <c r="AL28" s="301"/>
      <c r="AM28" s="302" t="s">
        <v>298</v>
      </c>
      <c r="AN28" s="301"/>
      <c r="AO28" s="302" t="s">
        <v>271</v>
      </c>
      <c r="AP28" s="301"/>
      <c r="AQ28" s="303" t="s">
        <v>299</v>
      </c>
      <c r="AR28" s="301"/>
      <c r="AS28" s="302" t="s">
        <v>300</v>
      </c>
      <c r="AT28" s="301"/>
      <c r="AU28" s="301"/>
      <c r="AV28" s="301"/>
      <c r="AW28" s="302" t="s">
        <v>274</v>
      </c>
      <c r="AX28" s="301"/>
      <c r="AY28" s="302" t="s">
        <v>301</v>
      </c>
      <c r="AZ28" s="304"/>
      <c r="BA28" s="296" t="s">
        <v>276</v>
      </c>
      <c r="BB28" s="297"/>
      <c r="BC28" s="297" t="s">
        <v>302</v>
      </c>
      <c r="BD28" s="297"/>
      <c r="BE28" s="297" t="s">
        <v>278</v>
      </c>
      <c r="BF28" s="297"/>
      <c r="BG28" s="297" t="s">
        <v>279</v>
      </c>
      <c r="BH28" s="297"/>
      <c r="BI28" s="297" t="s">
        <v>303</v>
      </c>
      <c r="BJ28" s="297"/>
      <c r="BK28" s="297" t="s">
        <v>281</v>
      </c>
      <c r="BL28" s="297"/>
      <c r="BM28" s="297" t="s">
        <v>304</v>
      </c>
      <c r="BN28" s="297"/>
      <c r="BO28" s="297" t="s">
        <v>305</v>
      </c>
      <c r="BP28" s="297"/>
      <c r="BQ28" s="297" t="s">
        <v>284</v>
      </c>
      <c r="BR28" s="297"/>
      <c r="BS28" s="297" t="s">
        <v>306</v>
      </c>
      <c r="BT28" s="299"/>
    </row>
    <row r="29" spans="1:77" s="245" customFormat="1">
      <c r="A29" s="305"/>
      <c r="B29" s="306">
        <v>1</v>
      </c>
      <c r="C29" s="1151" t="s">
        <v>662</v>
      </c>
      <c r="D29" s="1151"/>
      <c r="E29" s="1151"/>
      <c r="F29" s="1151"/>
      <c r="G29" s="1151"/>
      <c r="H29" s="1152" t="s">
        <v>788</v>
      </c>
      <c r="I29" s="1153"/>
      <c r="J29" s="307">
        <v>11120</v>
      </c>
      <c r="K29" s="308">
        <v>567791.06829978246</v>
      </c>
      <c r="L29" s="309">
        <f>K29/'4'!M29</f>
        <v>0.88530101641907744</v>
      </c>
      <c r="M29" s="310">
        <v>8.8530101641907755E-28</v>
      </c>
      <c r="N29" s="311">
        <f>M29/'4'!N29</f>
        <v>0.88530101641907755</v>
      </c>
      <c r="O29" s="310">
        <v>1.1417019132040281E-27</v>
      </c>
      <c r="P29" s="311">
        <f>O29/'4'!O29</f>
        <v>0.88530101641907744</v>
      </c>
      <c r="Q29" s="310">
        <v>8.8530101641907755E-28</v>
      </c>
      <c r="R29" s="311">
        <f>Q29/'4'!P29</f>
        <v>0.88530101641907755</v>
      </c>
      <c r="S29" s="310">
        <v>567791.06829978246</v>
      </c>
      <c r="T29" s="311">
        <f>S29/'4'!Q29</f>
        <v>0.88530101641907744</v>
      </c>
      <c r="U29" s="310">
        <v>8.8530101641907755E-28</v>
      </c>
      <c r="V29" s="311">
        <f>U29/'4'!R29</f>
        <v>0.68648206734903672</v>
      </c>
      <c r="W29" s="310">
        <v>8.8530101641907755E-28</v>
      </c>
      <c r="X29" s="311">
        <f>W29/'4'!S29</f>
        <v>0.68648206734903672</v>
      </c>
      <c r="Y29" s="310">
        <v>567791.06829978246</v>
      </c>
      <c r="Z29" s="311">
        <f>Y29/'4'!T29</f>
        <v>0.88530101641907744</v>
      </c>
      <c r="AA29" s="310">
        <v>509883.9834146006</v>
      </c>
      <c r="AB29" s="311">
        <f>AA29/'4'!U29</f>
        <v>0.88530101641907744</v>
      </c>
      <c r="AC29" s="310">
        <v>57907.084885181852</v>
      </c>
      <c r="AD29" s="312">
        <f>AC29/'4'!V29</f>
        <v>0.88530101641907744</v>
      </c>
      <c r="AE29" s="313">
        <v>8.8530101641907755E-28</v>
      </c>
      <c r="AF29" s="311">
        <f>AE29/'4'!W29</f>
        <v>0.88530101641907755</v>
      </c>
      <c r="AG29" s="310">
        <v>8.8530101641907755E-28</v>
      </c>
      <c r="AH29" s="311">
        <f>AG29/'4'!X29</f>
        <v>0.88530101641907755</v>
      </c>
      <c r="AI29" s="310">
        <v>8.8530101641907755E-28</v>
      </c>
      <c r="AJ29" s="311">
        <f>AI29/'4'!Y29</f>
        <v>0.88530101641907755</v>
      </c>
      <c r="AK29" s="310">
        <v>8.8530101641907755E-28</v>
      </c>
      <c r="AL29" s="311">
        <f>AK29/'4'!Z29</f>
        <v>0.88530101641907755</v>
      </c>
      <c r="AM29" s="310">
        <v>8.8530101641907755E-28</v>
      </c>
      <c r="AN29" s="311">
        <f>AM29/'4'!AA29</f>
        <v>0.88530101641907755</v>
      </c>
      <c r="AO29" s="310">
        <v>8.8530101641907755E-28</v>
      </c>
      <c r="AP29" s="311">
        <f>AO29/'4'!AB29</f>
        <v>0.88530101641907755</v>
      </c>
      <c r="AQ29" s="310">
        <v>8.8530101641907755E-28</v>
      </c>
      <c r="AR29" s="311">
        <f>AQ29/'4'!AC29</f>
        <v>0.88530101641907755</v>
      </c>
      <c r="AS29" s="310">
        <v>8.8530101641907755E-28</v>
      </c>
      <c r="AT29" s="311">
        <f>AS29/'4'!AD29</f>
        <v>0.88530101641907755</v>
      </c>
      <c r="AU29" s="310">
        <v>35486.941768736404</v>
      </c>
      <c r="AV29" s="311">
        <f>AU29/'4'!AE29</f>
        <v>0.88530101641907744</v>
      </c>
      <c r="AW29" s="310">
        <v>35486.941768736404</v>
      </c>
      <c r="AX29" s="311">
        <f>AW29/'4'!AF29</f>
        <v>0.88530101641907744</v>
      </c>
      <c r="AY29" s="310">
        <v>-35486.941768736404</v>
      </c>
      <c r="AZ29" s="312">
        <f>AY29/'4'!AG29</f>
        <v>0.88530101641907744</v>
      </c>
      <c r="BA29" s="308">
        <v>567791.06829978246</v>
      </c>
      <c r="BB29" s="311">
        <f>BA29/'4'!AH29</f>
        <v>0.88530101641907744</v>
      </c>
      <c r="BC29" s="310">
        <v>8.8530101641907755E-28</v>
      </c>
      <c r="BD29" s="311">
        <f>BC29/'4'!AI29</f>
        <v>0.68648206734903672</v>
      </c>
      <c r="BE29" s="310">
        <v>1.1417019132040281E-27</v>
      </c>
      <c r="BF29" s="311">
        <f>BE29/'4'!AJ29</f>
        <v>0.88530101641907744</v>
      </c>
      <c r="BG29" s="310">
        <v>8.8530101641907755E-28</v>
      </c>
      <c r="BH29" s="311">
        <f>BG29/'4'!AK29</f>
        <v>0.68648206734903672</v>
      </c>
      <c r="BI29" s="310">
        <v>567791.06829978246</v>
      </c>
      <c r="BJ29" s="311">
        <f>BI29/'4'!AL29</f>
        <v>0.88530101641907744</v>
      </c>
      <c r="BK29" s="310">
        <v>8.8530101641907755E-28</v>
      </c>
      <c r="BL29" s="311">
        <f>BK29/'4'!AM29</f>
        <v>0.68648206734903672</v>
      </c>
      <c r="BM29" s="310">
        <v>8.8530101641907755E-28</v>
      </c>
      <c r="BN29" s="311">
        <f>BM29/'4'!AN29</f>
        <v>0.68648206734903672</v>
      </c>
      <c r="BO29" s="310">
        <v>567791.06829978246</v>
      </c>
      <c r="BP29" s="311">
        <f>BO29/'4'!AO29</f>
        <v>0.88530101641907744</v>
      </c>
      <c r="BQ29" s="310">
        <v>545370.92518333707</v>
      </c>
      <c r="BR29" s="311">
        <f>BQ29/'4'!AP29</f>
        <v>0.88530101641907744</v>
      </c>
      <c r="BS29" s="310">
        <v>22420.143116445444</v>
      </c>
      <c r="BT29" s="312">
        <f>BS29/'4'!AQ29</f>
        <v>0.88530101641907744</v>
      </c>
      <c r="BU29" s="223"/>
      <c r="BV29" s="223"/>
      <c r="BW29" s="314"/>
      <c r="BX29" s="223"/>
      <c r="BY29" s="223"/>
    </row>
    <row r="30" spans="1:77" s="245" customFormat="1">
      <c r="A30" s="305"/>
      <c r="B30" s="256">
        <v>2</v>
      </c>
      <c r="C30" s="1084" t="s">
        <v>663</v>
      </c>
      <c r="D30" s="1084"/>
      <c r="E30" s="1084"/>
      <c r="F30" s="1084"/>
      <c r="G30" s="1084"/>
      <c r="H30" s="1085" t="s">
        <v>788</v>
      </c>
      <c r="I30" s="1086"/>
      <c r="J30" s="315">
        <v>11132</v>
      </c>
      <c r="K30" s="316">
        <v>469613.11371365056</v>
      </c>
      <c r="L30" s="309">
        <f>K30/'4'!M30</f>
        <v>0.88530101641907744</v>
      </c>
      <c r="M30" s="286">
        <v>8.8530101641907755E-28</v>
      </c>
      <c r="N30" s="311">
        <f>M30/'4'!N30</f>
        <v>0.88530101641907755</v>
      </c>
      <c r="O30" s="286">
        <v>223862.34097845646</v>
      </c>
      <c r="P30" s="311">
        <f>O30/'4'!O30</f>
        <v>0.88530101641907744</v>
      </c>
      <c r="Q30" s="286">
        <v>8.8530101641907755E-28</v>
      </c>
      <c r="R30" s="311">
        <f>Q30/'4'!P30</f>
        <v>0.88530101641907755</v>
      </c>
      <c r="S30" s="286">
        <v>245750.77273519413</v>
      </c>
      <c r="T30" s="311">
        <f>S30/'4'!Q30</f>
        <v>0.88530101641907744</v>
      </c>
      <c r="U30" s="286">
        <v>8.8530101641907755E-28</v>
      </c>
      <c r="V30" s="311">
        <f>U30/'4'!R30</f>
        <v>0.68648206734903672</v>
      </c>
      <c r="W30" s="286">
        <v>8.8530101641907755E-28</v>
      </c>
      <c r="X30" s="311">
        <f>W30/'4'!S30</f>
        <v>0.68648206734903672</v>
      </c>
      <c r="Y30" s="286">
        <v>245750.77273519413</v>
      </c>
      <c r="Z30" s="311">
        <f>Y30/'4'!T30</f>
        <v>0.88530101641907744</v>
      </c>
      <c r="AA30" s="286">
        <v>60157.787982216207</v>
      </c>
      <c r="AB30" s="311">
        <f>AA30/'4'!U30</f>
        <v>0.88530101641907744</v>
      </c>
      <c r="AC30" s="286">
        <v>185592.98475297791</v>
      </c>
      <c r="AD30" s="312">
        <f>AC30/'4'!V30</f>
        <v>0.88530101641907744</v>
      </c>
      <c r="AE30" s="317">
        <v>8.8530101641907755E-28</v>
      </c>
      <c r="AF30" s="311">
        <f>AE30/'4'!W30</f>
        <v>0.88530101641907755</v>
      </c>
      <c r="AG30" s="286">
        <v>8.8530101641907755E-28</v>
      </c>
      <c r="AH30" s="311">
        <f>AG30/'4'!X30</f>
        <v>0.88530101641907755</v>
      </c>
      <c r="AI30" s="286">
        <v>8.8530101641907755E-28</v>
      </c>
      <c r="AJ30" s="311">
        <f>AI30/'4'!Y30</f>
        <v>0.88530101641907755</v>
      </c>
      <c r="AK30" s="286">
        <v>8.8530101641907755E-28</v>
      </c>
      <c r="AL30" s="311">
        <f>AK30/'4'!Z30</f>
        <v>0.88530101641907755</v>
      </c>
      <c r="AM30" s="286">
        <v>8.8530101641907755E-28</v>
      </c>
      <c r="AN30" s="311">
        <f>AM30/'4'!AA30</f>
        <v>0.88530101641907755</v>
      </c>
      <c r="AO30" s="286">
        <v>8.8530101641907755E-28</v>
      </c>
      <c r="AP30" s="311">
        <f>AO30/'4'!AB30</f>
        <v>0.88530101641907755</v>
      </c>
      <c r="AQ30" s="286">
        <v>8.8530101641907755E-28</v>
      </c>
      <c r="AR30" s="311">
        <f>AQ30/'4'!AC30</f>
        <v>0.88530101641907755</v>
      </c>
      <c r="AS30" s="286">
        <v>8.8530101641907755E-28</v>
      </c>
      <c r="AT30" s="311">
        <f>AS30/'4'!AD30</f>
        <v>0.88530101641907755</v>
      </c>
      <c r="AU30" s="286">
        <v>15359.423295949633</v>
      </c>
      <c r="AV30" s="311">
        <f>AU30/'4'!AE30</f>
        <v>0.88530101641907744</v>
      </c>
      <c r="AW30" s="286">
        <v>15359.423295949633</v>
      </c>
      <c r="AX30" s="311">
        <f>AW30/'4'!AF30</f>
        <v>0.88530101641907744</v>
      </c>
      <c r="AY30" s="286">
        <v>-15359.423295949633</v>
      </c>
      <c r="AZ30" s="312">
        <f>AY30/'4'!AG30</f>
        <v>0.88530101641907744</v>
      </c>
      <c r="BA30" s="316">
        <v>469613.11371365056</v>
      </c>
      <c r="BB30" s="311">
        <f>BA30/'4'!AH30</f>
        <v>0.88530101641907744</v>
      </c>
      <c r="BC30" s="286">
        <v>8.8530101641907755E-28</v>
      </c>
      <c r="BD30" s="311">
        <f>BC30/'4'!AI30</f>
        <v>0.68648206734903672</v>
      </c>
      <c r="BE30" s="286">
        <v>223862.34097845646</v>
      </c>
      <c r="BF30" s="311">
        <f>BE30/'4'!AJ30</f>
        <v>0.88530101641907744</v>
      </c>
      <c r="BG30" s="286">
        <v>8.8530101641907755E-28</v>
      </c>
      <c r="BH30" s="311">
        <f>BG30/'4'!AK30</f>
        <v>0.68648206734903672</v>
      </c>
      <c r="BI30" s="286">
        <v>245750.77273519413</v>
      </c>
      <c r="BJ30" s="311">
        <f>BI30/'4'!AL30</f>
        <v>0.88530101641907744</v>
      </c>
      <c r="BK30" s="286">
        <v>8.8530101641907755E-28</v>
      </c>
      <c r="BL30" s="311">
        <f>BK30/'4'!AM30</f>
        <v>0.68648206734903672</v>
      </c>
      <c r="BM30" s="286">
        <v>8.8530101641907755E-28</v>
      </c>
      <c r="BN30" s="311">
        <f>BM30/'4'!AN30</f>
        <v>0.68648206734903672</v>
      </c>
      <c r="BO30" s="286">
        <v>245750.77273519413</v>
      </c>
      <c r="BP30" s="311">
        <f>BO30/'4'!AO30</f>
        <v>0.88530101641907744</v>
      </c>
      <c r="BQ30" s="286">
        <v>75517.211278165836</v>
      </c>
      <c r="BR30" s="311">
        <f>BQ30/'4'!AP30</f>
        <v>0.88530101641907744</v>
      </c>
      <c r="BS30" s="286">
        <v>170233.56145702826</v>
      </c>
      <c r="BT30" s="312">
        <f>BS30/'4'!AQ30</f>
        <v>0.88530101641907744</v>
      </c>
      <c r="BU30" s="223"/>
      <c r="BV30" s="223"/>
      <c r="BW30" s="314"/>
      <c r="BX30" s="223"/>
      <c r="BY30" s="223"/>
    </row>
    <row r="31" spans="1:77" s="245" customFormat="1">
      <c r="A31" s="305"/>
      <c r="B31" s="256">
        <v>3</v>
      </c>
      <c r="C31" s="1084" t="s">
        <v>664</v>
      </c>
      <c r="D31" s="1084"/>
      <c r="E31" s="1084"/>
      <c r="F31" s="1084"/>
      <c r="G31" s="1084"/>
      <c r="H31" s="1085" t="s">
        <v>789</v>
      </c>
      <c r="I31" s="1086"/>
      <c r="J31" s="315">
        <v>1112</v>
      </c>
      <c r="K31" s="316">
        <v>331790.19606573286</v>
      </c>
      <c r="L31" s="309">
        <f>K31/'4'!M31</f>
        <v>0.88530101641907744</v>
      </c>
      <c r="M31" s="286">
        <v>8.8530101641907755E-28</v>
      </c>
      <c r="N31" s="311">
        <f>M31/'4'!N31</f>
        <v>0.88530101641907755</v>
      </c>
      <c r="O31" s="286">
        <v>1.1417019132040281E-27</v>
      </c>
      <c r="P31" s="311">
        <f>O31/'4'!O31</f>
        <v>0.88530101641907744</v>
      </c>
      <c r="Q31" s="286">
        <v>8.8530101641907755E-28</v>
      </c>
      <c r="R31" s="311">
        <f>Q31/'4'!P31</f>
        <v>0.88530101641907755</v>
      </c>
      <c r="S31" s="286">
        <v>331790.19606573286</v>
      </c>
      <c r="T31" s="311">
        <f>S31/'4'!Q31</f>
        <v>0.88530101641907744</v>
      </c>
      <c r="U31" s="286">
        <v>8.8530101641907755E-28</v>
      </c>
      <c r="V31" s="311">
        <f>U31/'4'!R31</f>
        <v>0.68648206734903672</v>
      </c>
      <c r="W31" s="286">
        <v>8.8530101641907755E-28</v>
      </c>
      <c r="X31" s="311">
        <f>W31/'4'!S31</f>
        <v>0.68648206734903672</v>
      </c>
      <c r="Y31" s="286">
        <v>331790.19606573286</v>
      </c>
      <c r="Z31" s="311">
        <f>Y31/'4'!T31</f>
        <v>0.88530101641907744</v>
      </c>
      <c r="AA31" s="286">
        <v>188170.71565582108</v>
      </c>
      <c r="AB31" s="311">
        <f>AA31/'4'!U31</f>
        <v>0.88530101641907744</v>
      </c>
      <c r="AC31" s="286">
        <v>143619.48040991178</v>
      </c>
      <c r="AD31" s="312">
        <f>AC31/'4'!V31</f>
        <v>0.88530101641907744</v>
      </c>
      <c r="AE31" s="317">
        <v>8.8530101641907755E-28</v>
      </c>
      <c r="AF31" s="311">
        <f>AE31/'4'!W31</f>
        <v>0.88530101641907755</v>
      </c>
      <c r="AG31" s="286">
        <v>8.8530101641907755E-28</v>
      </c>
      <c r="AH31" s="311">
        <f>AG31/'4'!X31</f>
        <v>0.88530101641907755</v>
      </c>
      <c r="AI31" s="286">
        <v>8.8530101641907755E-28</v>
      </c>
      <c r="AJ31" s="311">
        <f>AI31/'4'!Y31</f>
        <v>0.88530101641907755</v>
      </c>
      <c r="AK31" s="286">
        <v>8.8530101641907755E-28</v>
      </c>
      <c r="AL31" s="311">
        <f>AK31/'4'!Z31</f>
        <v>0.88530101641907755</v>
      </c>
      <c r="AM31" s="286">
        <v>8.8530101641907755E-28</v>
      </c>
      <c r="AN31" s="311">
        <f>AM31/'4'!AA31</f>
        <v>0.88530101641907755</v>
      </c>
      <c r="AO31" s="286">
        <v>8.8530101641907755E-28</v>
      </c>
      <c r="AP31" s="311">
        <f>AO31/'4'!AB31</f>
        <v>0.88530101641907755</v>
      </c>
      <c r="AQ31" s="286">
        <v>8.8530101641907755E-28</v>
      </c>
      <c r="AR31" s="311">
        <f>AQ31/'4'!AC31</f>
        <v>0.88530101641907755</v>
      </c>
      <c r="AS31" s="286">
        <v>8.8530101641907755E-28</v>
      </c>
      <c r="AT31" s="311">
        <f>AS31/'4'!AD31</f>
        <v>0.88530101641907755</v>
      </c>
      <c r="AU31" s="286">
        <v>6635.8039213146576</v>
      </c>
      <c r="AV31" s="311">
        <f>AU31/'4'!AE31</f>
        <v>0.88530101641907744</v>
      </c>
      <c r="AW31" s="286">
        <v>6635.8039213146576</v>
      </c>
      <c r="AX31" s="311">
        <f>AW31/'4'!AF31</f>
        <v>0.88530101641907744</v>
      </c>
      <c r="AY31" s="286">
        <v>-6635.8039213146576</v>
      </c>
      <c r="AZ31" s="312">
        <f>AY31/'4'!AG31</f>
        <v>0.88530101641907744</v>
      </c>
      <c r="BA31" s="316">
        <v>331790.19606573286</v>
      </c>
      <c r="BB31" s="311">
        <f>BA31/'4'!AH31</f>
        <v>0.88530101641907744</v>
      </c>
      <c r="BC31" s="286">
        <v>8.8530101641907755E-28</v>
      </c>
      <c r="BD31" s="311">
        <f>BC31/'4'!AI31</f>
        <v>0.68648206734903672</v>
      </c>
      <c r="BE31" s="286">
        <v>1.1417019132040281E-27</v>
      </c>
      <c r="BF31" s="311">
        <f>BE31/'4'!AJ31</f>
        <v>0.88530101641907744</v>
      </c>
      <c r="BG31" s="286">
        <v>8.8530101641907755E-28</v>
      </c>
      <c r="BH31" s="311">
        <f>BG31/'4'!AK31</f>
        <v>0.68648206734903672</v>
      </c>
      <c r="BI31" s="286">
        <v>331790.19606573286</v>
      </c>
      <c r="BJ31" s="311">
        <f>BI31/'4'!AL31</f>
        <v>0.88530101641907744</v>
      </c>
      <c r="BK31" s="286">
        <v>8.8530101641907755E-28</v>
      </c>
      <c r="BL31" s="311">
        <f>BK31/'4'!AM31</f>
        <v>0.68648206734903672</v>
      </c>
      <c r="BM31" s="286">
        <v>8.8530101641907755E-28</v>
      </c>
      <c r="BN31" s="311">
        <f>BM31/'4'!AN31</f>
        <v>0.68648206734903672</v>
      </c>
      <c r="BO31" s="286">
        <v>331790.19606573286</v>
      </c>
      <c r="BP31" s="311">
        <f>BO31/'4'!AO31</f>
        <v>0.88530101641907744</v>
      </c>
      <c r="BQ31" s="286">
        <v>194806.51957713574</v>
      </c>
      <c r="BR31" s="311">
        <f>BQ31/'4'!AP31</f>
        <v>0.88530101641907744</v>
      </c>
      <c r="BS31" s="286">
        <v>136983.67648859712</v>
      </c>
      <c r="BT31" s="312">
        <f>BS31/'4'!AQ31</f>
        <v>0.88530101641907732</v>
      </c>
      <c r="BU31" s="223"/>
      <c r="BV31" s="223"/>
      <c r="BW31" s="314"/>
      <c r="BX31" s="223"/>
      <c r="BY31" s="223"/>
    </row>
    <row r="32" spans="1:77" s="245" customFormat="1">
      <c r="A32" s="305"/>
      <c r="B32" s="256">
        <v>4</v>
      </c>
      <c r="C32" s="1084" t="s">
        <v>665</v>
      </c>
      <c r="D32" s="1084"/>
      <c r="E32" s="1084"/>
      <c r="F32" s="1084"/>
      <c r="G32" s="1084"/>
      <c r="H32" s="1085" t="s">
        <v>790</v>
      </c>
      <c r="I32" s="1086"/>
      <c r="J32" s="315">
        <v>11060</v>
      </c>
      <c r="K32" s="316">
        <v>294300.79534321808</v>
      </c>
      <c r="L32" s="309">
        <f>K32/'4'!M32</f>
        <v>0.88530101641907744</v>
      </c>
      <c r="M32" s="286">
        <v>8.8530101641907755E-28</v>
      </c>
      <c r="N32" s="311">
        <f>M32/'4'!N32</f>
        <v>0.88530101641907755</v>
      </c>
      <c r="O32" s="286">
        <v>1.1417019132040281E-27</v>
      </c>
      <c r="P32" s="311">
        <f>O32/'4'!O32</f>
        <v>0.88530101641907744</v>
      </c>
      <c r="Q32" s="286">
        <v>8.8530101641907755E-28</v>
      </c>
      <c r="R32" s="311">
        <f>Q32/'4'!P32</f>
        <v>0.88530101641907755</v>
      </c>
      <c r="S32" s="286">
        <v>294300.79534321808</v>
      </c>
      <c r="T32" s="311">
        <f>S32/'4'!Q32</f>
        <v>0.88530101641907744</v>
      </c>
      <c r="U32" s="286">
        <v>8.8530101641907755E-28</v>
      </c>
      <c r="V32" s="311">
        <f>U32/'4'!R32</f>
        <v>0.68648206734903672</v>
      </c>
      <c r="W32" s="286">
        <v>8.8530101641907755E-28</v>
      </c>
      <c r="X32" s="311">
        <f>W32/'4'!S32</f>
        <v>0.68648206734903672</v>
      </c>
      <c r="Y32" s="286">
        <v>294300.79534321808</v>
      </c>
      <c r="Z32" s="311">
        <f>Y32/'4'!T32</f>
        <v>0.88530101641907744</v>
      </c>
      <c r="AA32" s="286">
        <v>197433.93071774003</v>
      </c>
      <c r="AB32" s="311">
        <f>AA32/'4'!U32</f>
        <v>0.88530101641907744</v>
      </c>
      <c r="AC32" s="286">
        <v>96866.864625478061</v>
      </c>
      <c r="AD32" s="312">
        <f>AC32/'4'!V32</f>
        <v>0.88530101641907744</v>
      </c>
      <c r="AE32" s="317">
        <v>8.8530101641907755E-28</v>
      </c>
      <c r="AF32" s="311">
        <f>AE32/'4'!W32</f>
        <v>0.88530101641907755</v>
      </c>
      <c r="AG32" s="286">
        <v>8.8530101641907755E-28</v>
      </c>
      <c r="AH32" s="311">
        <f>AG32/'4'!X32</f>
        <v>0.88530101641907755</v>
      </c>
      <c r="AI32" s="286">
        <v>8.8530101641907755E-28</v>
      </c>
      <c r="AJ32" s="311">
        <f>AI32/'4'!Y32</f>
        <v>0.88530101641907755</v>
      </c>
      <c r="AK32" s="286">
        <v>8.8530101641907755E-28</v>
      </c>
      <c r="AL32" s="311">
        <f>AK32/'4'!Z32</f>
        <v>0.88530101641907755</v>
      </c>
      <c r="AM32" s="286">
        <v>8.8530101641907755E-28</v>
      </c>
      <c r="AN32" s="311">
        <f>AM32/'4'!AA32</f>
        <v>0.88530101641907755</v>
      </c>
      <c r="AO32" s="286">
        <v>8.8530101641907755E-28</v>
      </c>
      <c r="AP32" s="311">
        <f>AO32/'4'!AB32</f>
        <v>0.88530101641907755</v>
      </c>
      <c r="AQ32" s="286">
        <v>8.8530101641907755E-28</v>
      </c>
      <c r="AR32" s="311">
        <f>AQ32/'4'!AC32</f>
        <v>0.88530101641907755</v>
      </c>
      <c r="AS32" s="286">
        <v>8.8530101641907755E-28</v>
      </c>
      <c r="AT32" s="311">
        <f>AS32/'4'!AD32</f>
        <v>0.88530101641907755</v>
      </c>
      <c r="AU32" s="286">
        <v>18393.79970895113</v>
      </c>
      <c r="AV32" s="311">
        <f>AU32/'4'!AE32</f>
        <v>0.88530101641907744</v>
      </c>
      <c r="AW32" s="286">
        <v>18393.79970895113</v>
      </c>
      <c r="AX32" s="311">
        <f>AW32/'4'!AF32</f>
        <v>0.88530101641907744</v>
      </c>
      <c r="AY32" s="286">
        <v>-18393.79970895113</v>
      </c>
      <c r="AZ32" s="312">
        <f>AY32/'4'!AG32</f>
        <v>0.88530101641907744</v>
      </c>
      <c r="BA32" s="316">
        <v>294300.79534321808</v>
      </c>
      <c r="BB32" s="311">
        <f>BA32/'4'!AH32</f>
        <v>0.88530101641907744</v>
      </c>
      <c r="BC32" s="286">
        <v>8.8530101641907755E-28</v>
      </c>
      <c r="BD32" s="311">
        <f>BC32/'4'!AI32</f>
        <v>0.68648206734903672</v>
      </c>
      <c r="BE32" s="286">
        <v>1.1417019132040281E-27</v>
      </c>
      <c r="BF32" s="311">
        <f>BE32/'4'!AJ32</f>
        <v>0.88530101641907744</v>
      </c>
      <c r="BG32" s="286">
        <v>8.8530101641907755E-28</v>
      </c>
      <c r="BH32" s="311">
        <f>BG32/'4'!AK32</f>
        <v>0.68648206734903672</v>
      </c>
      <c r="BI32" s="286">
        <v>294300.79534321808</v>
      </c>
      <c r="BJ32" s="311">
        <f>BI32/'4'!AL32</f>
        <v>0.88530101641907744</v>
      </c>
      <c r="BK32" s="286">
        <v>8.8530101641907755E-28</v>
      </c>
      <c r="BL32" s="311">
        <f>BK32/'4'!AM32</f>
        <v>0.68648206734903672</v>
      </c>
      <c r="BM32" s="286">
        <v>8.8530101641907755E-28</v>
      </c>
      <c r="BN32" s="311">
        <f>BM32/'4'!AN32</f>
        <v>0.68648206734903672</v>
      </c>
      <c r="BO32" s="286">
        <v>294300.79534321808</v>
      </c>
      <c r="BP32" s="311">
        <f>BO32/'4'!AO32</f>
        <v>0.88530101641907744</v>
      </c>
      <c r="BQ32" s="286">
        <v>215827.73042669115</v>
      </c>
      <c r="BR32" s="311">
        <f>BQ32/'4'!AP32</f>
        <v>0.88530101641907744</v>
      </c>
      <c r="BS32" s="286">
        <v>78473.064916526913</v>
      </c>
      <c r="BT32" s="312">
        <f>BS32/'4'!AQ32</f>
        <v>0.88530101641907732</v>
      </c>
      <c r="BU32" s="223"/>
      <c r="BV32" s="223"/>
      <c r="BW32" s="314"/>
      <c r="BX32" s="223"/>
      <c r="BY32" s="223"/>
    </row>
    <row r="33" spans="1:77" s="245" customFormat="1">
      <c r="A33" s="305"/>
      <c r="B33" s="256">
        <v>5</v>
      </c>
      <c r="C33" s="1084" t="s">
        <v>666</v>
      </c>
      <c r="D33" s="1084"/>
      <c r="E33" s="1084"/>
      <c r="F33" s="1084"/>
      <c r="G33" s="1084"/>
      <c r="H33" s="1085" t="s">
        <v>791</v>
      </c>
      <c r="I33" s="1086"/>
      <c r="J33" s="315">
        <v>7501</v>
      </c>
      <c r="K33" s="316">
        <v>45239.887030530255</v>
      </c>
      <c r="L33" s="309">
        <f>K33/'4'!M33</f>
        <v>0.88530101641907744</v>
      </c>
      <c r="M33" s="286">
        <v>8.8530101641907755E-28</v>
      </c>
      <c r="N33" s="311">
        <f>M33/'4'!N33</f>
        <v>0.88530101641907755</v>
      </c>
      <c r="O33" s="286">
        <v>21462.037065384291</v>
      </c>
      <c r="P33" s="311">
        <f>O33/'4'!O33</f>
        <v>0.88530101641907744</v>
      </c>
      <c r="Q33" s="286">
        <v>8.8530101641907755E-28</v>
      </c>
      <c r="R33" s="311">
        <f>Q33/'4'!P33</f>
        <v>0.88530101641907755</v>
      </c>
      <c r="S33" s="286">
        <v>23777.849965145968</v>
      </c>
      <c r="T33" s="311">
        <f>S33/'4'!Q33</f>
        <v>0.88530101641907755</v>
      </c>
      <c r="U33" s="286">
        <v>8.8530101641907755E-28</v>
      </c>
      <c r="V33" s="311">
        <f>U33/'4'!R33</f>
        <v>0.68648206734903672</v>
      </c>
      <c r="W33" s="286">
        <v>8.8530101641907755E-28</v>
      </c>
      <c r="X33" s="311">
        <f>W33/'4'!S33</f>
        <v>0.68648206734903672</v>
      </c>
      <c r="Y33" s="286">
        <v>23777.849965145968</v>
      </c>
      <c r="Z33" s="311">
        <f>Y33/'4'!T33</f>
        <v>0.88530101641907755</v>
      </c>
      <c r="AA33" s="286">
        <v>3645.6310229188844</v>
      </c>
      <c r="AB33" s="311">
        <f>AA33/'4'!U33</f>
        <v>0.88530101641907744</v>
      </c>
      <c r="AC33" s="286">
        <v>20132.218942227082</v>
      </c>
      <c r="AD33" s="312">
        <f>AC33/'4'!V33</f>
        <v>0.88530101641907755</v>
      </c>
      <c r="AE33" s="317">
        <v>8.8530101641907755E-28</v>
      </c>
      <c r="AF33" s="311">
        <f>AE33/'4'!W33</f>
        <v>0.88530101641907755</v>
      </c>
      <c r="AG33" s="286">
        <v>8.8530101641907755E-28</v>
      </c>
      <c r="AH33" s="311">
        <f>AG33/'4'!X33</f>
        <v>0.88530101641907755</v>
      </c>
      <c r="AI33" s="286">
        <v>8.8530101641907755E-28</v>
      </c>
      <c r="AJ33" s="311">
        <f>AI33/'4'!Y33</f>
        <v>0.88530101641907755</v>
      </c>
      <c r="AK33" s="286">
        <v>8.8530101641907755E-28</v>
      </c>
      <c r="AL33" s="311">
        <f>AK33/'4'!Z33</f>
        <v>0.88530101641907755</v>
      </c>
      <c r="AM33" s="286">
        <v>8.8530101641907755E-28</v>
      </c>
      <c r="AN33" s="311">
        <f>AM33/'4'!AA33</f>
        <v>0.88530101641907755</v>
      </c>
      <c r="AO33" s="286">
        <v>8.8530101641907755E-28</v>
      </c>
      <c r="AP33" s="311">
        <f>AO33/'4'!AB33</f>
        <v>0.88530101641907755</v>
      </c>
      <c r="AQ33" s="286">
        <v>8.8530101641907755E-28</v>
      </c>
      <c r="AR33" s="311">
        <f>AQ33/'4'!AC33</f>
        <v>0.88530101641907755</v>
      </c>
      <c r="AS33" s="286">
        <v>8.8530101641907755E-28</v>
      </c>
      <c r="AT33" s="311">
        <f>AS33/'4'!AD33</f>
        <v>0.88530101641907755</v>
      </c>
      <c r="AU33" s="286">
        <v>951.11399860583856</v>
      </c>
      <c r="AV33" s="311">
        <f>AU33/'4'!AE33</f>
        <v>0.88530101641907744</v>
      </c>
      <c r="AW33" s="286">
        <v>951.11399860583856</v>
      </c>
      <c r="AX33" s="311">
        <f>AW33/'4'!AF33</f>
        <v>0.88530101641907744</v>
      </c>
      <c r="AY33" s="286">
        <v>-951.11399860583856</v>
      </c>
      <c r="AZ33" s="312">
        <f>AY33/'4'!AG33</f>
        <v>0.88530101641907744</v>
      </c>
      <c r="BA33" s="316">
        <v>45239.887030530255</v>
      </c>
      <c r="BB33" s="311">
        <f>BA33/'4'!AH33</f>
        <v>0.88530101641907744</v>
      </c>
      <c r="BC33" s="286">
        <v>8.8530101641907755E-28</v>
      </c>
      <c r="BD33" s="311">
        <f>BC33/'4'!AI33</f>
        <v>0.68648206734903672</v>
      </c>
      <c r="BE33" s="286">
        <v>21462.037065384291</v>
      </c>
      <c r="BF33" s="311">
        <f>BE33/'4'!AJ33</f>
        <v>0.88530101641907744</v>
      </c>
      <c r="BG33" s="286">
        <v>8.8530101641907755E-28</v>
      </c>
      <c r="BH33" s="311">
        <f>BG33/'4'!AK33</f>
        <v>0.68648206734903672</v>
      </c>
      <c r="BI33" s="286">
        <v>23777.849965145968</v>
      </c>
      <c r="BJ33" s="311">
        <f>BI33/'4'!AL33</f>
        <v>0.88530101641907755</v>
      </c>
      <c r="BK33" s="286">
        <v>8.8530101641907755E-28</v>
      </c>
      <c r="BL33" s="311">
        <f>BK33/'4'!AM33</f>
        <v>0.68648206734903672</v>
      </c>
      <c r="BM33" s="286">
        <v>8.8530101641907755E-28</v>
      </c>
      <c r="BN33" s="311">
        <f>BM33/'4'!AN33</f>
        <v>0.68648206734903672</v>
      </c>
      <c r="BO33" s="286">
        <v>23777.849965145968</v>
      </c>
      <c r="BP33" s="311">
        <f>BO33/'4'!AO33</f>
        <v>0.88530101641907755</v>
      </c>
      <c r="BQ33" s="286">
        <v>4596.7450215247227</v>
      </c>
      <c r="BR33" s="311">
        <f>BQ33/'4'!AP33</f>
        <v>0.88530101641907744</v>
      </c>
      <c r="BS33" s="286">
        <v>19181.104943621245</v>
      </c>
      <c r="BT33" s="312">
        <f>BS33/'4'!AQ33</f>
        <v>0.88530101641907755</v>
      </c>
      <c r="BU33" s="223"/>
      <c r="BV33" s="223"/>
      <c r="BW33" s="314"/>
      <c r="BX33" s="223"/>
      <c r="BY33" s="223"/>
    </row>
    <row r="34" spans="1:77" s="245" customFormat="1">
      <c r="A34" s="305"/>
      <c r="B34" s="256">
        <v>6</v>
      </c>
      <c r="C34" s="1084" t="s">
        <v>667</v>
      </c>
      <c r="D34" s="1084"/>
      <c r="E34" s="1084"/>
      <c r="F34" s="1084"/>
      <c r="G34" s="1084"/>
      <c r="H34" s="1085" t="s">
        <v>792</v>
      </c>
      <c r="I34" s="1086"/>
      <c r="J34" s="315">
        <v>7782</v>
      </c>
      <c r="K34" s="316">
        <v>26314.424037039484</v>
      </c>
      <c r="L34" s="309">
        <f>K34/'4'!M34</f>
        <v>0.88530101641907744</v>
      </c>
      <c r="M34" s="286">
        <v>8.8530101641907755E-28</v>
      </c>
      <c r="N34" s="311">
        <f>M34/'4'!N34</f>
        <v>0.88530101641907755</v>
      </c>
      <c r="O34" s="286">
        <v>1.1417019132040281E-27</v>
      </c>
      <c r="P34" s="311">
        <f>O34/'4'!O34</f>
        <v>1.141701913204028</v>
      </c>
      <c r="Q34" s="286">
        <v>8.8530101641907755E-28</v>
      </c>
      <c r="R34" s="311">
        <f>Q34/'4'!P34</f>
        <v>0.88530101641907755</v>
      </c>
      <c r="S34" s="286">
        <v>26314.424037039484</v>
      </c>
      <c r="T34" s="311">
        <f>S34/'4'!Q34</f>
        <v>0.88530101641907744</v>
      </c>
      <c r="U34" s="286">
        <v>8.8530101641907755E-28</v>
      </c>
      <c r="V34" s="311">
        <f>U34/'4'!R34</f>
        <v>0.68648206734903672</v>
      </c>
      <c r="W34" s="286">
        <v>8.8530101641907755E-28</v>
      </c>
      <c r="X34" s="311">
        <f>W34/'4'!S34</f>
        <v>0.68648206734903672</v>
      </c>
      <c r="Y34" s="286">
        <v>26314.424037039484</v>
      </c>
      <c r="Z34" s="311">
        <f>Y34/'4'!T34</f>
        <v>0.88530101641907744</v>
      </c>
      <c r="AA34" s="286">
        <v>6352.2296574884376</v>
      </c>
      <c r="AB34" s="311">
        <f>AA34/'4'!U34</f>
        <v>0.88530101641907744</v>
      </c>
      <c r="AC34" s="286">
        <v>19962.194379551045</v>
      </c>
      <c r="AD34" s="312">
        <f>AC34/'4'!V34</f>
        <v>0.88530101641907744</v>
      </c>
      <c r="AE34" s="317">
        <v>8.8530101641907755E-28</v>
      </c>
      <c r="AF34" s="311">
        <f>AE34/'4'!W34</f>
        <v>0.88530101641907755</v>
      </c>
      <c r="AG34" s="286">
        <v>8.8530101641907755E-28</v>
      </c>
      <c r="AH34" s="311">
        <f>AG34/'4'!X34</f>
        <v>0.88530101641907755</v>
      </c>
      <c r="AI34" s="286">
        <v>8.8530101641907755E-28</v>
      </c>
      <c r="AJ34" s="311">
        <f>AI34/'4'!Y34</f>
        <v>0.88530101641907755</v>
      </c>
      <c r="AK34" s="286">
        <v>8.8530101641907755E-28</v>
      </c>
      <c r="AL34" s="311">
        <f>AK34/'4'!Z34</f>
        <v>0.88530101641907755</v>
      </c>
      <c r="AM34" s="286">
        <v>8.8530101641907755E-28</v>
      </c>
      <c r="AN34" s="311">
        <f>AM34/'4'!AA34</f>
        <v>0.88530101641907755</v>
      </c>
      <c r="AO34" s="286">
        <v>8.8530101641907755E-28</v>
      </c>
      <c r="AP34" s="311">
        <f>AO34/'4'!AB34</f>
        <v>0.88530101641907755</v>
      </c>
      <c r="AQ34" s="286">
        <v>8.8530101641907755E-28</v>
      </c>
      <c r="AR34" s="311">
        <f>AQ34/'4'!AC34</f>
        <v>0.88530101641907755</v>
      </c>
      <c r="AS34" s="286">
        <v>8.8530101641907755E-28</v>
      </c>
      <c r="AT34" s="311">
        <f>AS34/'4'!AD34</f>
        <v>0.88530101641907755</v>
      </c>
      <c r="AU34" s="286">
        <v>526.28848074078962</v>
      </c>
      <c r="AV34" s="311">
        <f>AU34/'4'!AE34</f>
        <v>0.88530101641907744</v>
      </c>
      <c r="AW34" s="286">
        <v>526.28848074078962</v>
      </c>
      <c r="AX34" s="311">
        <f>AW34/'4'!AF34</f>
        <v>0.88530101641907744</v>
      </c>
      <c r="AY34" s="286">
        <v>-526.28848074078962</v>
      </c>
      <c r="AZ34" s="312">
        <f>AY34/'4'!AG34</f>
        <v>0.88530101641907744</v>
      </c>
      <c r="BA34" s="316">
        <v>26314.424037039484</v>
      </c>
      <c r="BB34" s="311">
        <f>BA34/'4'!AH34</f>
        <v>0.88530101641907744</v>
      </c>
      <c r="BC34" s="286">
        <v>8.8530101641907755E-28</v>
      </c>
      <c r="BD34" s="311">
        <f>BC34/'4'!AI34</f>
        <v>0.68648206734903672</v>
      </c>
      <c r="BE34" s="286">
        <v>8.8530101641907755E-28</v>
      </c>
      <c r="BF34" s="311">
        <f>BE34/'4'!AJ34</f>
        <v>0.68648206734903672</v>
      </c>
      <c r="BG34" s="286">
        <v>8.8530101641907755E-28</v>
      </c>
      <c r="BH34" s="311">
        <f>BG34/'4'!AK34</f>
        <v>0.68648206734903672</v>
      </c>
      <c r="BI34" s="286">
        <v>26314.424037039484</v>
      </c>
      <c r="BJ34" s="311">
        <f>BI34/'4'!AL34</f>
        <v>0.88530101641907744</v>
      </c>
      <c r="BK34" s="286">
        <v>8.8530101641907755E-28</v>
      </c>
      <c r="BL34" s="311">
        <f>BK34/'4'!AM34</f>
        <v>0.68648206734903672</v>
      </c>
      <c r="BM34" s="286">
        <v>8.8530101641907755E-28</v>
      </c>
      <c r="BN34" s="311">
        <f>BM34/'4'!AN34</f>
        <v>0.68648206734903672</v>
      </c>
      <c r="BO34" s="286">
        <v>26314.424037039484</v>
      </c>
      <c r="BP34" s="311">
        <f>BO34/'4'!AO34</f>
        <v>0.88530101641907744</v>
      </c>
      <c r="BQ34" s="286">
        <v>6878.5181382292276</v>
      </c>
      <c r="BR34" s="311">
        <f>BQ34/'4'!AP34</f>
        <v>0.88530101641907744</v>
      </c>
      <c r="BS34" s="286">
        <v>19435.905898810259</v>
      </c>
      <c r="BT34" s="312">
        <f>BS34/'4'!AQ34</f>
        <v>0.88530101641907755</v>
      </c>
      <c r="BU34" s="223"/>
      <c r="BV34" s="223"/>
      <c r="BW34" s="314"/>
      <c r="BX34" s="223"/>
      <c r="BY34" s="223"/>
    </row>
    <row r="35" spans="1:77" s="245" customFormat="1">
      <c r="A35" s="305"/>
      <c r="B35" s="256">
        <v>7</v>
      </c>
      <c r="C35" s="1084" t="s">
        <v>668</v>
      </c>
      <c r="D35" s="1084"/>
      <c r="E35" s="1084"/>
      <c r="F35" s="1084"/>
      <c r="G35" s="1084"/>
      <c r="H35" s="1085" t="s">
        <v>792</v>
      </c>
      <c r="I35" s="1086"/>
      <c r="J35" s="315">
        <v>1114</v>
      </c>
      <c r="K35" s="316">
        <v>0</v>
      </c>
      <c r="L35" s="309">
        <f>K35/'4'!M35</f>
        <v>0</v>
      </c>
      <c r="M35" s="286">
        <v>0</v>
      </c>
      <c r="N35" s="311">
        <f>M35/'4'!N35</f>
        <v>0</v>
      </c>
      <c r="O35" s="286">
        <v>0</v>
      </c>
      <c r="P35" s="311">
        <f>O35/'4'!O35</f>
        <v>0</v>
      </c>
      <c r="Q35" s="286">
        <v>0</v>
      </c>
      <c r="R35" s="311">
        <f>Q35/'4'!P35</f>
        <v>0</v>
      </c>
      <c r="S35" s="286">
        <v>0</v>
      </c>
      <c r="T35" s="311">
        <f>S35/'4'!Q35</f>
        <v>0</v>
      </c>
      <c r="U35" s="286">
        <v>0</v>
      </c>
      <c r="V35" s="311">
        <f>U35/'4'!R35</f>
        <v>0</v>
      </c>
      <c r="W35" s="286">
        <v>0</v>
      </c>
      <c r="X35" s="311">
        <f>W35/'4'!S35</f>
        <v>0</v>
      </c>
      <c r="Y35" s="286">
        <v>0</v>
      </c>
      <c r="Z35" s="311">
        <f>Y35/'4'!T35</f>
        <v>0</v>
      </c>
      <c r="AA35" s="286">
        <v>0</v>
      </c>
      <c r="AB35" s="311">
        <f>AA35/'4'!U35</f>
        <v>0</v>
      </c>
      <c r="AC35" s="286">
        <v>0</v>
      </c>
      <c r="AD35" s="312">
        <f>AC35/'4'!V35</f>
        <v>0</v>
      </c>
      <c r="AE35" s="317">
        <v>0</v>
      </c>
      <c r="AF35" s="311">
        <f>AE35/'4'!W35</f>
        <v>0</v>
      </c>
      <c r="AG35" s="286">
        <v>0</v>
      </c>
      <c r="AH35" s="311">
        <f>AG35/'4'!X35</f>
        <v>0</v>
      </c>
      <c r="AI35" s="286">
        <v>0</v>
      </c>
      <c r="AJ35" s="311">
        <f>AI35/'4'!Y35</f>
        <v>0</v>
      </c>
      <c r="AK35" s="286">
        <v>0</v>
      </c>
      <c r="AL35" s="311">
        <f>AK35/'4'!Z35</f>
        <v>0</v>
      </c>
      <c r="AM35" s="286">
        <v>0</v>
      </c>
      <c r="AN35" s="311">
        <f>AM35/'4'!AA35</f>
        <v>0</v>
      </c>
      <c r="AO35" s="286">
        <v>0</v>
      </c>
      <c r="AP35" s="311">
        <f>AO35/'4'!AB35</f>
        <v>0</v>
      </c>
      <c r="AQ35" s="286">
        <v>0</v>
      </c>
      <c r="AR35" s="311">
        <f>AQ35/'4'!AC35</f>
        <v>0</v>
      </c>
      <c r="AS35" s="286">
        <v>0</v>
      </c>
      <c r="AT35" s="311">
        <f>AS35/'4'!AD35</f>
        <v>0</v>
      </c>
      <c r="AU35" s="286">
        <v>0</v>
      </c>
      <c r="AV35" s="311">
        <f>AU35/'4'!AE35</f>
        <v>0</v>
      </c>
      <c r="AW35" s="286">
        <v>0</v>
      </c>
      <c r="AX35" s="311">
        <f>AW35/'4'!AF35</f>
        <v>0</v>
      </c>
      <c r="AY35" s="286">
        <v>0</v>
      </c>
      <c r="AZ35" s="312">
        <f>AY35/'4'!AG35</f>
        <v>0</v>
      </c>
      <c r="BA35" s="316">
        <v>0</v>
      </c>
      <c r="BB35" s="311">
        <f>BA35/'4'!AH35</f>
        <v>0</v>
      </c>
      <c r="BC35" s="286">
        <v>0</v>
      </c>
      <c r="BD35" s="311">
        <f>BC35/'4'!AI35</f>
        <v>0</v>
      </c>
      <c r="BE35" s="286">
        <v>0</v>
      </c>
      <c r="BF35" s="311">
        <f>BE35/'4'!AJ35</f>
        <v>0</v>
      </c>
      <c r="BG35" s="286">
        <v>0</v>
      </c>
      <c r="BH35" s="311">
        <f>BG35/'4'!AK35</f>
        <v>0</v>
      </c>
      <c r="BI35" s="286">
        <v>0</v>
      </c>
      <c r="BJ35" s="311">
        <f>BI35/'4'!AL35</f>
        <v>0</v>
      </c>
      <c r="BK35" s="286">
        <v>0</v>
      </c>
      <c r="BL35" s="311">
        <f>BK35/'4'!AM35</f>
        <v>0</v>
      </c>
      <c r="BM35" s="286">
        <v>0</v>
      </c>
      <c r="BN35" s="311">
        <f>BM35/'4'!AN35</f>
        <v>0</v>
      </c>
      <c r="BO35" s="286">
        <v>0</v>
      </c>
      <c r="BP35" s="311">
        <f>BO35/'4'!AO35</f>
        <v>0</v>
      </c>
      <c r="BQ35" s="286">
        <v>0</v>
      </c>
      <c r="BR35" s="311">
        <f>BQ35/'4'!AP35</f>
        <v>0</v>
      </c>
      <c r="BS35" s="286">
        <v>0</v>
      </c>
      <c r="BT35" s="312">
        <f>BS35/'4'!AQ35</f>
        <v>0</v>
      </c>
      <c r="BU35" s="223"/>
      <c r="BV35" s="223"/>
      <c r="BW35" s="314"/>
      <c r="BX35" s="223"/>
      <c r="BY35" s="223"/>
    </row>
    <row r="36" spans="1:77" s="245" customFormat="1">
      <c r="A36" s="305"/>
      <c r="B36" s="256">
        <v>8</v>
      </c>
      <c r="C36" s="1084" t="s">
        <v>669</v>
      </c>
      <c r="D36" s="1084"/>
      <c r="E36" s="1084"/>
      <c r="F36" s="1084"/>
      <c r="G36" s="1084"/>
      <c r="H36" s="1085" t="s">
        <v>793</v>
      </c>
      <c r="I36" s="1086"/>
      <c r="J36" s="315">
        <v>82204</v>
      </c>
      <c r="K36" s="316">
        <v>23903.230003673805</v>
      </c>
      <c r="L36" s="309">
        <f>K36/'4'!M36</f>
        <v>0.88530101641907744</v>
      </c>
      <c r="M36" s="286">
        <v>8.8530101641907755E-28</v>
      </c>
      <c r="N36" s="311">
        <f>M36/'4'!N36</f>
        <v>0.88530101641907755</v>
      </c>
      <c r="O36" s="286">
        <v>1.1417019132040281E-27</v>
      </c>
      <c r="P36" s="311">
        <f>O36/'4'!O36</f>
        <v>1.141701913204028</v>
      </c>
      <c r="Q36" s="286">
        <v>8.8530101641907755E-28</v>
      </c>
      <c r="R36" s="311">
        <f>Q36/'4'!P36</f>
        <v>0.88530101641907755</v>
      </c>
      <c r="S36" s="286">
        <v>23903.230003673805</v>
      </c>
      <c r="T36" s="311">
        <f>S36/'4'!Q36</f>
        <v>0.88530101641907744</v>
      </c>
      <c r="U36" s="286">
        <v>8.8530101641907755E-28</v>
      </c>
      <c r="V36" s="311">
        <f>U36/'4'!R36</f>
        <v>0.68648206734903672</v>
      </c>
      <c r="W36" s="286">
        <v>8.8530101641907755E-28</v>
      </c>
      <c r="X36" s="311">
        <f>W36/'4'!S36</f>
        <v>0.68648206734903672</v>
      </c>
      <c r="Y36" s="286">
        <v>23903.230003673805</v>
      </c>
      <c r="Z36" s="311">
        <f>Y36/'4'!T36</f>
        <v>0.88530101641907744</v>
      </c>
      <c r="AA36" s="286">
        <v>12037.252901363077</v>
      </c>
      <c r="AB36" s="311">
        <f>AA36/'4'!U36</f>
        <v>0.88530101641907755</v>
      </c>
      <c r="AC36" s="286">
        <v>11865.97710231073</v>
      </c>
      <c r="AD36" s="312">
        <f>AC36/'4'!V36</f>
        <v>0.88530101641907744</v>
      </c>
      <c r="AE36" s="317">
        <v>8.8530101641907755E-28</v>
      </c>
      <c r="AF36" s="311">
        <f>AE36/'4'!W36</f>
        <v>0.88530101641907755</v>
      </c>
      <c r="AG36" s="286">
        <v>8.8530101641907755E-28</v>
      </c>
      <c r="AH36" s="311">
        <f>AG36/'4'!X36</f>
        <v>0.88530101641907755</v>
      </c>
      <c r="AI36" s="286">
        <v>8.8530101641907755E-28</v>
      </c>
      <c r="AJ36" s="311">
        <f>AI36/'4'!Y36</f>
        <v>0.88530101641907755</v>
      </c>
      <c r="AK36" s="286">
        <v>8.8530101641907755E-28</v>
      </c>
      <c r="AL36" s="311">
        <f>AK36/'4'!Z36</f>
        <v>0.88530101641907755</v>
      </c>
      <c r="AM36" s="286">
        <v>8.8530101641907755E-28</v>
      </c>
      <c r="AN36" s="311">
        <f>AM36/'4'!AA36</f>
        <v>0.88530101641907755</v>
      </c>
      <c r="AO36" s="286">
        <v>8.8530101641907755E-28</v>
      </c>
      <c r="AP36" s="311">
        <f>AO36/'4'!AB36</f>
        <v>0.88530101641907755</v>
      </c>
      <c r="AQ36" s="286">
        <v>8.8530101641907755E-28</v>
      </c>
      <c r="AR36" s="311">
        <f>AQ36/'4'!AC36</f>
        <v>0.88530101641907755</v>
      </c>
      <c r="AS36" s="286">
        <v>8.8530101641907755E-28</v>
      </c>
      <c r="AT36" s="311">
        <f>AS36/'4'!AD36</f>
        <v>0.88530101641907755</v>
      </c>
      <c r="AU36" s="286">
        <v>3414.7471433819724</v>
      </c>
      <c r="AV36" s="311">
        <f>AU36/'4'!AE36</f>
        <v>0.88530101641907744</v>
      </c>
      <c r="AW36" s="286">
        <v>3414.7471433819724</v>
      </c>
      <c r="AX36" s="311">
        <f>AW36/'4'!AF36</f>
        <v>0.88530101641907744</v>
      </c>
      <c r="AY36" s="286">
        <v>-3414.7471433819724</v>
      </c>
      <c r="AZ36" s="312">
        <f>AY36/'4'!AG36</f>
        <v>0.88530101641907744</v>
      </c>
      <c r="BA36" s="316">
        <v>23903.230003673805</v>
      </c>
      <c r="BB36" s="311">
        <f>BA36/'4'!AH36</f>
        <v>0.88530101641907744</v>
      </c>
      <c r="BC36" s="286">
        <v>8.8530101641907755E-28</v>
      </c>
      <c r="BD36" s="311">
        <f>BC36/'4'!AI36</f>
        <v>0.68648206734903672</v>
      </c>
      <c r="BE36" s="286">
        <v>8.8530101641907755E-28</v>
      </c>
      <c r="BF36" s="311">
        <f>BE36/'4'!AJ36</f>
        <v>0.68648206734903672</v>
      </c>
      <c r="BG36" s="286">
        <v>8.8530101641907755E-28</v>
      </c>
      <c r="BH36" s="311">
        <f>BG36/'4'!AK36</f>
        <v>0.68648206734903672</v>
      </c>
      <c r="BI36" s="286">
        <v>23903.230003673805</v>
      </c>
      <c r="BJ36" s="311">
        <f>BI36/'4'!AL36</f>
        <v>0.88530101641907744</v>
      </c>
      <c r="BK36" s="286">
        <v>8.8530101641907755E-28</v>
      </c>
      <c r="BL36" s="311">
        <f>BK36/'4'!AM36</f>
        <v>0.68648206734903672</v>
      </c>
      <c r="BM36" s="286">
        <v>8.8530101641907755E-28</v>
      </c>
      <c r="BN36" s="311">
        <f>BM36/'4'!AN36</f>
        <v>0.68648206734903672</v>
      </c>
      <c r="BO36" s="286">
        <v>23903.230003673805</v>
      </c>
      <c r="BP36" s="311">
        <f>BO36/'4'!AO36</f>
        <v>0.88530101641907744</v>
      </c>
      <c r="BQ36" s="286">
        <v>15452.000044745047</v>
      </c>
      <c r="BR36" s="311">
        <f>BQ36/'4'!AP36</f>
        <v>0.88530101641907744</v>
      </c>
      <c r="BS36" s="286">
        <v>8451.2299589287577</v>
      </c>
      <c r="BT36" s="312">
        <f>BS36/'4'!AQ36</f>
        <v>0.88530101641907744</v>
      </c>
      <c r="BU36" s="223"/>
      <c r="BV36" s="223"/>
      <c r="BW36" s="314"/>
      <c r="BX36" s="223"/>
      <c r="BY36" s="223"/>
    </row>
    <row r="37" spans="1:77" s="245" customFormat="1">
      <c r="A37" s="305"/>
      <c r="B37" s="256">
        <v>9</v>
      </c>
      <c r="C37" s="1084" t="s">
        <v>670</v>
      </c>
      <c r="D37" s="1084"/>
      <c r="E37" s="1084"/>
      <c r="F37" s="1084"/>
      <c r="G37" s="1084"/>
      <c r="H37" s="1085" t="s">
        <v>792</v>
      </c>
      <c r="I37" s="1086"/>
      <c r="J37" s="315">
        <v>1129</v>
      </c>
      <c r="K37" s="316">
        <v>17411.415697975641</v>
      </c>
      <c r="L37" s="309">
        <f>K37/'4'!M37</f>
        <v>0.88530101641907744</v>
      </c>
      <c r="M37" s="286">
        <v>8.8530101641907755E-28</v>
      </c>
      <c r="N37" s="318">
        <f>M37/'4'!N37</f>
        <v>0.88530101641907755</v>
      </c>
      <c r="O37" s="286">
        <v>1.1417019132040281E-27</v>
      </c>
      <c r="P37" s="318">
        <f>O37/'4'!O37</f>
        <v>1.141701913204028</v>
      </c>
      <c r="Q37" s="286">
        <v>8.8530101641907755E-28</v>
      </c>
      <c r="R37" s="318">
        <f>Q37/'4'!P37</f>
        <v>0.88530101641907755</v>
      </c>
      <c r="S37" s="286">
        <v>17411.415697975641</v>
      </c>
      <c r="T37" s="318">
        <f>S37/'4'!Q37</f>
        <v>0.88530101641907744</v>
      </c>
      <c r="U37" s="286">
        <v>8.8530101641907755E-28</v>
      </c>
      <c r="V37" s="318">
        <f>U37/'4'!R37</f>
        <v>0.68648206734903672</v>
      </c>
      <c r="W37" s="286">
        <v>8.8530101641907755E-28</v>
      </c>
      <c r="X37" s="318">
        <f>W37/'4'!S37</f>
        <v>0.68648206734903672</v>
      </c>
      <c r="Y37" s="286">
        <v>17411.415697975641</v>
      </c>
      <c r="Z37" s="318">
        <f>Y37/'4'!T37</f>
        <v>0.88530101641907744</v>
      </c>
      <c r="AA37" s="286">
        <v>15117.687462123709</v>
      </c>
      <c r="AB37" s="318">
        <f>AA37/'4'!U37</f>
        <v>0.88530101641907744</v>
      </c>
      <c r="AC37" s="286">
        <v>2293.728235851931</v>
      </c>
      <c r="AD37" s="319">
        <f>AC37/'4'!V37</f>
        <v>0.88530101641907732</v>
      </c>
      <c r="AE37" s="317">
        <v>8.8530101641907755E-28</v>
      </c>
      <c r="AF37" s="318">
        <f>AE37/'4'!W37</f>
        <v>0.88530101641907755</v>
      </c>
      <c r="AG37" s="286">
        <v>8.8530101641907755E-28</v>
      </c>
      <c r="AH37" s="318">
        <f>AG37/'4'!X37</f>
        <v>0.88530101641907755</v>
      </c>
      <c r="AI37" s="286">
        <v>8.8530101641907755E-28</v>
      </c>
      <c r="AJ37" s="318">
        <f>AI37/'4'!Y37</f>
        <v>0.88530101641907755</v>
      </c>
      <c r="AK37" s="286">
        <v>8.8530101641907755E-28</v>
      </c>
      <c r="AL37" s="318">
        <f>AK37/'4'!Z37</f>
        <v>0.88530101641907755</v>
      </c>
      <c r="AM37" s="286">
        <v>8.8530101641907755E-28</v>
      </c>
      <c r="AN37" s="318">
        <f>AM37/'4'!AA37</f>
        <v>0.88530101641907755</v>
      </c>
      <c r="AO37" s="286">
        <v>8.8530101641907755E-28</v>
      </c>
      <c r="AP37" s="318">
        <f>AO37/'4'!AB37</f>
        <v>0.88530101641907755</v>
      </c>
      <c r="AQ37" s="286">
        <v>8.8530101641907755E-28</v>
      </c>
      <c r="AR37" s="318">
        <f>AQ37/'4'!AC37</f>
        <v>0.88530101641907755</v>
      </c>
      <c r="AS37" s="286">
        <v>8.8530101641907755E-28</v>
      </c>
      <c r="AT37" s="318">
        <f>AS37/'4'!AD37</f>
        <v>0.88530101641907755</v>
      </c>
      <c r="AU37" s="286">
        <v>1160.7610465317093</v>
      </c>
      <c r="AV37" s="318">
        <f>AU37/'4'!AE37</f>
        <v>0.88530101641907744</v>
      </c>
      <c r="AW37" s="286">
        <v>1160.7610465317093</v>
      </c>
      <c r="AX37" s="318">
        <f>AW37/'4'!AF37</f>
        <v>0.88530101641907744</v>
      </c>
      <c r="AY37" s="286">
        <v>-1160.7610465317093</v>
      </c>
      <c r="AZ37" s="319">
        <f>AY37/'4'!AG37</f>
        <v>0.88530101641907744</v>
      </c>
      <c r="BA37" s="316">
        <v>17411.415697975641</v>
      </c>
      <c r="BB37" s="318">
        <f>BA37/'4'!AH37</f>
        <v>0.88530101641907744</v>
      </c>
      <c r="BC37" s="286">
        <v>8.8530101641907755E-28</v>
      </c>
      <c r="BD37" s="318">
        <f>BC37/'4'!AI37</f>
        <v>0.68648206734903672</v>
      </c>
      <c r="BE37" s="286">
        <v>8.8530101641907755E-28</v>
      </c>
      <c r="BF37" s="318">
        <f>BE37/'4'!AJ37</f>
        <v>0.68648206734903672</v>
      </c>
      <c r="BG37" s="286">
        <v>8.8530101641907755E-28</v>
      </c>
      <c r="BH37" s="318">
        <f>BG37/'4'!AK37</f>
        <v>0.68648206734903672</v>
      </c>
      <c r="BI37" s="286">
        <v>17411.415697975641</v>
      </c>
      <c r="BJ37" s="318">
        <f>BI37/'4'!AL37</f>
        <v>0.88530101641907744</v>
      </c>
      <c r="BK37" s="286">
        <v>8.8530101641907755E-28</v>
      </c>
      <c r="BL37" s="318">
        <f>BK37/'4'!AM37</f>
        <v>0.68648206734903672</v>
      </c>
      <c r="BM37" s="286">
        <v>8.8530101641907755E-28</v>
      </c>
      <c r="BN37" s="318">
        <f>BM37/'4'!AN37</f>
        <v>0.68648206734903672</v>
      </c>
      <c r="BO37" s="286">
        <v>17411.415697975641</v>
      </c>
      <c r="BP37" s="318">
        <f>BO37/'4'!AO37</f>
        <v>0.88530101641907744</v>
      </c>
      <c r="BQ37" s="286">
        <v>16278.44850865542</v>
      </c>
      <c r="BR37" s="318">
        <f>BQ37/'4'!AP37</f>
        <v>0.88530101641907744</v>
      </c>
      <c r="BS37" s="286">
        <v>1132.9671893202219</v>
      </c>
      <c r="BT37" s="319">
        <f>BS37/'4'!AQ37</f>
        <v>0.88530101641907755</v>
      </c>
      <c r="BU37" s="223"/>
      <c r="BV37" s="223"/>
      <c r="BW37" s="314"/>
      <c r="BX37" s="223"/>
      <c r="BY37" s="223"/>
    </row>
    <row r="38" spans="1:77" s="245" customFormat="1">
      <c r="A38" s="305"/>
      <c r="B38" s="256">
        <v>10</v>
      </c>
      <c r="C38" s="1084" t="s">
        <v>671</v>
      </c>
      <c r="D38" s="1084"/>
      <c r="E38" s="1084"/>
      <c r="F38" s="1084"/>
      <c r="G38" s="1084"/>
      <c r="H38" s="1085" t="s">
        <v>788</v>
      </c>
      <c r="I38" s="1086"/>
      <c r="J38" s="315">
        <v>11001</v>
      </c>
      <c r="K38" s="316">
        <v>149500.4400910915</v>
      </c>
      <c r="L38" s="309">
        <f>K38/'4'!M38</f>
        <v>0.88530101641907744</v>
      </c>
      <c r="M38" s="286">
        <v>8.8530101641907755E-28</v>
      </c>
      <c r="N38" s="311">
        <f>M38/'4'!N38</f>
        <v>0.88530101641907755</v>
      </c>
      <c r="O38" s="286">
        <v>1.1417019132040281E-27</v>
      </c>
      <c r="P38" s="311">
        <f>O38/'4'!O38</f>
        <v>1.141701913204028</v>
      </c>
      <c r="Q38" s="286">
        <v>8.8530101641907755E-28</v>
      </c>
      <c r="R38" s="311">
        <f>Q38/'4'!P38</f>
        <v>0.88530101641907755</v>
      </c>
      <c r="S38" s="286">
        <v>149500.4400910915</v>
      </c>
      <c r="T38" s="311">
        <f>S38/'4'!Q38</f>
        <v>0.88530101641907744</v>
      </c>
      <c r="U38" s="286">
        <v>8.8530101641907755E-28</v>
      </c>
      <c r="V38" s="311">
        <f>U38/'4'!R38</f>
        <v>0.68648206734903672</v>
      </c>
      <c r="W38" s="286">
        <v>8.8530101641907755E-28</v>
      </c>
      <c r="X38" s="311">
        <f>W38/'4'!S38</f>
        <v>0.68648206734903672</v>
      </c>
      <c r="Y38" s="286">
        <v>149500.4400910915</v>
      </c>
      <c r="Z38" s="311">
        <f>Y38/'4'!T38</f>
        <v>0.88530101641907744</v>
      </c>
      <c r="AA38" s="286">
        <v>83393.89490256767</v>
      </c>
      <c r="AB38" s="311">
        <f>AA38/'4'!U38</f>
        <v>0.88530101641907755</v>
      </c>
      <c r="AC38" s="286">
        <v>66106.545188523844</v>
      </c>
      <c r="AD38" s="312">
        <f>AC38/'4'!V38</f>
        <v>0.88530101641907744</v>
      </c>
      <c r="AE38" s="317">
        <v>8.8530101641907755E-28</v>
      </c>
      <c r="AF38" s="311">
        <f>AE38/'4'!W38</f>
        <v>0.88530101641907755</v>
      </c>
      <c r="AG38" s="286">
        <v>8.8530101641907755E-28</v>
      </c>
      <c r="AH38" s="311">
        <f>AG38/'4'!X38</f>
        <v>0.88530101641907755</v>
      </c>
      <c r="AI38" s="286">
        <v>8.8530101641907755E-28</v>
      </c>
      <c r="AJ38" s="311">
        <f>AI38/'4'!Y38</f>
        <v>0.88530101641907755</v>
      </c>
      <c r="AK38" s="286">
        <v>8.8530101641907755E-28</v>
      </c>
      <c r="AL38" s="311">
        <f>AK38/'4'!Z38</f>
        <v>0.88530101641907755</v>
      </c>
      <c r="AM38" s="286">
        <v>8.8530101641907755E-28</v>
      </c>
      <c r="AN38" s="311">
        <f>AM38/'4'!AA38</f>
        <v>0.88530101641907755</v>
      </c>
      <c r="AO38" s="286">
        <v>8.8530101641907755E-28</v>
      </c>
      <c r="AP38" s="311">
        <f>AO38/'4'!AB38</f>
        <v>0.88530101641907755</v>
      </c>
      <c r="AQ38" s="286">
        <v>8.8530101641907755E-28</v>
      </c>
      <c r="AR38" s="311">
        <f>AQ38/'4'!AC38</f>
        <v>0.88530101641907755</v>
      </c>
      <c r="AS38" s="286">
        <v>8.8530101641907755E-28</v>
      </c>
      <c r="AT38" s="311">
        <f>AS38/'4'!AD38</f>
        <v>0.88530101641907755</v>
      </c>
      <c r="AU38" s="286">
        <v>9343.7775056932187</v>
      </c>
      <c r="AV38" s="311">
        <f>AU38/'4'!AE38</f>
        <v>0.88530101641907744</v>
      </c>
      <c r="AW38" s="286">
        <v>9343.7775056932187</v>
      </c>
      <c r="AX38" s="311">
        <f>AW38/'4'!AF38</f>
        <v>0.88530101641907744</v>
      </c>
      <c r="AY38" s="286">
        <v>-9343.7775056932187</v>
      </c>
      <c r="AZ38" s="312">
        <f>AY38/'4'!AG38</f>
        <v>0.88530101641907744</v>
      </c>
      <c r="BA38" s="316">
        <v>149500.4400910915</v>
      </c>
      <c r="BB38" s="311">
        <f>BA38/'4'!AH38</f>
        <v>0.88530101641907744</v>
      </c>
      <c r="BC38" s="286">
        <v>8.8530101641907755E-28</v>
      </c>
      <c r="BD38" s="311">
        <f>BC38/'4'!AI38</f>
        <v>0.68648206734903672</v>
      </c>
      <c r="BE38" s="286">
        <v>8.8530101641907755E-28</v>
      </c>
      <c r="BF38" s="311">
        <f>BE38/'4'!AJ38</f>
        <v>0.68648206734903672</v>
      </c>
      <c r="BG38" s="286">
        <v>8.8530101641907755E-28</v>
      </c>
      <c r="BH38" s="311">
        <f>BG38/'4'!AK38</f>
        <v>0.68648206734903672</v>
      </c>
      <c r="BI38" s="286">
        <v>149500.4400910915</v>
      </c>
      <c r="BJ38" s="311">
        <f>BI38/'4'!AL38</f>
        <v>0.88530101641907744</v>
      </c>
      <c r="BK38" s="286">
        <v>8.8530101641907755E-28</v>
      </c>
      <c r="BL38" s="311">
        <f>BK38/'4'!AM38</f>
        <v>0.68648206734903672</v>
      </c>
      <c r="BM38" s="286">
        <v>8.8530101641907755E-28</v>
      </c>
      <c r="BN38" s="311">
        <f>BM38/'4'!AN38</f>
        <v>0.68648206734903672</v>
      </c>
      <c r="BO38" s="286">
        <v>149500.4400910915</v>
      </c>
      <c r="BP38" s="311">
        <f>BO38/'4'!AO38</f>
        <v>0.88530101641907744</v>
      </c>
      <c r="BQ38" s="286">
        <v>92737.672408260885</v>
      </c>
      <c r="BR38" s="311">
        <f>BQ38/'4'!AP38</f>
        <v>0.88530101641907744</v>
      </c>
      <c r="BS38" s="286">
        <v>56762.767682830621</v>
      </c>
      <c r="BT38" s="312">
        <f>BS38/'4'!AQ38</f>
        <v>0.88530101641907744</v>
      </c>
      <c r="BU38" s="223"/>
      <c r="BV38" s="223"/>
      <c r="BW38" s="314"/>
      <c r="BX38" s="223"/>
      <c r="BY38" s="223"/>
    </row>
    <row r="39" spans="1:77" s="245" customFormat="1">
      <c r="A39" s="305"/>
      <c r="B39" s="256">
        <v>11</v>
      </c>
      <c r="C39" s="1084" t="s">
        <v>672</v>
      </c>
      <c r="D39" s="1084"/>
      <c r="E39" s="1084"/>
      <c r="F39" s="1084"/>
      <c r="G39" s="1084"/>
      <c r="H39" s="1085" t="s">
        <v>789</v>
      </c>
      <c r="I39" s="1086"/>
      <c r="J39" s="315">
        <v>1107</v>
      </c>
      <c r="K39" s="316">
        <v>66851.405818740182</v>
      </c>
      <c r="L39" s="309">
        <f>K39/'4'!M39</f>
        <v>0.88530101641907755</v>
      </c>
      <c r="M39" s="286">
        <v>8.8530101641907755E-28</v>
      </c>
      <c r="N39" s="311">
        <f>M39/'4'!N39</f>
        <v>0.88530101641907755</v>
      </c>
      <c r="O39" s="286">
        <v>1.1417019132040281E-27</v>
      </c>
      <c r="P39" s="311">
        <f>O39/'4'!O39</f>
        <v>1.141701913204028</v>
      </c>
      <c r="Q39" s="286">
        <v>8.8530101641907755E-28</v>
      </c>
      <c r="R39" s="311">
        <f>Q39/'4'!P39</f>
        <v>0.88530101641907755</v>
      </c>
      <c r="S39" s="286">
        <v>66851.405818740182</v>
      </c>
      <c r="T39" s="311">
        <f>S39/'4'!Q39</f>
        <v>0.88530101641907755</v>
      </c>
      <c r="U39" s="286">
        <v>8.8530101641907755E-28</v>
      </c>
      <c r="V39" s="311">
        <f>U39/'4'!R39</f>
        <v>0.68648206734903672</v>
      </c>
      <c r="W39" s="286">
        <v>8.8530101641907755E-28</v>
      </c>
      <c r="X39" s="311">
        <f>W39/'4'!S39</f>
        <v>0.68648206734903672</v>
      </c>
      <c r="Y39" s="286">
        <v>66851.405818740182</v>
      </c>
      <c r="Z39" s="311">
        <f>Y39/'4'!T39</f>
        <v>0.88530101641907755</v>
      </c>
      <c r="AA39" s="286">
        <v>44200.078833708569</v>
      </c>
      <c r="AB39" s="311">
        <f>AA39/'4'!U39</f>
        <v>0.88530101641907744</v>
      </c>
      <c r="AC39" s="286">
        <v>22651.32698503161</v>
      </c>
      <c r="AD39" s="312">
        <f>AC39/'4'!V39</f>
        <v>0.88530101641907744</v>
      </c>
      <c r="AE39" s="317">
        <v>8.8530101641907755E-28</v>
      </c>
      <c r="AF39" s="311">
        <f>AE39/'4'!W39</f>
        <v>0.88530101641907755</v>
      </c>
      <c r="AG39" s="286">
        <v>8.8530101641907755E-28</v>
      </c>
      <c r="AH39" s="311">
        <f>AG39/'4'!X39</f>
        <v>0.88530101641907755</v>
      </c>
      <c r="AI39" s="286">
        <v>8.8530101641907755E-28</v>
      </c>
      <c r="AJ39" s="311">
        <f>AI39/'4'!Y39</f>
        <v>0.88530101641907755</v>
      </c>
      <c r="AK39" s="286">
        <v>8.8530101641907755E-28</v>
      </c>
      <c r="AL39" s="311">
        <f>AK39/'4'!Z39</f>
        <v>0.88530101641907755</v>
      </c>
      <c r="AM39" s="286">
        <v>8.8530101641907755E-28</v>
      </c>
      <c r="AN39" s="311">
        <f>AM39/'4'!AA39</f>
        <v>0.88530101641907755</v>
      </c>
      <c r="AO39" s="286">
        <v>8.8530101641907755E-28</v>
      </c>
      <c r="AP39" s="311">
        <f>AO39/'4'!AB39</f>
        <v>0.88530101641907755</v>
      </c>
      <c r="AQ39" s="286">
        <v>8.8530101641907755E-28</v>
      </c>
      <c r="AR39" s="311">
        <f>AQ39/'4'!AC39</f>
        <v>0.88530101641907755</v>
      </c>
      <c r="AS39" s="286">
        <v>8.8530101641907755E-28</v>
      </c>
      <c r="AT39" s="311">
        <f>AS39/'4'!AD39</f>
        <v>0.88530101641907755</v>
      </c>
      <c r="AU39" s="286">
        <v>1337.0281163748036</v>
      </c>
      <c r="AV39" s="311">
        <f>AU39/'4'!AE39</f>
        <v>0.88530101641907744</v>
      </c>
      <c r="AW39" s="286">
        <v>1337.0281163748036</v>
      </c>
      <c r="AX39" s="311">
        <f>AW39/'4'!AF39</f>
        <v>0.88530101641907744</v>
      </c>
      <c r="AY39" s="286">
        <v>-1337.0281163748036</v>
      </c>
      <c r="AZ39" s="312">
        <f>AY39/'4'!AG39</f>
        <v>0.88530101641907744</v>
      </c>
      <c r="BA39" s="316">
        <v>66851.405818740182</v>
      </c>
      <c r="BB39" s="311">
        <f>BA39/'4'!AH39</f>
        <v>0.88530101641907755</v>
      </c>
      <c r="BC39" s="286">
        <v>8.8530101641907755E-28</v>
      </c>
      <c r="BD39" s="311">
        <f>BC39/'4'!AI39</f>
        <v>0.68648206734903672</v>
      </c>
      <c r="BE39" s="286">
        <v>8.8530101641907755E-28</v>
      </c>
      <c r="BF39" s="311">
        <f>BE39/'4'!AJ39</f>
        <v>0.68648206734903672</v>
      </c>
      <c r="BG39" s="286">
        <v>8.8530101641907755E-28</v>
      </c>
      <c r="BH39" s="311">
        <f>BG39/'4'!AK39</f>
        <v>0.68648206734903672</v>
      </c>
      <c r="BI39" s="286">
        <v>66851.405818740182</v>
      </c>
      <c r="BJ39" s="311">
        <f>BI39/'4'!AL39</f>
        <v>0.88530101641907755</v>
      </c>
      <c r="BK39" s="286">
        <v>8.8530101641907755E-28</v>
      </c>
      <c r="BL39" s="311">
        <f>BK39/'4'!AM39</f>
        <v>0.68648206734903672</v>
      </c>
      <c r="BM39" s="286">
        <v>8.8530101641907755E-28</v>
      </c>
      <c r="BN39" s="311">
        <f>BM39/'4'!AN39</f>
        <v>0.68648206734903672</v>
      </c>
      <c r="BO39" s="286">
        <v>66851.405818740182</v>
      </c>
      <c r="BP39" s="311">
        <f>BO39/'4'!AO39</f>
        <v>0.88530101641907755</v>
      </c>
      <c r="BQ39" s="286">
        <v>45537.106950083369</v>
      </c>
      <c r="BR39" s="311">
        <f>BQ39/'4'!AP39</f>
        <v>0.88530101641907732</v>
      </c>
      <c r="BS39" s="286">
        <v>21314.298868656806</v>
      </c>
      <c r="BT39" s="312">
        <f>BS39/'4'!AQ39</f>
        <v>0.88530101641907744</v>
      </c>
      <c r="BU39" s="223"/>
      <c r="BV39" s="223"/>
      <c r="BW39" s="314"/>
      <c r="BX39" s="223"/>
      <c r="BY39" s="223"/>
    </row>
    <row r="40" spans="1:77" s="245" customFormat="1">
      <c r="A40" s="305"/>
      <c r="B40" s="256">
        <v>12</v>
      </c>
      <c r="C40" s="1084" t="s">
        <v>673</v>
      </c>
      <c r="D40" s="1084"/>
      <c r="E40" s="1084"/>
      <c r="F40" s="1084"/>
      <c r="G40" s="1084"/>
      <c r="H40" s="1085" t="s">
        <v>794</v>
      </c>
      <c r="I40" s="1086"/>
      <c r="J40" s="315">
        <v>7500</v>
      </c>
      <c r="K40" s="316">
        <v>23980.406673606074</v>
      </c>
      <c r="L40" s="309">
        <f>K40/'4'!M40</f>
        <v>0.88530101641907744</v>
      </c>
      <c r="M40" s="286">
        <v>8.8530101641907755E-28</v>
      </c>
      <c r="N40" s="311">
        <f>M40/'4'!N40</f>
        <v>0.88530101641907755</v>
      </c>
      <c r="O40" s="286">
        <v>1.1417019132040281E-27</v>
      </c>
      <c r="P40" s="311">
        <f>O40/'4'!O40</f>
        <v>1.141701913204028</v>
      </c>
      <c r="Q40" s="286">
        <v>8.8530101641907755E-28</v>
      </c>
      <c r="R40" s="311">
        <f>Q40/'4'!P40</f>
        <v>0.88530101641907755</v>
      </c>
      <c r="S40" s="286">
        <v>23980.406673606074</v>
      </c>
      <c r="T40" s="311">
        <f>S40/'4'!Q40</f>
        <v>0.88530101641907744</v>
      </c>
      <c r="U40" s="286">
        <v>8.8530101641907755E-28</v>
      </c>
      <c r="V40" s="311">
        <f>U40/'4'!R40</f>
        <v>0.68648206734903672</v>
      </c>
      <c r="W40" s="286">
        <v>8.8530101641907755E-28</v>
      </c>
      <c r="X40" s="311">
        <f>W40/'4'!S40</f>
        <v>0.68648206734903672</v>
      </c>
      <c r="Y40" s="286">
        <v>23980.406673606074</v>
      </c>
      <c r="Z40" s="311">
        <f>Y40/'4'!T40</f>
        <v>0.88530101641907744</v>
      </c>
      <c r="AA40" s="286">
        <v>18106.871792617436</v>
      </c>
      <c r="AB40" s="311">
        <f>AA40/'4'!U40</f>
        <v>0.88530101641907755</v>
      </c>
      <c r="AC40" s="286">
        <v>5873.53488098864</v>
      </c>
      <c r="AD40" s="312">
        <f>AC40/'4'!V40</f>
        <v>0.88530101641907732</v>
      </c>
      <c r="AE40" s="317">
        <v>8.8530101641907755E-28</v>
      </c>
      <c r="AF40" s="311">
        <f>AE40/'4'!W40</f>
        <v>0.88530101641907755</v>
      </c>
      <c r="AG40" s="286">
        <v>8.8530101641907755E-28</v>
      </c>
      <c r="AH40" s="311">
        <f>AG40/'4'!X40</f>
        <v>0.88530101641907755</v>
      </c>
      <c r="AI40" s="286">
        <v>8.8530101641907755E-28</v>
      </c>
      <c r="AJ40" s="311">
        <f>AI40/'4'!Y40</f>
        <v>0.88530101641907755</v>
      </c>
      <c r="AK40" s="286">
        <v>8.8530101641907755E-28</v>
      </c>
      <c r="AL40" s="311">
        <f>AK40/'4'!Z40</f>
        <v>0.88530101641907755</v>
      </c>
      <c r="AM40" s="286">
        <v>8.8530101641907755E-28</v>
      </c>
      <c r="AN40" s="311">
        <f>AM40/'4'!AA40</f>
        <v>0.88530101641907755</v>
      </c>
      <c r="AO40" s="286">
        <v>8.8530101641907755E-28</v>
      </c>
      <c r="AP40" s="311">
        <f>AO40/'4'!AB40</f>
        <v>0.88530101641907755</v>
      </c>
      <c r="AQ40" s="286">
        <v>8.8530101641907755E-28</v>
      </c>
      <c r="AR40" s="311">
        <f>AQ40/'4'!AC40</f>
        <v>0.88530101641907755</v>
      </c>
      <c r="AS40" s="286">
        <v>8.8530101641907755E-28</v>
      </c>
      <c r="AT40" s="311">
        <f>AS40/'4'!AD40</f>
        <v>0.88530101641907755</v>
      </c>
      <c r="AU40" s="286">
        <v>532.89792608013499</v>
      </c>
      <c r="AV40" s="311">
        <f>AU40/'4'!AE40</f>
        <v>0.88530101641907744</v>
      </c>
      <c r="AW40" s="286">
        <v>532.89792608013499</v>
      </c>
      <c r="AX40" s="311">
        <f>AW40/'4'!AF40</f>
        <v>0.88530101641907744</v>
      </c>
      <c r="AY40" s="286">
        <v>-532.89792608013499</v>
      </c>
      <c r="AZ40" s="312">
        <f>AY40/'4'!AG40</f>
        <v>0.88530101641907744</v>
      </c>
      <c r="BA40" s="316">
        <v>23980.406673606074</v>
      </c>
      <c r="BB40" s="311">
        <f>BA40/'4'!AH40</f>
        <v>0.88530101641907744</v>
      </c>
      <c r="BC40" s="286">
        <v>8.8530101641907755E-28</v>
      </c>
      <c r="BD40" s="311">
        <f>BC40/'4'!AI40</f>
        <v>0.68648206734903672</v>
      </c>
      <c r="BE40" s="286">
        <v>8.8530101641907755E-28</v>
      </c>
      <c r="BF40" s="311">
        <f>BE40/'4'!AJ40</f>
        <v>0.68648206734903672</v>
      </c>
      <c r="BG40" s="286">
        <v>8.8530101641907755E-28</v>
      </c>
      <c r="BH40" s="311">
        <f>BG40/'4'!AK40</f>
        <v>0.68648206734903672</v>
      </c>
      <c r="BI40" s="286">
        <v>23980.406673606074</v>
      </c>
      <c r="BJ40" s="311">
        <f>BI40/'4'!AL40</f>
        <v>0.88530101641907744</v>
      </c>
      <c r="BK40" s="286">
        <v>8.8530101641907755E-28</v>
      </c>
      <c r="BL40" s="311">
        <f>BK40/'4'!AM40</f>
        <v>0.68648206734903672</v>
      </c>
      <c r="BM40" s="286">
        <v>8.8530101641907755E-28</v>
      </c>
      <c r="BN40" s="311">
        <f>BM40/'4'!AN40</f>
        <v>0.68648206734903672</v>
      </c>
      <c r="BO40" s="286">
        <v>23980.406673606074</v>
      </c>
      <c r="BP40" s="311">
        <f>BO40/'4'!AO40</f>
        <v>0.88530101641907744</v>
      </c>
      <c r="BQ40" s="286">
        <v>18639.769718697571</v>
      </c>
      <c r="BR40" s="311">
        <f>BQ40/'4'!AP40</f>
        <v>0.88530101641907744</v>
      </c>
      <c r="BS40" s="286">
        <v>5340.6369549085057</v>
      </c>
      <c r="BT40" s="312">
        <f>BS40/'4'!AQ40</f>
        <v>0.88530101641907755</v>
      </c>
      <c r="BU40" s="223"/>
      <c r="BV40" s="223"/>
      <c r="BW40" s="314"/>
      <c r="BX40" s="223"/>
      <c r="BY40" s="223"/>
    </row>
    <row r="41" spans="1:77" s="245" customFormat="1">
      <c r="A41" s="305"/>
      <c r="B41" s="256">
        <v>13</v>
      </c>
      <c r="C41" s="1084" t="s">
        <v>674</v>
      </c>
      <c r="D41" s="1084"/>
      <c r="E41" s="1084"/>
      <c r="F41" s="1084"/>
      <c r="G41" s="1084"/>
      <c r="H41" s="1085" t="s">
        <v>792</v>
      </c>
      <c r="I41" s="1086"/>
      <c r="J41" s="315">
        <v>1134</v>
      </c>
      <c r="K41" s="316">
        <v>20742.576149005719</v>
      </c>
      <c r="L41" s="309">
        <f>K41/'4'!M41</f>
        <v>0.88530101641907744</v>
      </c>
      <c r="M41" s="286">
        <v>8.8530101641907755E-28</v>
      </c>
      <c r="N41" s="311">
        <f>M41/'4'!N41</f>
        <v>0.88530101641907755</v>
      </c>
      <c r="O41" s="286">
        <v>1.1417019132040281E-27</v>
      </c>
      <c r="P41" s="311">
        <f>O41/'4'!O41</f>
        <v>1.141701913204028</v>
      </c>
      <c r="Q41" s="286">
        <v>8.8530101641907755E-28</v>
      </c>
      <c r="R41" s="311">
        <f>Q41/'4'!P41</f>
        <v>0.88530101641907755</v>
      </c>
      <c r="S41" s="286">
        <v>20742.576149005719</v>
      </c>
      <c r="T41" s="311">
        <f>S41/'4'!Q41</f>
        <v>0.88530101641907744</v>
      </c>
      <c r="U41" s="286">
        <v>8.8530101641907755E-28</v>
      </c>
      <c r="V41" s="311">
        <f>U41/'4'!R41</f>
        <v>0.68648206734903672</v>
      </c>
      <c r="W41" s="286">
        <v>8.8530101641907755E-28</v>
      </c>
      <c r="X41" s="311">
        <f>W41/'4'!S41</f>
        <v>0.68648206734903672</v>
      </c>
      <c r="Y41" s="286">
        <v>20742.576149005719</v>
      </c>
      <c r="Z41" s="311">
        <f>Y41/'4'!T41</f>
        <v>0.88530101641907744</v>
      </c>
      <c r="AA41" s="286">
        <v>10043.601318389272</v>
      </c>
      <c r="AB41" s="311">
        <f>AA41/'4'!U41</f>
        <v>0.88530101641907744</v>
      </c>
      <c r="AC41" s="286">
        <v>10698.974830616447</v>
      </c>
      <c r="AD41" s="312">
        <f>AC41/'4'!V41</f>
        <v>0.88530101641907744</v>
      </c>
      <c r="AE41" s="317">
        <v>8.8530101641907755E-28</v>
      </c>
      <c r="AF41" s="311">
        <f>AE41/'4'!W41</f>
        <v>0.88530101641907755</v>
      </c>
      <c r="AG41" s="286">
        <v>8.8530101641907755E-28</v>
      </c>
      <c r="AH41" s="311">
        <f>AG41/'4'!X41</f>
        <v>0.88530101641907755</v>
      </c>
      <c r="AI41" s="286">
        <v>8.8530101641907755E-28</v>
      </c>
      <c r="AJ41" s="311">
        <f>AI41/'4'!Y41</f>
        <v>0.88530101641907755</v>
      </c>
      <c r="AK41" s="286">
        <v>8.8530101641907755E-28</v>
      </c>
      <c r="AL41" s="311">
        <f>AK41/'4'!Z41</f>
        <v>0.88530101641907755</v>
      </c>
      <c r="AM41" s="286">
        <v>8.8530101641907755E-28</v>
      </c>
      <c r="AN41" s="311">
        <f>AM41/'4'!AA41</f>
        <v>0.88530101641907755</v>
      </c>
      <c r="AO41" s="286">
        <v>8.8530101641907755E-28</v>
      </c>
      <c r="AP41" s="311">
        <f>AO41/'4'!AB41</f>
        <v>0.88530101641907755</v>
      </c>
      <c r="AQ41" s="286">
        <v>8.8530101641907755E-28</v>
      </c>
      <c r="AR41" s="311">
        <f>AQ41/'4'!AC41</f>
        <v>0.88530101641907755</v>
      </c>
      <c r="AS41" s="286">
        <v>8.8530101641907755E-28</v>
      </c>
      <c r="AT41" s="311">
        <f>AS41/'4'!AD41</f>
        <v>0.88530101641907755</v>
      </c>
      <c r="AU41" s="286">
        <v>518.56440372514305</v>
      </c>
      <c r="AV41" s="311">
        <f>AU41/'4'!AE41</f>
        <v>0.88530101641907744</v>
      </c>
      <c r="AW41" s="286">
        <v>518.56440372514305</v>
      </c>
      <c r="AX41" s="311">
        <f>AW41/'4'!AF41</f>
        <v>0.88530101641907744</v>
      </c>
      <c r="AY41" s="286">
        <v>-518.56440372514305</v>
      </c>
      <c r="AZ41" s="312">
        <f>AY41/'4'!AG41</f>
        <v>0.88530101641907744</v>
      </c>
      <c r="BA41" s="316">
        <v>20742.576149005719</v>
      </c>
      <c r="BB41" s="311">
        <f>BA41/'4'!AH41</f>
        <v>0.88530101641907744</v>
      </c>
      <c r="BC41" s="286">
        <v>8.8530101641907755E-28</v>
      </c>
      <c r="BD41" s="311">
        <f>BC41/'4'!AI41</f>
        <v>0.68648206734903672</v>
      </c>
      <c r="BE41" s="286">
        <v>8.8530101641907755E-28</v>
      </c>
      <c r="BF41" s="311">
        <f>BE41/'4'!AJ41</f>
        <v>0.68648206734903672</v>
      </c>
      <c r="BG41" s="286">
        <v>8.8530101641907755E-28</v>
      </c>
      <c r="BH41" s="311">
        <f>BG41/'4'!AK41</f>
        <v>0.68648206734903672</v>
      </c>
      <c r="BI41" s="286">
        <v>20742.576149005719</v>
      </c>
      <c r="BJ41" s="311">
        <f>BI41/'4'!AL41</f>
        <v>0.88530101641907744</v>
      </c>
      <c r="BK41" s="286">
        <v>8.8530101641907755E-28</v>
      </c>
      <c r="BL41" s="311">
        <f>BK41/'4'!AM41</f>
        <v>0.68648206734903672</v>
      </c>
      <c r="BM41" s="286">
        <v>8.8530101641907755E-28</v>
      </c>
      <c r="BN41" s="311">
        <f>BM41/'4'!AN41</f>
        <v>0.68648206734903672</v>
      </c>
      <c r="BO41" s="286">
        <v>20742.576149005719</v>
      </c>
      <c r="BP41" s="311">
        <f>BO41/'4'!AO41</f>
        <v>0.88530101641907744</v>
      </c>
      <c r="BQ41" s="286">
        <v>10562.165722114416</v>
      </c>
      <c r="BR41" s="311">
        <f>BQ41/'4'!AP41</f>
        <v>0.88530101641907744</v>
      </c>
      <c r="BS41" s="286">
        <v>10180.410426891305</v>
      </c>
      <c r="BT41" s="312">
        <f>BS41/'4'!AQ41</f>
        <v>0.88530101641907755</v>
      </c>
      <c r="BU41" s="223"/>
      <c r="BV41" s="223"/>
      <c r="BW41" s="314"/>
      <c r="BX41" s="223"/>
      <c r="BY41" s="223"/>
    </row>
    <row r="42" spans="1:77" s="245" customFormat="1">
      <c r="A42" s="305"/>
      <c r="B42" s="256">
        <v>14</v>
      </c>
      <c r="C42" s="1084" t="s">
        <v>675</v>
      </c>
      <c r="D42" s="1084"/>
      <c r="E42" s="1084"/>
      <c r="F42" s="1084"/>
      <c r="G42" s="1084"/>
      <c r="H42" s="1085" t="s">
        <v>793</v>
      </c>
      <c r="I42" s="1086"/>
      <c r="J42" s="315">
        <v>82205</v>
      </c>
      <c r="K42" s="316">
        <v>11803.850110170679</v>
      </c>
      <c r="L42" s="309">
        <f>K42/'4'!M42</f>
        <v>0.87454313371236436</v>
      </c>
      <c r="M42" s="286">
        <v>8.744588627425382E-28</v>
      </c>
      <c r="N42" s="311">
        <f>M42/'4'!N42</f>
        <v>0.87445886274253815</v>
      </c>
      <c r="O42" s="286">
        <v>1.1278283323083921E-27</v>
      </c>
      <c r="P42" s="311">
        <f>O42/'4'!O42</f>
        <v>1.1278283323083922</v>
      </c>
      <c r="Q42" s="286">
        <v>8.744588627425382E-28</v>
      </c>
      <c r="R42" s="311">
        <f>Q42/'4'!P42</f>
        <v>0.87445886274253815</v>
      </c>
      <c r="S42" s="286">
        <v>11803.850110170679</v>
      </c>
      <c r="T42" s="311">
        <f>S42/'4'!Q42</f>
        <v>0.87454313371236436</v>
      </c>
      <c r="U42" s="286">
        <v>8.744588627425382E-28</v>
      </c>
      <c r="V42" s="311">
        <f>U42/'4'!R42</f>
        <v>0.67807482062464863</v>
      </c>
      <c r="W42" s="286">
        <v>8.744588627425382E-28</v>
      </c>
      <c r="X42" s="311">
        <f>W42/'4'!S42</f>
        <v>0.67807482062464863</v>
      </c>
      <c r="Y42" s="286">
        <v>11803.850110170679</v>
      </c>
      <c r="Z42" s="311">
        <f>Y42/'4'!T42</f>
        <v>0.87454313371236436</v>
      </c>
      <c r="AA42" s="286">
        <v>6324.1695729448165</v>
      </c>
      <c r="AB42" s="311">
        <f>AA42/'4'!U42</f>
        <v>0.87454313371236436</v>
      </c>
      <c r="AC42" s="286">
        <v>5479.6805372258623</v>
      </c>
      <c r="AD42" s="312">
        <f>AC42/'4'!V42</f>
        <v>0.87454313371236436</v>
      </c>
      <c r="AE42" s="317">
        <v>8.744588627425382E-28</v>
      </c>
      <c r="AF42" s="311">
        <f>AE42/'4'!W42</f>
        <v>0.87445886274253815</v>
      </c>
      <c r="AG42" s="286">
        <v>8.744588627425382E-28</v>
      </c>
      <c r="AH42" s="311">
        <f>AG42/'4'!X42</f>
        <v>0.87445886274253815</v>
      </c>
      <c r="AI42" s="286">
        <v>8.744588627425382E-28</v>
      </c>
      <c r="AJ42" s="311">
        <f>AI42/'4'!Y42</f>
        <v>0.87445886274253815</v>
      </c>
      <c r="AK42" s="286">
        <v>8.744588627425382E-28</v>
      </c>
      <c r="AL42" s="311">
        <f>AK42/'4'!Z42</f>
        <v>0.87445886274253815</v>
      </c>
      <c r="AM42" s="286">
        <v>8.744588627425382E-28</v>
      </c>
      <c r="AN42" s="311">
        <f>AM42/'4'!AA42</f>
        <v>0.87445886274253815</v>
      </c>
      <c r="AO42" s="286">
        <v>8.744588627425382E-28</v>
      </c>
      <c r="AP42" s="311">
        <f>AO42/'4'!AB42</f>
        <v>0.87445886274253815</v>
      </c>
      <c r="AQ42" s="286">
        <v>8.744588627425382E-28</v>
      </c>
      <c r="AR42" s="311">
        <f>AQ42/'4'!AC42</f>
        <v>0.87445886274253815</v>
      </c>
      <c r="AS42" s="286">
        <v>8.744588627425382E-28</v>
      </c>
      <c r="AT42" s="311">
        <f>AS42/'4'!AD42</f>
        <v>0.87445886274253815</v>
      </c>
      <c r="AU42" s="286">
        <v>1686.2643014529542</v>
      </c>
      <c r="AV42" s="311">
        <f>AU42/'4'!AE42</f>
        <v>0.87454313371236436</v>
      </c>
      <c r="AW42" s="286">
        <v>1686.2643014529542</v>
      </c>
      <c r="AX42" s="311">
        <f>AW42/'4'!AF42</f>
        <v>0.87454313371236436</v>
      </c>
      <c r="AY42" s="286">
        <v>-1686.2643014529542</v>
      </c>
      <c r="AZ42" s="312">
        <f>AY42/'4'!AG42</f>
        <v>0.87454313371236436</v>
      </c>
      <c r="BA42" s="316">
        <v>11803.850110170679</v>
      </c>
      <c r="BB42" s="311">
        <f>BA42/'4'!AH42</f>
        <v>0.87454313371236436</v>
      </c>
      <c r="BC42" s="286">
        <v>8.744588627425382E-28</v>
      </c>
      <c r="BD42" s="311">
        <f>BC42/'4'!AI42</f>
        <v>0.67807482062464863</v>
      </c>
      <c r="BE42" s="286">
        <v>8.744588627425382E-28</v>
      </c>
      <c r="BF42" s="311">
        <f>BE42/'4'!AJ42</f>
        <v>0.67807482062464863</v>
      </c>
      <c r="BG42" s="286">
        <v>8.744588627425382E-28</v>
      </c>
      <c r="BH42" s="311">
        <f>BG42/'4'!AK42</f>
        <v>0.67807482062464863</v>
      </c>
      <c r="BI42" s="286">
        <v>11803.850110170679</v>
      </c>
      <c r="BJ42" s="311">
        <f>BI42/'4'!AL42</f>
        <v>0.87454313371236436</v>
      </c>
      <c r="BK42" s="286">
        <v>8.744588627425382E-28</v>
      </c>
      <c r="BL42" s="311">
        <f>BK42/'4'!AM42</f>
        <v>0.67807482062464863</v>
      </c>
      <c r="BM42" s="286">
        <v>8.744588627425382E-28</v>
      </c>
      <c r="BN42" s="311">
        <f>BM42/'4'!AN42</f>
        <v>0.67807482062464863</v>
      </c>
      <c r="BO42" s="286">
        <v>11803.850110170679</v>
      </c>
      <c r="BP42" s="311">
        <f>BO42/'4'!AO42</f>
        <v>0.87454313371236436</v>
      </c>
      <c r="BQ42" s="286">
        <v>8010.4338743977705</v>
      </c>
      <c r="BR42" s="311">
        <f>BQ42/'4'!AP42</f>
        <v>0.87454313371236436</v>
      </c>
      <c r="BS42" s="286">
        <v>3793.4162357729078</v>
      </c>
      <c r="BT42" s="312">
        <f>BS42/'4'!AQ42</f>
        <v>0.87454313371236436</v>
      </c>
      <c r="BU42" s="223"/>
      <c r="BV42" s="223"/>
      <c r="BW42" s="314"/>
      <c r="BX42" s="223"/>
      <c r="BY42" s="223"/>
    </row>
    <row r="43" spans="1:77" s="245" customFormat="1">
      <c r="A43" s="305"/>
      <c r="B43" s="256">
        <v>15</v>
      </c>
      <c r="C43" s="1084" t="s">
        <v>676</v>
      </c>
      <c r="D43" s="1084"/>
      <c r="E43" s="1084"/>
      <c r="F43" s="1084"/>
      <c r="G43" s="1084"/>
      <c r="H43" s="1085" t="s">
        <v>788</v>
      </c>
      <c r="I43" s="1086"/>
      <c r="J43" s="315">
        <v>11059</v>
      </c>
      <c r="K43" s="316">
        <v>95309.854154695422</v>
      </c>
      <c r="L43" s="309">
        <f>K43/'4'!M43</f>
        <v>0.88530101641907744</v>
      </c>
      <c r="M43" s="286">
        <v>8.8530101641907755E-28</v>
      </c>
      <c r="N43" s="311">
        <f>M43/'4'!N43</f>
        <v>0.88530101641907755</v>
      </c>
      <c r="O43" s="286">
        <v>1.1417019132040281E-27</v>
      </c>
      <c r="P43" s="311">
        <f>O43/'4'!O43</f>
        <v>1.141701913204028</v>
      </c>
      <c r="Q43" s="286">
        <v>8.8530101641907755E-28</v>
      </c>
      <c r="R43" s="311">
        <f>Q43/'4'!P43</f>
        <v>0.88530101641907755</v>
      </c>
      <c r="S43" s="286">
        <v>95309.854154695422</v>
      </c>
      <c r="T43" s="311">
        <f>S43/'4'!Q43</f>
        <v>0.88530101641907744</v>
      </c>
      <c r="U43" s="286">
        <v>8.8530101641907755E-28</v>
      </c>
      <c r="V43" s="311">
        <f>U43/'4'!R43</f>
        <v>0.68648206734903672</v>
      </c>
      <c r="W43" s="286">
        <v>8.8530101641907755E-28</v>
      </c>
      <c r="X43" s="311">
        <f>W43/'4'!S43</f>
        <v>0.68648206734903672</v>
      </c>
      <c r="Y43" s="286">
        <v>95309.854154695422</v>
      </c>
      <c r="Z43" s="311">
        <f>Y43/'4'!T43</f>
        <v>0.88530101641907744</v>
      </c>
      <c r="AA43" s="286">
        <v>95309.854154695422</v>
      </c>
      <c r="AB43" s="311">
        <f>AA43/'4'!U43</f>
        <v>0.88530101641907744</v>
      </c>
      <c r="AC43" s="286">
        <v>8.8530101641907755E-28</v>
      </c>
      <c r="AD43" s="312">
        <f>AC43/'4'!V43</f>
        <v>0.88530101641907755</v>
      </c>
      <c r="AE43" s="317">
        <v>8.8530101641907755E-28</v>
      </c>
      <c r="AF43" s="311">
        <f>AE43/'4'!W43</f>
        <v>0.88530101641907755</v>
      </c>
      <c r="AG43" s="286">
        <v>8.8530101641907755E-28</v>
      </c>
      <c r="AH43" s="311">
        <f>AG43/'4'!X43</f>
        <v>0.88530101641907755</v>
      </c>
      <c r="AI43" s="286">
        <v>8.8530101641907755E-28</v>
      </c>
      <c r="AJ43" s="311">
        <f>AI43/'4'!Y43</f>
        <v>0.88530101641907755</v>
      </c>
      <c r="AK43" s="286">
        <v>8.8530101641907755E-28</v>
      </c>
      <c r="AL43" s="311">
        <f>AK43/'4'!Z43</f>
        <v>0.88530101641907755</v>
      </c>
      <c r="AM43" s="286">
        <v>8.8530101641907755E-28</v>
      </c>
      <c r="AN43" s="311">
        <f>AM43/'4'!AA43</f>
        <v>0.88530101641907755</v>
      </c>
      <c r="AO43" s="286">
        <v>8.8530101641907755E-28</v>
      </c>
      <c r="AP43" s="311">
        <f>AO43/'4'!AB43</f>
        <v>0.88530101641907755</v>
      </c>
      <c r="AQ43" s="286">
        <v>8.8530101641907755E-28</v>
      </c>
      <c r="AR43" s="311">
        <f>AQ43/'4'!AC43</f>
        <v>0.88530101641907755</v>
      </c>
      <c r="AS43" s="286">
        <v>8.8530101641907755E-28</v>
      </c>
      <c r="AT43" s="311">
        <f>AS43/'4'!AD43</f>
        <v>0.88530101641907755</v>
      </c>
      <c r="AU43" s="286">
        <v>8.8530101641907755E-28</v>
      </c>
      <c r="AV43" s="311">
        <f>AU43/'4'!AE43</f>
        <v>0.88530101641907755</v>
      </c>
      <c r="AW43" s="286">
        <v>8.8530101641907755E-28</v>
      </c>
      <c r="AX43" s="311">
        <f>AW43/'4'!AF43</f>
        <v>0.88530101641907755</v>
      </c>
      <c r="AY43" s="286">
        <v>8.8530101641907755E-28</v>
      </c>
      <c r="AZ43" s="312">
        <f>AY43/'4'!AG43</f>
        <v>0.88530101641907755</v>
      </c>
      <c r="BA43" s="316">
        <v>95309.854154695422</v>
      </c>
      <c r="BB43" s="311">
        <f>BA43/'4'!AH43</f>
        <v>0.88530101641907744</v>
      </c>
      <c r="BC43" s="286">
        <v>8.8530101641907755E-28</v>
      </c>
      <c r="BD43" s="311">
        <f>BC43/'4'!AI43</f>
        <v>0.68648206734903672</v>
      </c>
      <c r="BE43" s="286">
        <v>8.8530101641907755E-28</v>
      </c>
      <c r="BF43" s="311">
        <f>BE43/'4'!AJ43</f>
        <v>0.68648206734903672</v>
      </c>
      <c r="BG43" s="286">
        <v>8.8530101641907755E-28</v>
      </c>
      <c r="BH43" s="311">
        <f>BG43/'4'!AK43</f>
        <v>0.68648206734903672</v>
      </c>
      <c r="BI43" s="286">
        <v>95309.854154695422</v>
      </c>
      <c r="BJ43" s="311">
        <f>BI43/'4'!AL43</f>
        <v>0.88530101641907744</v>
      </c>
      <c r="BK43" s="286">
        <v>8.8530101641907755E-28</v>
      </c>
      <c r="BL43" s="311">
        <f>BK43/'4'!AM43</f>
        <v>0.68648206734903672</v>
      </c>
      <c r="BM43" s="286">
        <v>8.8530101641907755E-28</v>
      </c>
      <c r="BN43" s="311">
        <f>BM43/'4'!AN43</f>
        <v>0.68648206734903672</v>
      </c>
      <c r="BO43" s="286">
        <v>95309.854154695422</v>
      </c>
      <c r="BP43" s="311">
        <f>BO43/'4'!AO43</f>
        <v>0.88530101641907744</v>
      </c>
      <c r="BQ43" s="286">
        <v>95309.854154695422</v>
      </c>
      <c r="BR43" s="311">
        <f>BQ43/'4'!AP43</f>
        <v>0.88530101641907744</v>
      </c>
      <c r="BS43" s="286">
        <v>8.8530101641907755E-28</v>
      </c>
      <c r="BT43" s="312">
        <f>BS43/'4'!AQ43</f>
        <v>0.88530101641907755</v>
      </c>
      <c r="BU43" s="223"/>
      <c r="BV43" s="223"/>
      <c r="BW43" s="314"/>
      <c r="BX43" s="223"/>
      <c r="BY43" s="223"/>
    </row>
    <row r="44" spans="1:77" s="245" customFormat="1">
      <c r="A44" s="305"/>
      <c r="B44" s="256">
        <v>16</v>
      </c>
      <c r="C44" s="1084" t="s">
        <v>677</v>
      </c>
      <c r="D44" s="1084"/>
      <c r="E44" s="1084"/>
      <c r="F44" s="1084"/>
      <c r="G44" s="1084"/>
      <c r="H44" s="1085" t="s">
        <v>788</v>
      </c>
      <c r="I44" s="1086"/>
      <c r="J44" s="315">
        <v>11119</v>
      </c>
      <c r="K44" s="316">
        <v>12820.04483924753</v>
      </c>
      <c r="L44" s="309">
        <f>K44/'4'!M44</f>
        <v>0.88530101641907744</v>
      </c>
      <c r="M44" s="286">
        <v>8.8530101641907755E-28</v>
      </c>
      <c r="N44" s="311">
        <f>M44/'4'!N44</f>
        <v>0.88530101641907755</v>
      </c>
      <c r="O44" s="286">
        <v>1.1417019132040281E-27</v>
      </c>
      <c r="P44" s="311">
        <f>O44/'4'!O44</f>
        <v>1.141701913204028</v>
      </c>
      <c r="Q44" s="286">
        <v>8.8530101641907755E-28</v>
      </c>
      <c r="R44" s="311">
        <f>Q44/'4'!P44</f>
        <v>0.88530101641907755</v>
      </c>
      <c r="S44" s="286">
        <v>12820.04483924753</v>
      </c>
      <c r="T44" s="311">
        <f>S44/'4'!Q44</f>
        <v>0.88530101641907744</v>
      </c>
      <c r="U44" s="286">
        <v>8.8530101641907755E-28</v>
      </c>
      <c r="V44" s="311">
        <f>U44/'4'!R44</f>
        <v>0.68648206734903672</v>
      </c>
      <c r="W44" s="286">
        <v>8.8530101641907755E-28</v>
      </c>
      <c r="X44" s="311">
        <f>W44/'4'!S44</f>
        <v>0.68648206734903672</v>
      </c>
      <c r="Y44" s="286">
        <v>12820.04483924753</v>
      </c>
      <c r="Z44" s="311">
        <f>Y44/'4'!T44</f>
        <v>0.88530101641907744</v>
      </c>
      <c r="AA44" s="286">
        <v>12819.788438350746</v>
      </c>
      <c r="AB44" s="311">
        <f>AA44/'4'!U44</f>
        <v>0.88530101641907744</v>
      </c>
      <c r="AC44" s="286">
        <v>0.25640089678440137</v>
      </c>
      <c r="AD44" s="312">
        <f>AC44/'4'!V44</f>
        <v>0.88530101641907744</v>
      </c>
      <c r="AE44" s="317">
        <v>8.8530101641907755E-28</v>
      </c>
      <c r="AF44" s="311">
        <f>AE44/'4'!W44</f>
        <v>0.88530101641907755</v>
      </c>
      <c r="AG44" s="286">
        <v>8.8530101641907755E-28</v>
      </c>
      <c r="AH44" s="311">
        <f>AG44/'4'!X44</f>
        <v>0.88530101641907755</v>
      </c>
      <c r="AI44" s="286">
        <v>8.8530101641907755E-28</v>
      </c>
      <c r="AJ44" s="311">
        <f>AI44/'4'!Y44</f>
        <v>0.88530101641907755</v>
      </c>
      <c r="AK44" s="286">
        <v>8.8530101641907755E-28</v>
      </c>
      <c r="AL44" s="311">
        <f>AK44/'4'!Z44</f>
        <v>0.88530101641907755</v>
      </c>
      <c r="AM44" s="286">
        <v>8.8530101641907755E-28</v>
      </c>
      <c r="AN44" s="311">
        <f>AM44/'4'!AA44</f>
        <v>0.88530101641907755</v>
      </c>
      <c r="AO44" s="286">
        <v>8.8530101641907755E-28</v>
      </c>
      <c r="AP44" s="311">
        <f>AO44/'4'!AB44</f>
        <v>0.88530101641907755</v>
      </c>
      <c r="AQ44" s="286">
        <v>8.8530101641907755E-28</v>
      </c>
      <c r="AR44" s="311">
        <f>AQ44/'4'!AC44</f>
        <v>0.88530101641907755</v>
      </c>
      <c r="AS44" s="286">
        <v>8.8530101641907755E-28</v>
      </c>
      <c r="AT44" s="311">
        <f>AS44/'4'!AD44</f>
        <v>0.88530101641907755</v>
      </c>
      <c r="AU44" s="286">
        <v>0.25640089678440137</v>
      </c>
      <c r="AV44" s="311">
        <f>AU44/'4'!AE44</f>
        <v>0.88530101641907744</v>
      </c>
      <c r="AW44" s="286">
        <v>0.25640089678440137</v>
      </c>
      <c r="AX44" s="311">
        <f>AW44/'4'!AF44</f>
        <v>0.88530101641907744</v>
      </c>
      <c r="AY44" s="286">
        <v>-0.25640089678440137</v>
      </c>
      <c r="AZ44" s="312">
        <f>AY44/'4'!AG44</f>
        <v>0.88530101641907744</v>
      </c>
      <c r="BA44" s="316">
        <v>12820.04483924753</v>
      </c>
      <c r="BB44" s="311">
        <f>BA44/'4'!AH44</f>
        <v>0.88530101641907744</v>
      </c>
      <c r="BC44" s="286">
        <v>8.8530101641907755E-28</v>
      </c>
      <c r="BD44" s="311">
        <f>BC44/'4'!AI44</f>
        <v>0.68648206734903672</v>
      </c>
      <c r="BE44" s="286">
        <v>8.8530101641907755E-28</v>
      </c>
      <c r="BF44" s="311">
        <f>BE44/'4'!AJ44</f>
        <v>0.68648206734903672</v>
      </c>
      <c r="BG44" s="286">
        <v>8.8530101641907755E-28</v>
      </c>
      <c r="BH44" s="311">
        <f>BG44/'4'!AK44</f>
        <v>0.68648206734903672</v>
      </c>
      <c r="BI44" s="286">
        <v>12820.04483924753</v>
      </c>
      <c r="BJ44" s="311">
        <f>BI44/'4'!AL44</f>
        <v>0.88530101641907744</v>
      </c>
      <c r="BK44" s="286">
        <v>8.8530101641907755E-28</v>
      </c>
      <c r="BL44" s="311">
        <f>BK44/'4'!AM44</f>
        <v>0.68648206734903672</v>
      </c>
      <c r="BM44" s="286">
        <v>8.8530101641907755E-28</v>
      </c>
      <c r="BN44" s="311">
        <f>BM44/'4'!AN44</f>
        <v>0.68648206734903672</v>
      </c>
      <c r="BO44" s="286">
        <v>12820.04483924753</v>
      </c>
      <c r="BP44" s="311">
        <f>BO44/'4'!AO44</f>
        <v>0.88530101641907744</v>
      </c>
      <c r="BQ44" s="286">
        <v>12820.04483924753</v>
      </c>
      <c r="BR44" s="311">
        <f>BQ44/'4'!AP44</f>
        <v>0.88530101641907744</v>
      </c>
      <c r="BS44" s="286">
        <v>8.8530101641907755E-28</v>
      </c>
      <c r="BT44" s="312">
        <f>BS44/'4'!AQ44</f>
        <v>0.88530101641907755</v>
      </c>
      <c r="BU44" s="223"/>
      <c r="BV44" s="223"/>
      <c r="BW44" s="314"/>
      <c r="BX44" s="223"/>
      <c r="BY44" s="223"/>
    </row>
    <row r="45" spans="1:77" s="245" customFormat="1">
      <c r="A45" s="305"/>
      <c r="B45" s="256">
        <v>17</v>
      </c>
      <c r="C45" s="1084" t="s">
        <v>678</v>
      </c>
      <c r="D45" s="1084"/>
      <c r="E45" s="1084"/>
      <c r="F45" s="1084"/>
      <c r="G45" s="1084"/>
      <c r="H45" s="1085" t="s">
        <v>792</v>
      </c>
      <c r="I45" s="1086"/>
      <c r="J45" s="315">
        <v>1113</v>
      </c>
      <c r="K45" s="316">
        <v>10074.50403647428</v>
      </c>
      <c r="L45" s="309">
        <f>K45/'4'!M45</f>
        <v>0.88530101641907744</v>
      </c>
      <c r="M45" s="286">
        <v>8.8530101641907755E-28</v>
      </c>
      <c r="N45" s="311">
        <f>M45/'4'!N45</f>
        <v>0.88530101641907755</v>
      </c>
      <c r="O45" s="286">
        <v>1.1417019132040281E-27</v>
      </c>
      <c r="P45" s="311">
        <f>O45/'4'!O45</f>
        <v>1.141701913204028</v>
      </c>
      <c r="Q45" s="286">
        <v>8.8530101641907755E-28</v>
      </c>
      <c r="R45" s="311">
        <f>Q45/'4'!P45</f>
        <v>0.88530101641907755</v>
      </c>
      <c r="S45" s="286">
        <v>10074.50403647428</v>
      </c>
      <c r="T45" s="311">
        <f>S45/'4'!Q45</f>
        <v>0.88530101641907744</v>
      </c>
      <c r="U45" s="286">
        <v>8.8530101641907755E-28</v>
      </c>
      <c r="V45" s="311">
        <f>U45/'4'!R45</f>
        <v>0.68648206734903672</v>
      </c>
      <c r="W45" s="286">
        <v>8.8530101641907755E-28</v>
      </c>
      <c r="X45" s="311">
        <f>W45/'4'!S45</f>
        <v>0.68648206734903672</v>
      </c>
      <c r="Y45" s="286">
        <v>10074.50403647428</v>
      </c>
      <c r="Z45" s="311">
        <f>Y45/'4'!T45</f>
        <v>0.88530101641907744</v>
      </c>
      <c r="AA45" s="286">
        <v>7315.9637082340314</v>
      </c>
      <c r="AB45" s="311">
        <f>AA45/'4'!U45</f>
        <v>0.88530101641907744</v>
      </c>
      <c r="AC45" s="286">
        <v>2758.5403282402481</v>
      </c>
      <c r="AD45" s="312">
        <f>AC45/'4'!V45</f>
        <v>0.88530101641907744</v>
      </c>
      <c r="AE45" s="317">
        <v>8.8530101641907755E-28</v>
      </c>
      <c r="AF45" s="311">
        <f>AE45/'4'!W45</f>
        <v>0.88530101641907755</v>
      </c>
      <c r="AG45" s="286">
        <v>8.8530101641907755E-28</v>
      </c>
      <c r="AH45" s="311">
        <f>AG45/'4'!X45</f>
        <v>0.88530101641907755</v>
      </c>
      <c r="AI45" s="286">
        <v>8.8530101641907755E-28</v>
      </c>
      <c r="AJ45" s="311">
        <f>AI45/'4'!Y45</f>
        <v>0.88530101641907755</v>
      </c>
      <c r="AK45" s="286">
        <v>8.8530101641907755E-28</v>
      </c>
      <c r="AL45" s="311">
        <f>AK45/'4'!Z45</f>
        <v>0.88530101641907755</v>
      </c>
      <c r="AM45" s="286">
        <v>8.8530101641907755E-28</v>
      </c>
      <c r="AN45" s="311">
        <f>AM45/'4'!AA45</f>
        <v>0.88530101641907755</v>
      </c>
      <c r="AO45" s="286">
        <v>8.8530101641907755E-28</v>
      </c>
      <c r="AP45" s="311">
        <f>AO45/'4'!AB45</f>
        <v>0.88530101641907755</v>
      </c>
      <c r="AQ45" s="286">
        <v>8.8530101641907755E-28</v>
      </c>
      <c r="AR45" s="311">
        <f>AQ45/'4'!AC45</f>
        <v>0.88530101641907755</v>
      </c>
      <c r="AS45" s="286">
        <v>8.8530101641907755E-28</v>
      </c>
      <c r="AT45" s="311">
        <f>AS45/'4'!AD45</f>
        <v>0.88530101641907755</v>
      </c>
      <c r="AU45" s="286">
        <v>251.86260091185702</v>
      </c>
      <c r="AV45" s="311">
        <f>AU45/'4'!AE45</f>
        <v>0.88530101641907744</v>
      </c>
      <c r="AW45" s="286">
        <v>251.86260091185702</v>
      </c>
      <c r="AX45" s="311">
        <f>AW45/'4'!AF45</f>
        <v>0.88530101641907744</v>
      </c>
      <c r="AY45" s="286">
        <v>-251.86260091185702</v>
      </c>
      <c r="AZ45" s="312">
        <f>AY45/'4'!AG45</f>
        <v>0.88530101641907744</v>
      </c>
      <c r="BA45" s="316">
        <v>10074.50403647428</v>
      </c>
      <c r="BB45" s="311">
        <f>BA45/'4'!AH45</f>
        <v>0.88530101641907744</v>
      </c>
      <c r="BC45" s="286">
        <v>8.8530101641907755E-28</v>
      </c>
      <c r="BD45" s="311">
        <f>BC45/'4'!AI45</f>
        <v>0.68648206734903672</v>
      </c>
      <c r="BE45" s="286">
        <v>8.8530101641907755E-28</v>
      </c>
      <c r="BF45" s="311">
        <f>BE45/'4'!AJ45</f>
        <v>0.68648206734903672</v>
      </c>
      <c r="BG45" s="286">
        <v>8.8530101641907755E-28</v>
      </c>
      <c r="BH45" s="311">
        <f>BG45/'4'!AK45</f>
        <v>0.68648206734903672</v>
      </c>
      <c r="BI45" s="286">
        <v>10074.50403647428</v>
      </c>
      <c r="BJ45" s="311">
        <f>BI45/'4'!AL45</f>
        <v>0.88530101641907744</v>
      </c>
      <c r="BK45" s="286">
        <v>8.8530101641907755E-28</v>
      </c>
      <c r="BL45" s="311">
        <f>BK45/'4'!AM45</f>
        <v>0.68648206734903672</v>
      </c>
      <c r="BM45" s="286">
        <v>8.8530101641907755E-28</v>
      </c>
      <c r="BN45" s="311">
        <f>BM45/'4'!AN45</f>
        <v>0.68648206734903672</v>
      </c>
      <c r="BO45" s="286">
        <v>10074.50403647428</v>
      </c>
      <c r="BP45" s="311">
        <f>BO45/'4'!AO45</f>
        <v>0.88530101641907744</v>
      </c>
      <c r="BQ45" s="286">
        <v>7567.8263091458875</v>
      </c>
      <c r="BR45" s="311">
        <f>BQ45/'4'!AP45</f>
        <v>0.88530101641907744</v>
      </c>
      <c r="BS45" s="286">
        <v>2506.677727328391</v>
      </c>
      <c r="BT45" s="312">
        <f>BS45/'4'!AQ45</f>
        <v>0.88530101641907744</v>
      </c>
      <c r="BU45" s="223"/>
      <c r="BV45" s="223"/>
      <c r="BW45" s="314"/>
      <c r="BX45" s="223"/>
      <c r="BY45" s="223"/>
    </row>
    <row r="46" spans="1:77" s="245" customFormat="1">
      <c r="A46" s="305"/>
      <c r="B46" s="256">
        <v>18</v>
      </c>
      <c r="C46" s="1084" t="s">
        <v>679</v>
      </c>
      <c r="D46" s="1084"/>
      <c r="E46" s="1084"/>
      <c r="F46" s="1084"/>
      <c r="G46" s="1084"/>
      <c r="H46" s="1085" t="s">
        <v>795</v>
      </c>
      <c r="I46" s="1086"/>
      <c r="J46" s="315">
        <v>82203</v>
      </c>
      <c r="K46" s="316">
        <v>10674.22573405428</v>
      </c>
      <c r="L46" s="309">
        <f>K46/'4'!M46</f>
        <v>0.88530101641907755</v>
      </c>
      <c r="M46" s="286">
        <v>8.8530101641907755E-28</v>
      </c>
      <c r="N46" s="311">
        <f>M46/'4'!N46</f>
        <v>0.88530101641907755</v>
      </c>
      <c r="O46" s="286">
        <v>1.1417019132040281E-27</v>
      </c>
      <c r="P46" s="311">
        <f>O46/'4'!O46</f>
        <v>1.141701913204028</v>
      </c>
      <c r="Q46" s="286">
        <v>8.8530101641907755E-28</v>
      </c>
      <c r="R46" s="311">
        <f>Q46/'4'!P46</f>
        <v>0.88530101641907755</v>
      </c>
      <c r="S46" s="286">
        <v>10674.22573405428</v>
      </c>
      <c r="T46" s="311">
        <f>S46/'4'!Q46</f>
        <v>0.88530101641907755</v>
      </c>
      <c r="U46" s="286">
        <v>8.8530101641907755E-28</v>
      </c>
      <c r="V46" s="311">
        <f>U46/'4'!R46</f>
        <v>0.68648206734903672</v>
      </c>
      <c r="W46" s="286">
        <v>8.8530101641907755E-28</v>
      </c>
      <c r="X46" s="311">
        <f>W46/'4'!S46</f>
        <v>0.68648206734903672</v>
      </c>
      <c r="Y46" s="286">
        <v>10674.22573405428</v>
      </c>
      <c r="Z46" s="311">
        <f>Y46/'4'!T46</f>
        <v>0.88530101641907755</v>
      </c>
      <c r="AA46" s="286">
        <v>10673.969333157493</v>
      </c>
      <c r="AB46" s="311">
        <f>AA46/'4'!U46</f>
        <v>0.88530101641907744</v>
      </c>
      <c r="AC46" s="286">
        <v>0.25640089678601174</v>
      </c>
      <c r="AD46" s="312">
        <f>AC46/'4'!V46</f>
        <v>0.88530101641907744</v>
      </c>
      <c r="AE46" s="317">
        <v>8.8530101641907755E-28</v>
      </c>
      <c r="AF46" s="311">
        <f>AE46/'4'!W46</f>
        <v>0.88530101641907755</v>
      </c>
      <c r="AG46" s="286">
        <v>8.8530101641907755E-28</v>
      </c>
      <c r="AH46" s="311">
        <f>AG46/'4'!X46</f>
        <v>0.88530101641907755</v>
      </c>
      <c r="AI46" s="286">
        <v>8.8530101641907755E-28</v>
      </c>
      <c r="AJ46" s="311">
        <f>AI46/'4'!Y46</f>
        <v>0.88530101641907755</v>
      </c>
      <c r="AK46" s="286">
        <v>8.8530101641907755E-28</v>
      </c>
      <c r="AL46" s="311">
        <f>AK46/'4'!Z46</f>
        <v>0.88530101641907755</v>
      </c>
      <c r="AM46" s="286">
        <v>8.8530101641907755E-28</v>
      </c>
      <c r="AN46" s="311">
        <f>AM46/'4'!AA46</f>
        <v>0.88530101641907755</v>
      </c>
      <c r="AO46" s="286">
        <v>8.8530101641907755E-28</v>
      </c>
      <c r="AP46" s="311">
        <f>AO46/'4'!AB46</f>
        <v>0.88530101641907755</v>
      </c>
      <c r="AQ46" s="286">
        <v>8.8530101641907755E-28</v>
      </c>
      <c r="AR46" s="311">
        <f>AQ46/'4'!AC46</f>
        <v>0.88530101641907755</v>
      </c>
      <c r="AS46" s="286">
        <v>8.8530101641907755E-28</v>
      </c>
      <c r="AT46" s="311">
        <f>AS46/'4'!AD46</f>
        <v>0.88530101641907755</v>
      </c>
      <c r="AU46" s="286">
        <v>0.25640089678601174</v>
      </c>
      <c r="AV46" s="311">
        <f>AU46/'4'!AE46</f>
        <v>0.88530101641907744</v>
      </c>
      <c r="AW46" s="286">
        <v>0.25640089678601174</v>
      </c>
      <c r="AX46" s="311">
        <f>AW46/'4'!AF46</f>
        <v>0.88530101641907744</v>
      </c>
      <c r="AY46" s="286">
        <v>-0.25640089678601174</v>
      </c>
      <c r="AZ46" s="312">
        <f>AY46/'4'!AG46</f>
        <v>0.88530101641907744</v>
      </c>
      <c r="BA46" s="316">
        <v>10674.22573405428</v>
      </c>
      <c r="BB46" s="311">
        <f>BA46/'4'!AH46</f>
        <v>0.88530101641907755</v>
      </c>
      <c r="BC46" s="286">
        <v>8.8530101641907755E-28</v>
      </c>
      <c r="BD46" s="311">
        <f>BC46/'4'!AI46</f>
        <v>0.68648206734903672</v>
      </c>
      <c r="BE46" s="286">
        <v>8.8530101641907755E-28</v>
      </c>
      <c r="BF46" s="311">
        <f>BE46/'4'!AJ46</f>
        <v>0.68648206734903672</v>
      </c>
      <c r="BG46" s="286">
        <v>8.8530101641907755E-28</v>
      </c>
      <c r="BH46" s="311">
        <f>BG46/'4'!AK46</f>
        <v>0.68648206734903672</v>
      </c>
      <c r="BI46" s="286">
        <v>10674.22573405428</v>
      </c>
      <c r="BJ46" s="311">
        <f>BI46/'4'!AL46</f>
        <v>0.88530101641907755</v>
      </c>
      <c r="BK46" s="286">
        <v>8.8530101641907755E-28</v>
      </c>
      <c r="BL46" s="311">
        <f>BK46/'4'!AM46</f>
        <v>0.68648206734903672</v>
      </c>
      <c r="BM46" s="286">
        <v>8.8530101641907755E-28</v>
      </c>
      <c r="BN46" s="311">
        <f>BM46/'4'!AN46</f>
        <v>0.68648206734903672</v>
      </c>
      <c r="BO46" s="286">
        <v>10674.22573405428</v>
      </c>
      <c r="BP46" s="311">
        <f>BO46/'4'!AO46</f>
        <v>0.88530101641907755</v>
      </c>
      <c r="BQ46" s="286">
        <v>10674.22573405428</v>
      </c>
      <c r="BR46" s="311">
        <f>BQ46/'4'!AP46</f>
        <v>0.88530101641907755</v>
      </c>
      <c r="BS46" s="286">
        <v>8.8530101641907755E-28</v>
      </c>
      <c r="BT46" s="312">
        <f>BS46/'4'!AQ46</f>
        <v>0.88530101641907755</v>
      </c>
      <c r="BW46" s="314"/>
    </row>
    <row r="47" spans="1:77" s="245" customFormat="1">
      <c r="A47" s="305"/>
      <c r="B47" s="256">
        <v>19</v>
      </c>
      <c r="C47" s="1084" t="s">
        <v>680</v>
      </c>
      <c r="D47" s="1084"/>
      <c r="E47" s="1084"/>
      <c r="F47" s="1084"/>
      <c r="G47" s="1084"/>
      <c r="H47" s="1085" t="s">
        <v>788</v>
      </c>
      <c r="I47" s="1086"/>
      <c r="J47" s="315">
        <v>11122</v>
      </c>
      <c r="K47" s="316">
        <v>6410.022419623765</v>
      </c>
      <c r="L47" s="309">
        <f>K47/'4'!M47</f>
        <v>0.88530101641907744</v>
      </c>
      <c r="M47" s="286">
        <v>8.8530101641907755E-28</v>
      </c>
      <c r="N47" s="311">
        <f>M47/'4'!N47</f>
        <v>0.88530101641907755</v>
      </c>
      <c r="O47" s="286">
        <v>1.1417019132040281E-27</v>
      </c>
      <c r="P47" s="311">
        <f>O47/'4'!O47</f>
        <v>1.141701913204028</v>
      </c>
      <c r="Q47" s="286">
        <v>8.8530101641907755E-28</v>
      </c>
      <c r="R47" s="311">
        <f>Q47/'4'!P47</f>
        <v>0.88530101641907755</v>
      </c>
      <c r="S47" s="286">
        <v>6410.022419623765</v>
      </c>
      <c r="T47" s="311">
        <f>S47/'4'!Q47</f>
        <v>0.88530101641907744</v>
      </c>
      <c r="U47" s="286">
        <v>8.8530101641907755E-28</v>
      </c>
      <c r="V47" s="311">
        <f>U47/'4'!R47</f>
        <v>0.68648206734903672</v>
      </c>
      <c r="W47" s="286">
        <v>8.8530101641907755E-28</v>
      </c>
      <c r="X47" s="311">
        <f>W47/'4'!S47</f>
        <v>0.68648206734903672</v>
      </c>
      <c r="Y47" s="286">
        <v>6410.022419623765</v>
      </c>
      <c r="Z47" s="311">
        <f>Y47/'4'!T47</f>
        <v>0.88530101641907744</v>
      </c>
      <c r="AA47" s="286">
        <v>5907.9039967532372</v>
      </c>
      <c r="AB47" s="311">
        <f>AA47/'4'!U47</f>
        <v>0.88530101641907744</v>
      </c>
      <c r="AC47" s="286">
        <v>502.11842287052787</v>
      </c>
      <c r="AD47" s="312">
        <f>AC47/'4'!V47</f>
        <v>0.88530101641907744</v>
      </c>
      <c r="AE47" s="317">
        <v>8.8530101641907755E-28</v>
      </c>
      <c r="AF47" s="311">
        <f>AE47/'4'!W47</f>
        <v>0.88530101641907755</v>
      </c>
      <c r="AG47" s="286">
        <v>8.8530101641907755E-28</v>
      </c>
      <c r="AH47" s="311">
        <f>AG47/'4'!X47</f>
        <v>0.88530101641907755</v>
      </c>
      <c r="AI47" s="286">
        <v>8.8530101641907755E-28</v>
      </c>
      <c r="AJ47" s="311">
        <f>AI47/'4'!Y47</f>
        <v>0.88530101641907755</v>
      </c>
      <c r="AK47" s="286">
        <v>8.8530101641907755E-28</v>
      </c>
      <c r="AL47" s="311">
        <f>AK47/'4'!Z47</f>
        <v>0.88530101641907755</v>
      </c>
      <c r="AM47" s="286">
        <v>8.8530101641907755E-28</v>
      </c>
      <c r="AN47" s="311">
        <f>AM47/'4'!AA47</f>
        <v>0.88530101641907755</v>
      </c>
      <c r="AO47" s="286">
        <v>8.8530101641907755E-28</v>
      </c>
      <c r="AP47" s="311">
        <f>AO47/'4'!AB47</f>
        <v>0.88530101641907755</v>
      </c>
      <c r="AQ47" s="286">
        <v>8.8530101641907755E-28</v>
      </c>
      <c r="AR47" s="311">
        <f>AQ47/'4'!AC47</f>
        <v>0.88530101641907755</v>
      </c>
      <c r="AS47" s="286">
        <v>8.8530101641907755E-28</v>
      </c>
      <c r="AT47" s="311">
        <f>AS47/'4'!AD47</f>
        <v>0.88530101641907755</v>
      </c>
      <c r="AU47" s="286">
        <v>427.33482797491769</v>
      </c>
      <c r="AV47" s="311">
        <f>AU47/'4'!AE47</f>
        <v>0.88530101641907744</v>
      </c>
      <c r="AW47" s="286">
        <v>427.33482797491769</v>
      </c>
      <c r="AX47" s="311">
        <f>AW47/'4'!AF47</f>
        <v>0.88530101641907744</v>
      </c>
      <c r="AY47" s="286">
        <v>-427.33482797491769</v>
      </c>
      <c r="AZ47" s="312">
        <f>AY47/'4'!AG47</f>
        <v>0.88530101641907744</v>
      </c>
      <c r="BA47" s="316">
        <v>6410.022419623765</v>
      </c>
      <c r="BB47" s="311">
        <f>BA47/'4'!AH47</f>
        <v>0.88530101641907744</v>
      </c>
      <c r="BC47" s="286">
        <v>8.8530101641907755E-28</v>
      </c>
      <c r="BD47" s="311">
        <f>BC47/'4'!AI47</f>
        <v>0.68648206734903672</v>
      </c>
      <c r="BE47" s="286">
        <v>8.8530101641907755E-28</v>
      </c>
      <c r="BF47" s="311">
        <f>BE47/'4'!AJ47</f>
        <v>0.68648206734903672</v>
      </c>
      <c r="BG47" s="286">
        <v>8.8530101641907755E-28</v>
      </c>
      <c r="BH47" s="311">
        <f>BG47/'4'!AK47</f>
        <v>0.68648206734903672</v>
      </c>
      <c r="BI47" s="286">
        <v>6410.022419623765</v>
      </c>
      <c r="BJ47" s="311">
        <f>BI47/'4'!AL47</f>
        <v>0.88530101641907744</v>
      </c>
      <c r="BK47" s="286">
        <v>8.8530101641907755E-28</v>
      </c>
      <c r="BL47" s="311">
        <f>BK47/'4'!AM47</f>
        <v>0.68648206734903672</v>
      </c>
      <c r="BM47" s="286">
        <v>8.8530101641907755E-28</v>
      </c>
      <c r="BN47" s="311">
        <f>BM47/'4'!AN47</f>
        <v>0.68648206734903672</v>
      </c>
      <c r="BO47" s="286">
        <v>6410.022419623765</v>
      </c>
      <c r="BP47" s="311">
        <f>BO47/'4'!AO47</f>
        <v>0.88530101641907744</v>
      </c>
      <c r="BQ47" s="286">
        <v>6335.2388247281551</v>
      </c>
      <c r="BR47" s="311">
        <f>BQ47/'4'!AP47</f>
        <v>0.88530101641907744</v>
      </c>
      <c r="BS47" s="286">
        <v>74.783594895610207</v>
      </c>
      <c r="BT47" s="312">
        <f>BS47/'4'!AQ47</f>
        <v>0.88530101641907732</v>
      </c>
      <c r="BW47" s="314"/>
    </row>
    <row r="48" spans="1:77" s="245" customFormat="1">
      <c r="A48" s="305"/>
      <c r="B48" s="256">
        <v>20</v>
      </c>
      <c r="C48" s="1084" t="s">
        <v>680</v>
      </c>
      <c r="D48" s="1084"/>
      <c r="E48" s="1084"/>
      <c r="F48" s="1084"/>
      <c r="G48" s="1084"/>
      <c r="H48" s="1085" t="s">
        <v>788</v>
      </c>
      <c r="I48" s="1086"/>
      <c r="J48" s="315">
        <v>11123</v>
      </c>
      <c r="K48" s="316">
        <v>6410.022419623765</v>
      </c>
      <c r="L48" s="309">
        <f>K48/'4'!M48</f>
        <v>0.88530101641907744</v>
      </c>
      <c r="M48" s="286">
        <v>8.8530101641907755E-28</v>
      </c>
      <c r="N48" s="311">
        <f>M48/'4'!N48</f>
        <v>0.88530101641907755</v>
      </c>
      <c r="O48" s="286">
        <v>1.1417019132040281E-27</v>
      </c>
      <c r="P48" s="311">
        <f>O48/'4'!O48</f>
        <v>1.141701913204028</v>
      </c>
      <c r="Q48" s="286">
        <v>8.8530101641907755E-28</v>
      </c>
      <c r="R48" s="311">
        <f>Q48/'4'!P48</f>
        <v>0.88530101641907755</v>
      </c>
      <c r="S48" s="286">
        <v>6410.022419623765</v>
      </c>
      <c r="T48" s="311">
        <f>S48/'4'!Q48</f>
        <v>0.88530101641907744</v>
      </c>
      <c r="U48" s="286">
        <v>8.8530101641907755E-28</v>
      </c>
      <c r="V48" s="311">
        <f>U48/'4'!R48</f>
        <v>0.68648206734903672</v>
      </c>
      <c r="W48" s="286">
        <v>8.8530101641907755E-28</v>
      </c>
      <c r="X48" s="311">
        <f>W48/'4'!S48</f>
        <v>0.68648206734903672</v>
      </c>
      <c r="Y48" s="286">
        <v>6410.022419623765</v>
      </c>
      <c r="Z48" s="311">
        <f>Y48/'4'!T48</f>
        <v>0.88530101641907744</v>
      </c>
      <c r="AA48" s="286">
        <v>5907.9039967532372</v>
      </c>
      <c r="AB48" s="311">
        <f>AA48/'4'!U48</f>
        <v>0.88530101641907744</v>
      </c>
      <c r="AC48" s="286">
        <v>502.11842287052787</v>
      </c>
      <c r="AD48" s="312">
        <f>AC48/'4'!V48</f>
        <v>0.88530101641907744</v>
      </c>
      <c r="AE48" s="317">
        <v>8.8530101641907755E-28</v>
      </c>
      <c r="AF48" s="311">
        <f>AE48/'4'!W48</f>
        <v>0.88530101641907755</v>
      </c>
      <c r="AG48" s="286">
        <v>8.8530101641907755E-28</v>
      </c>
      <c r="AH48" s="311">
        <f>AG48/'4'!X48</f>
        <v>0.88530101641907755</v>
      </c>
      <c r="AI48" s="286">
        <v>8.8530101641907755E-28</v>
      </c>
      <c r="AJ48" s="311">
        <f>AI48/'4'!Y48</f>
        <v>0.88530101641907755</v>
      </c>
      <c r="AK48" s="286">
        <v>8.8530101641907755E-28</v>
      </c>
      <c r="AL48" s="311">
        <f>AK48/'4'!Z48</f>
        <v>0.88530101641907755</v>
      </c>
      <c r="AM48" s="286">
        <v>8.8530101641907755E-28</v>
      </c>
      <c r="AN48" s="311">
        <f>AM48/'4'!AA48</f>
        <v>0.88530101641907755</v>
      </c>
      <c r="AO48" s="286">
        <v>8.8530101641907755E-28</v>
      </c>
      <c r="AP48" s="311">
        <f>AO48/'4'!AB48</f>
        <v>0.88530101641907755</v>
      </c>
      <c r="AQ48" s="286">
        <v>8.8530101641907755E-28</v>
      </c>
      <c r="AR48" s="311">
        <f>AQ48/'4'!AC48</f>
        <v>0.88530101641907755</v>
      </c>
      <c r="AS48" s="286">
        <v>8.8530101641907755E-28</v>
      </c>
      <c r="AT48" s="311">
        <f>AS48/'4'!AD48</f>
        <v>0.88530101641907755</v>
      </c>
      <c r="AU48" s="286">
        <v>427.33482797491769</v>
      </c>
      <c r="AV48" s="311">
        <f>AU48/'4'!AE48</f>
        <v>0.88530101641907744</v>
      </c>
      <c r="AW48" s="286">
        <v>427.33482797491769</v>
      </c>
      <c r="AX48" s="311">
        <f>AW48/'4'!AF48</f>
        <v>0.88530101641907744</v>
      </c>
      <c r="AY48" s="286">
        <v>-427.33482797491769</v>
      </c>
      <c r="AZ48" s="312">
        <f>AY48/'4'!AG48</f>
        <v>0.88530101641907744</v>
      </c>
      <c r="BA48" s="316">
        <v>6410.022419623765</v>
      </c>
      <c r="BB48" s="311">
        <f>BA48/'4'!AH48</f>
        <v>0.88530101641907744</v>
      </c>
      <c r="BC48" s="286">
        <v>8.8530101641907755E-28</v>
      </c>
      <c r="BD48" s="311">
        <f>BC48/'4'!AI48</f>
        <v>0.68648206734903672</v>
      </c>
      <c r="BE48" s="286">
        <v>8.8530101641907755E-28</v>
      </c>
      <c r="BF48" s="311">
        <f>BE48/'4'!AJ48</f>
        <v>0.68648206734903672</v>
      </c>
      <c r="BG48" s="286">
        <v>8.8530101641907755E-28</v>
      </c>
      <c r="BH48" s="311">
        <f>BG48/'4'!AK48</f>
        <v>0.68648206734903672</v>
      </c>
      <c r="BI48" s="286">
        <v>6410.022419623765</v>
      </c>
      <c r="BJ48" s="311">
        <f>BI48/'4'!AL48</f>
        <v>0.88530101641907744</v>
      </c>
      <c r="BK48" s="286">
        <v>8.8530101641907755E-28</v>
      </c>
      <c r="BL48" s="311">
        <f>BK48/'4'!AM48</f>
        <v>0.68648206734903672</v>
      </c>
      <c r="BM48" s="286">
        <v>8.8530101641907755E-28</v>
      </c>
      <c r="BN48" s="311">
        <f>BM48/'4'!AN48</f>
        <v>0.68648206734903672</v>
      </c>
      <c r="BO48" s="286">
        <v>6410.022419623765</v>
      </c>
      <c r="BP48" s="311">
        <f>BO48/'4'!AO48</f>
        <v>0.88530101641907744</v>
      </c>
      <c r="BQ48" s="286">
        <v>6335.2388247281551</v>
      </c>
      <c r="BR48" s="311">
        <f>BQ48/'4'!AP48</f>
        <v>0.88530101641907744</v>
      </c>
      <c r="BS48" s="286">
        <v>74.783594895610207</v>
      </c>
      <c r="BT48" s="312">
        <f>BS48/'4'!AQ48</f>
        <v>0.88530101641907732</v>
      </c>
      <c r="BW48" s="314"/>
    </row>
    <row r="49" spans="1:75" s="245" customFormat="1">
      <c r="A49" s="305"/>
      <c r="B49" s="256">
        <v>21</v>
      </c>
      <c r="C49" s="1084" t="s">
        <v>681</v>
      </c>
      <c r="D49" s="1084"/>
      <c r="E49" s="1084"/>
      <c r="F49" s="1084"/>
      <c r="G49" s="1084"/>
      <c r="H49" s="1085" t="s">
        <v>792</v>
      </c>
      <c r="I49" s="1086"/>
      <c r="J49" s="315">
        <v>1111</v>
      </c>
      <c r="K49" s="316">
        <v>9415.2973308401706</v>
      </c>
      <c r="L49" s="309">
        <f>K49/'4'!M49</f>
        <v>0.88530101641907744</v>
      </c>
      <c r="M49" s="286">
        <v>8.8530101641907755E-28</v>
      </c>
      <c r="N49" s="311">
        <f>M49/'4'!N49</f>
        <v>0.88530101641907755</v>
      </c>
      <c r="O49" s="286">
        <v>1.1417019132040281E-27</v>
      </c>
      <c r="P49" s="311">
        <f>O49/'4'!O49</f>
        <v>1.141701913204028</v>
      </c>
      <c r="Q49" s="286">
        <v>8.8530101641907755E-28</v>
      </c>
      <c r="R49" s="311">
        <f>Q49/'4'!P49</f>
        <v>0.88530101641907755</v>
      </c>
      <c r="S49" s="286">
        <v>9415.2973308401706</v>
      </c>
      <c r="T49" s="311">
        <f>S49/'4'!Q49</f>
        <v>0.88530101641907744</v>
      </c>
      <c r="U49" s="286">
        <v>8.8530101641907755E-28</v>
      </c>
      <c r="V49" s="311">
        <f>U49/'4'!R49</f>
        <v>0.68648206734903672</v>
      </c>
      <c r="W49" s="286">
        <v>8.8530101641907755E-28</v>
      </c>
      <c r="X49" s="311">
        <f>W49/'4'!S49</f>
        <v>0.68648206734903672</v>
      </c>
      <c r="Y49" s="286">
        <v>9415.2973308401706</v>
      </c>
      <c r="Z49" s="311">
        <f>Y49/'4'!T49</f>
        <v>0.88530101641907744</v>
      </c>
      <c r="AA49" s="286">
        <v>9415.0409299433868</v>
      </c>
      <c r="AB49" s="311">
        <f>AA49/'4'!U49</f>
        <v>0.88530101641907744</v>
      </c>
      <c r="AC49" s="286">
        <v>0.25640089678440137</v>
      </c>
      <c r="AD49" s="312">
        <f>AC49/'4'!V49</f>
        <v>0.88530101641907744</v>
      </c>
      <c r="AE49" s="317">
        <v>8.8530101641907755E-28</v>
      </c>
      <c r="AF49" s="311">
        <f>AE49/'4'!W49</f>
        <v>0.88530101641907755</v>
      </c>
      <c r="AG49" s="286">
        <v>8.8530101641907755E-28</v>
      </c>
      <c r="AH49" s="311">
        <f>AG49/'4'!X49</f>
        <v>0.88530101641907755</v>
      </c>
      <c r="AI49" s="286">
        <v>8.8530101641907755E-28</v>
      </c>
      <c r="AJ49" s="311">
        <f>AI49/'4'!Y49</f>
        <v>0.88530101641907755</v>
      </c>
      <c r="AK49" s="286">
        <v>8.8530101641907755E-28</v>
      </c>
      <c r="AL49" s="311">
        <f>AK49/'4'!Z49</f>
        <v>0.88530101641907755</v>
      </c>
      <c r="AM49" s="286">
        <v>8.8530101641907755E-28</v>
      </c>
      <c r="AN49" s="311">
        <f>AM49/'4'!AA49</f>
        <v>0.88530101641907755</v>
      </c>
      <c r="AO49" s="286">
        <v>8.8530101641907755E-28</v>
      </c>
      <c r="AP49" s="311">
        <f>AO49/'4'!AB49</f>
        <v>0.88530101641907755</v>
      </c>
      <c r="AQ49" s="286">
        <v>8.8530101641907755E-28</v>
      </c>
      <c r="AR49" s="311">
        <f>AQ49/'4'!AC49</f>
        <v>0.88530101641907755</v>
      </c>
      <c r="AS49" s="286">
        <v>8.8530101641907755E-28</v>
      </c>
      <c r="AT49" s="311">
        <f>AS49/'4'!AD49</f>
        <v>0.88530101641907755</v>
      </c>
      <c r="AU49" s="286">
        <v>0.25640089678440137</v>
      </c>
      <c r="AV49" s="311">
        <f>AU49/'4'!AE49</f>
        <v>0.88530101641907744</v>
      </c>
      <c r="AW49" s="286">
        <v>0.25640089678440137</v>
      </c>
      <c r="AX49" s="311">
        <f>AW49/'4'!AF49</f>
        <v>0.88530101641907744</v>
      </c>
      <c r="AY49" s="286">
        <v>-0.25640089678440137</v>
      </c>
      <c r="AZ49" s="312">
        <f>AY49/'4'!AG49</f>
        <v>0.88530101641907744</v>
      </c>
      <c r="BA49" s="316">
        <v>9415.2973308401706</v>
      </c>
      <c r="BB49" s="311">
        <f>BA49/'4'!AH49</f>
        <v>0.88530101641907744</v>
      </c>
      <c r="BC49" s="286">
        <v>8.8530101641907755E-28</v>
      </c>
      <c r="BD49" s="311">
        <f>BC49/'4'!AI49</f>
        <v>0.68648206734903672</v>
      </c>
      <c r="BE49" s="286">
        <v>8.8530101641907755E-28</v>
      </c>
      <c r="BF49" s="311">
        <f>BE49/'4'!AJ49</f>
        <v>0.68648206734903672</v>
      </c>
      <c r="BG49" s="286">
        <v>8.8530101641907755E-28</v>
      </c>
      <c r="BH49" s="311">
        <f>BG49/'4'!AK49</f>
        <v>0.68648206734903672</v>
      </c>
      <c r="BI49" s="286">
        <v>9415.2973308401706</v>
      </c>
      <c r="BJ49" s="311">
        <f>BI49/'4'!AL49</f>
        <v>0.88530101641907744</v>
      </c>
      <c r="BK49" s="286">
        <v>8.8530101641907755E-28</v>
      </c>
      <c r="BL49" s="311">
        <f>BK49/'4'!AM49</f>
        <v>0.68648206734903672</v>
      </c>
      <c r="BM49" s="286">
        <v>8.8530101641907755E-28</v>
      </c>
      <c r="BN49" s="311">
        <f>BM49/'4'!AN49</f>
        <v>0.68648206734903672</v>
      </c>
      <c r="BO49" s="286">
        <v>9415.2973308401706</v>
      </c>
      <c r="BP49" s="311">
        <f>BO49/'4'!AO49</f>
        <v>0.88530101641907744</v>
      </c>
      <c r="BQ49" s="286">
        <v>9415.2973308401706</v>
      </c>
      <c r="BR49" s="311">
        <f>BQ49/'4'!AP49</f>
        <v>0.88530101641907744</v>
      </c>
      <c r="BS49" s="286">
        <v>8.8530101641907755E-28</v>
      </c>
      <c r="BT49" s="312">
        <f>BS49/'4'!AQ49</f>
        <v>0.88530101641907755</v>
      </c>
      <c r="BW49" s="314"/>
    </row>
    <row r="50" spans="1:75" s="245" customFormat="1">
      <c r="A50" s="305"/>
      <c r="B50" s="256">
        <v>22</v>
      </c>
      <c r="C50" s="1084" t="s">
        <v>682</v>
      </c>
      <c r="D50" s="1084"/>
      <c r="E50" s="1084"/>
      <c r="F50" s="1084"/>
      <c r="G50" s="1084"/>
      <c r="H50" s="1085" t="s">
        <v>792</v>
      </c>
      <c r="I50" s="1086"/>
      <c r="J50" s="315">
        <v>1213</v>
      </c>
      <c r="K50" s="316">
        <v>2756.822442231789</v>
      </c>
      <c r="L50" s="309">
        <f>K50/'4'!M50</f>
        <v>0.88530101641907744</v>
      </c>
      <c r="M50" s="286">
        <v>8.8530101641907755E-28</v>
      </c>
      <c r="N50" s="311">
        <f>M50/'4'!N50</f>
        <v>0.88530101641907755</v>
      </c>
      <c r="O50" s="286">
        <v>1.1417019132040281E-27</v>
      </c>
      <c r="P50" s="311">
        <f>O50/'4'!O50</f>
        <v>1.141701913204028</v>
      </c>
      <c r="Q50" s="286">
        <v>8.8530101641907755E-28</v>
      </c>
      <c r="R50" s="311">
        <f>Q50/'4'!P50</f>
        <v>0.88530101641907755</v>
      </c>
      <c r="S50" s="286">
        <v>2756.822442231789</v>
      </c>
      <c r="T50" s="311">
        <f>S50/'4'!Q50</f>
        <v>0.88530101641907744</v>
      </c>
      <c r="U50" s="286">
        <v>8.8530101641907755E-28</v>
      </c>
      <c r="V50" s="311">
        <f>U50/'4'!R50</f>
        <v>0.68648206734903672</v>
      </c>
      <c r="W50" s="286">
        <v>8.8530101641907755E-28</v>
      </c>
      <c r="X50" s="311">
        <f>W50/'4'!S50</f>
        <v>0.68648206734903672</v>
      </c>
      <c r="Y50" s="286">
        <v>2756.822442231789</v>
      </c>
      <c r="Z50" s="311">
        <f>Y50/'4'!T50</f>
        <v>0.88530101641907744</v>
      </c>
      <c r="AA50" s="286">
        <v>777.61263976939824</v>
      </c>
      <c r="AB50" s="311">
        <f>AA50/'4'!U50</f>
        <v>0.88530101641907744</v>
      </c>
      <c r="AC50" s="286">
        <v>1979.2098024623906</v>
      </c>
      <c r="AD50" s="312">
        <f>AC50/'4'!V50</f>
        <v>0.88530101641907744</v>
      </c>
      <c r="AE50" s="317">
        <v>8.8530101641907755E-28</v>
      </c>
      <c r="AF50" s="311">
        <f>AE50/'4'!W50</f>
        <v>0.88530101641907755</v>
      </c>
      <c r="AG50" s="286">
        <v>8.8530101641907755E-28</v>
      </c>
      <c r="AH50" s="311">
        <f>AG50/'4'!X50</f>
        <v>0.88530101641907755</v>
      </c>
      <c r="AI50" s="286">
        <v>8.8530101641907755E-28</v>
      </c>
      <c r="AJ50" s="311">
        <f>AI50/'4'!Y50</f>
        <v>0.88530101641907755</v>
      </c>
      <c r="AK50" s="286">
        <v>8.8530101641907755E-28</v>
      </c>
      <c r="AL50" s="311">
        <f>AK50/'4'!Z50</f>
        <v>0.88530101641907755</v>
      </c>
      <c r="AM50" s="286">
        <v>8.8530101641907755E-28</v>
      </c>
      <c r="AN50" s="311">
        <f>AM50/'4'!AA50</f>
        <v>0.88530101641907755</v>
      </c>
      <c r="AO50" s="286">
        <v>8.8530101641907755E-28</v>
      </c>
      <c r="AP50" s="311">
        <f>AO50/'4'!AB50</f>
        <v>0.88530101641907755</v>
      </c>
      <c r="AQ50" s="286">
        <v>8.8530101641907755E-28</v>
      </c>
      <c r="AR50" s="311">
        <f>AQ50/'4'!AC50</f>
        <v>0.88530101641907755</v>
      </c>
      <c r="AS50" s="286">
        <v>8.8530101641907755E-28</v>
      </c>
      <c r="AT50" s="311">
        <f>AS50/'4'!AD50</f>
        <v>0.88530101641907755</v>
      </c>
      <c r="AU50" s="286">
        <v>183.78816281545258</v>
      </c>
      <c r="AV50" s="311">
        <f>AU50/'4'!AE50</f>
        <v>0.88530101641907744</v>
      </c>
      <c r="AW50" s="286">
        <v>183.78816281545258</v>
      </c>
      <c r="AX50" s="311">
        <f>AW50/'4'!AF50</f>
        <v>0.88530101641907744</v>
      </c>
      <c r="AY50" s="286">
        <v>-183.78816281545258</v>
      </c>
      <c r="AZ50" s="312">
        <f>AY50/'4'!AG50</f>
        <v>0.88530101641907744</v>
      </c>
      <c r="BA50" s="316">
        <v>2756.822442231789</v>
      </c>
      <c r="BB50" s="311">
        <f>BA50/'4'!AH50</f>
        <v>0.88530101641907744</v>
      </c>
      <c r="BC50" s="286">
        <v>8.8530101641907755E-28</v>
      </c>
      <c r="BD50" s="311">
        <f>BC50/'4'!AI50</f>
        <v>0.68648206734903672</v>
      </c>
      <c r="BE50" s="286">
        <v>8.8530101641907755E-28</v>
      </c>
      <c r="BF50" s="311">
        <f>BE50/'4'!AJ50</f>
        <v>0.68648206734903672</v>
      </c>
      <c r="BG50" s="286">
        <v>8.8530101641907755E-28</v>
      </c>
      <c r="BH50" s="311">
        <f>BG50/'4'!AK50</f>
        <v>0.68648206734903672</v>
      </c>
      <c r="BI50" s="286">
        <v>2756.822442231789</v>
      </c>
      <c r="BJ50" s="311">
        <f>BI50/'4'!AL50</f>
        <v>0.88530101641907744</v>
      </c>
      <c r="BK50" s="286">
        <v>8.8530101641907755E-28</v>
      </c>
      <c r="BL50" s="311">
        <f>BK50/'4'!AM50</f>
        <v>0.68648206734903672</v>
      </c>
      <c r="BM50" s="286">
        <v>8.8530101641907755E-28</v>
      </c>
      <c r="BN50" s="311">
        <f>BM50/'4'!AN50</f>
        <v>0.68648206734903672</v>
      </c>
      <c r="BO50" s="286">
        <v>2756.822442231789</v>
      </c>
      <c r="BP50" s="311">
        <f>BO50/'4'!AO50</f>
        <v>0.88530101641907744</v>
      </c>
      <c r="BQ50" s="286">
        <v>961.40080258485079</v>
      </c>
      <c r="BR50" s="311">
        <f>BQ50/'4'!AP50</f>
        <v>0.88530101641907744</v>
      </c>
      <c r="BS50" s="286">
        <v>1795.421639646938</v>
      </c>
      <c r="BT50" s="312">
        <f>BS50/'4'!AQ50</f>
        <v>0.88530101641907744</v>
      </c>
      <c r="BW50" s="314"/>
    </row>
    <row r="51" spans="1:75" s="245" customFormat="1">
      <c r="A51" s="305"/>
      <c r="B51" s="256">
        <v>23</v>
      </c>
      <c r="C51" s="1084" t="s">
        <v>683</v>
      </c>
      <c r="D51" s="1084"/>
      <c r="E51" s="1084"/>
      <c r="F51" s="1084"/>
      <c r="G51" s="1084"/>
      <c r="H51" s="1085" t="s">
        <v>796</v>
      </c>
      <c r="I51" s="1086"/>
      <c r="J51" s="315">
        <v>26102</v>
      </c>
      <c r="K51" s="316">
        <v>3911.1392795576367</v>
      </c>
      <c r="L51" s="309">
        <f>K51/'4'!M51</f>
        <v>0.88530101641907744</v>
      </c>
      <c r="M51" s="286">
        <v>8.8530101641907755E-28</v>
      </c>
      <c r="N51" s="311">
        <f>M51/'4'!N51</f>
        <v>0.88530101641907755</v>
      </c>
      <c r="O51" s="286">
        <v>1.1417019132040281E-27</v>
      </c>
      <c r="P51" s="311">
        <f>O51/'4'!O51</f>
        <v>1.141701913204028</v>
      </c>
      <c r="Q51" s="286">
        <v>8.8530101641907755E-28</v>
      </c>
      <c r="R51" s="311">
        <f>Q51/'4'!P51</f>
        <v>0.88530101641907755</v>
      </c>
      <c r="S51" s="286">
        <v>3911.1392795576367</v>
      </c>
      <c r="T51" s="311">
        <f>S51/'4'!Q51</f>
        <v>0.88530101641907744</v>
      </c>
      <c r="U51" s="286">
        <v>8.8530101641907755E-28</v>
      </c>
      <c r="V51" s="311">
        <f>U51/'4'!R51</f>
        <v>0.68648206734903672</v>
      </c>
      <c r="W51" s="286">
        <v>8.8530101641907755E-28</v>
      </c>
      <c r="X51" s="311">
        <f>W51/'4'!S51</f>
        <v>0.68648206734903672</v>
      </c>
      <c r="Y51" s="286">
        <v>3911.1392795576367</v>
      </c>
      <c r="Z51" s="311">
        <f>Y51/'4'!T51</f>
        <v>0.88530101641907744</v>
      </c>
      <c r="AA51" s="286">
        <v>3910.8828786608515</v>
      </c>
      <c r="AB51" s="311">
        <f>AA51/'4'!U51</f>
        <v>0.88530101641907744</v>
      </c>
      <c r="AC51" s="286">
        <v>0.25640089678520656</v>
      </c>
      <c r="AD51" s="312">
        <f>AC51/'4'!V51</f>
        <v>0.88530101641907744</v>
      </c>
      <c r="AE51" s="317">
        <v>8.8530101641907755E-28</v>
      </c>
      <c r="AF51" s="311">
        <f>AE51/'4'!W51</f>
        <v>0.88530101641907755</v>
      </c>
      <c r="AG51" s="286">
        <v>8.8530101641907755E-28</v>
      </c>
      <c r="AH51" s="311">
        <f>AG51/'4'!X51</f>
        <v>0.88530101641907755</v>
      </c>
      <c r="AI51" s="286">
        <v>8.8530101641907755E-28</v>
      </c>
      <c r="AJ51" s="311">
        <f>AI51/'4'!Y51</f>
        <v>0.88530101641907755</v>
      </c>
      <c r="AK51" s="286">
        <v>8.8530101641907755E-28</v>
      </c>
      <c r="AL51" s="311">
        <f>AK51/'4'!Z51</f>
        <v>0.88530101641907755</v>
      </c>
      <c r="AM51" s="286">
        <v>8.8530101641907755E-28</v>
      </c>
      <c r="AN51" s="311">
        <f>AM51/'4'!AA51</f>
        <v>0.88530101641907755</v>
      </c>
      <c r="AO51" s="286">
        <v>8.8530101641907755E-28</v>
      </c>
      <c r="AP51" s="311">
        <f>AO51/'4'!AB51</f>
        <v>0.88530101641907755</v>
      </c>
      <c r="AQ51" s="286">
        <v>8.8530101641907755E-28</v>
      </c>
      <c r="AR51" s="311">
        <f>AQ51/'4'!AC51</f>
        <v>0.88530101641907755</v>
      </c>
      <c r="AS51" s="286">
        <v>8.8530101641907755E-28</v>
      </c>
      <c r="AT51" s="311">
        <f>AS51/'4'!AD51</f>
        <v>0.88530101641907755</v>
      </c>
      <c r="AU51" s="286">
        <v>0.25640089678520656</v>
      </c>
      <c r="AV51" s="311">
        <f>AU51/'4'!AE51</f>
        <v>0.88530101641907744</v>
      </c>
      <c r="AW51" s="286">
        <v>0.25640089678520656</v>
      </c>
      <c r="AX51" s="311">
        <f>AW51/'4'!AF51</f>
        <v>0.88530101641907744</v>
      </c>
      <c r="AY51" s="286">
        <v>-0.25640089678520656</v>
      </c>
      <c r="AZ51" s="312">
        <f>AY51/'4'!AG51</f>
        <v>0.88530101641907744</v>
      </c>
      <c r="BA51" s="316">
        <v>3911.1392795576367</v>
      </c>
      <c r="BB51" s="311">
        <f>BA51/'4'!AH51</f>
        <v>0.88530101641907744</v>
      </c>
      <c r="BC51" s="286">
        <v>8.8530101641907755E-28</v>
      </c>
      <c r="BD51" s="311">
        <f>BC51/'4'!AI51</f>
        <v>0.68648206734903672</v>
      </c>
      <c r="BE51" s="286">
        <v>8.8530101641907755E-28</v>
      </c>
      <c r="BF51" s="311">
        <f>BE51/'4'!AJ51</f>
        <v>0.68648206734903672</v>
      </c>
      <c r="BG51" s="286">
        <v>8.8530101641907755E-28</v>
      </c>
      <c r="BH51" s="311">
        <f>BG51/'4'!AK51</f>
        <v>0.68648206734903672</v>
      </c>
      <c r="BI51" s="286">
        <v>3911.1392795576367</v>
      </c>
      <c r="BJ51" s="311">
        <f>BI51/'4'!AL51</f>
        <v>0.88530101641907744</v>
      </c>
      <c r="BK51" s="286">
        <v>8.8530101641907755E-28</v>
      </c>
      <c r="BL51" s="311">
        <f>BK51/'4'!AM51</f>
        <v>0.68648206734903672</v>
      </c>
      <c r="BM51" s="286">
        <v>8.8530101641907755E-28</v>
      </c>
      <c r="BN51" s="311">
        <f>BM51/'4'!AN51</f>
        <v>0.68648206734903672</v>
      </c>
      <c r="BO51" s="286">
        <v>3911.1392795576367</v>
      </c>
      <c r="BP51" s="311">
        <f>BO51/'4'!AO51</f>
        <v>0.88530101641907744</v>
      </c>
      <c r="BQ51" s="286">
        <v>3911.1392795576367</v>
      </c>
      <c r="BR51" s="311">
        <f>BQ51/'4'!AP51</f>
        <v>0.88530101641907744</v>
      </c>
      <c r="BS51" s="286">
        <v>8.8530101641907755E-28</v>
      </c>
      <c r="BT51" s="312">
        <f>BS51/'4'!AQ51</f>
        <v>0.88530101641907755</v>
      </c>
      <c r="BW51" s="314"/>
    </row>
    <row r="52" spans="1:75" s="245" customFormat="1">
      <c r="A52" s="305"/>
      <c r="B52" s="256">
        <v>24</v>
      </c>
      <c r="C52" s="1084" t="s">
        <v>684</v>
      </c>
      <c r="D52" s="1084"/>
      <c r="E52" s="1084"/>
      <c r="F52" s="1084"/>
      <c r="G52" s="1084"/>
      <c r="H52" s="1085" t="s">
        <v>796</v>
      </c>
      <c r="I52" s="1086"/>
      <c r="J52" s="315">
        <v>42201</v>
      </c>
      <c r="K52" s="316">
        <v>4615.2161421291112</v>
      </c>
      <c r="L52" s="309">
        <f>K52/'4'!M52</f>
        <v>0.88530101641907755</v>
      </c>
      <c r="M52" s="286">
        <v>8.8530101641907755E-28</v>
      </c>
      <c r="N52" s="311">
        <f>M52/'4'!N52</f>
        <v>0.88530101641907755</v>
      </c>
      <c r="O52" s="286">
        <v>1.1417019132040281E-27</v>
      </c>
      <c r="P52" s="311">
        <f>O52/'4'!O52</f>
        <v>1.141701913204028</v>
      </c>
      <c r="Q52" s="286">
        <v>8.8530101641907755E-28</v>
      </c>
      <c r="R52" s="311">
        <f>Q52/'4'!P52</f>
        <v>0.88530101641907755</v>
      </c>
      <c r="S52" s="286">
        <v>4615.2161421291112</v>
      </c>
      <c r="T52" s="311">
        <f>S52/'4'!Q52</f>
        <v>0.88530101641907755</v>
      </c>
      <c r="U52" s="286">
        <v>8.8530101641907755E-28</v>
      </c>
      <c r="V52" s="311">
        <f>U52/'4'!R52</f>
        <v>0.68648206734903672</v>
      </c>
      <c r="W52" s="286">
        <v>8.8530101641907755E-28</v>
      </c>
      <c r="X52" s="311">
        <f>W52/'4'!S52</f>
        <v>0.68648206734903672</v>
      </c>
      <c r="Y52" s="286">
        <v>4615.2161421291112</v>
      </c>
      <c r="Z52" s="311">
        <f>Y52/'4'!T52</f>
        <v>0.88530101641907755</v>
      </c>
      <c r="AA52" s="286">
        <v>4614.9597412323265</v>
      </c>
      <c r="AB52" s="311">
        <f>AA52/'4'!U52</f>
        <v>0.88530101641907744</v>
      </c>
      <c r="AC52" s="286">
        <v>0.25640089678440137</v>
      </c>
      <c r="AD52" s="312">
        <f>AC52/'4'!V52</f>
        <v>0.88530101641907744</v>
      </c>
      <c r="AE52" s="317">
        <v>8.8530101641907755E-28</v>
      </c>
      <c r="AF52" s="311">
        <f>AE52/'4'!W52</f>
        <v>0.88530101641907755</v>
      </c>
      <c r="AG52" s="286">
        <v>8.8530101641907755E-28</v>
      </c>
      <c r="AH52" s="311">
        <f>AG52/'4'!X52</f>
        <v>0.88530101641907755</v>
      </c>
      <c r="AI52" s="286">
        <v>8.8530101641907755E-28</v>
      </c>
      <c r="AJ52" s="311">
        <f>AI52/'4'!Y52</f>
        <v>0.88530101641907755</v>
      </c>
      <c r="AK52" s="286">
        <v>8.8530101641907755E-28</v>
      </c>
      <c r="AL52" s="311">
        <f>AK52/'4'!Z52</f>
        <v>0.88530101641907755</v>
      </c>
      <c r="AM52" s="286">
        <v>8.8530101641907755E-28</v>
      </c>
      <c r="AN52" s="311">
        <f>AM52/'4'!AA52</f>
        <v>0.88530101641907755</v>
      </c>
      <c r="AO52" s="286">
        <v>8.8530101641907755E-28</v>
      </c>
      <c r="AP52" s="311">
        <f>AO52/'4'!AB52</f>
        <v>0.88530101641907755</v>
      </c>
      <c r="AQ52" s="286">
        <v>8.8530101641907755E-28</v>
      </c>
      <c r="AR52" s="311">
        <f>AQ52/'4'!AC52</f>
        <v>0.88530101641907755</v>
      </c>
      <c r="AS52" s="286">
        <v>8.8530101641907755E-28</v>
      </c>
      <c r="AT52" s="311">
        <f>AS52/'4'!AD52</f>
        <v>0.88530101641907755</v>
      </c>
      <c r="AU52" s="286">
        <v>0.25640089678440137</v>
      </c>
      <c r="AV52" s="311">
        <f>AU52/'4'!AE52</f>
        <v>0.88530101641907744</v>
      </c>
      <c r="AW52" s="286">
        <v>0.25640089678440137</v>
      </c>
      <c r="AX52" s="311">
        <f>AW52/'4'!AF52</f>
        <v>0.88530101641907744</v>
      </c>
      <c r="AY52" s="286">
        <v>-0.25640089678440137</v>
      </c>
      <c r="AZ52" s="312">
        <f>AY52/'4'!AG52</f>
        <v>0.88530101641907744</v>
      </c>
      <c r="BA52" s="316">
        <v>4615.2161421291112</v>
      </c>
      <c r="BB52" s="311">
        <f>BA52/'4'!AH52</f>
        <v>0.88530101641907755</v>
      </c>
      <c r="BC52" s="286">
        <v>8.8530101641907755E-28</v>
      </c>
      <c r="BD52" s="311">
        <f>BC52/'4'!AI52</f>
        <v>0.68648206734903672</v>
      </c>
      <c r="BE52" s="286">
        <v>8.8530101641907755E-28</v>
      </c>
      <c r="BF52" s="311">
        <f>BE52/'4'!AJ52</f>
        <v>0.68648206734903672</v>
      </c>
      <c r="BG52" s="286">
        <v>8.8530101641907755E-28</v>
      </c>
      <c r="BH52" s="311">
        <f>BG52/'4'!AK52</f>
        <v>0.68648206734903672</v>
      </c>
      <c r="BI52" s="286">
        <v>4615.2161421291112</v>
      </c>
      <c r="BJ52" s="311">
        <f>BI52/'4'!AL52</f>
        <v>0.88530101641907755</v>
      </c>
      <c r="BK52" s="286">
        <v>8.8530101641907755E-28</v>
      </c>
      <c r="BL52" s="311">
        <f>BK52/'4'!AM52</f>
        <v>0.68648206734903672</v>
      </c>
      <c r="BM52" s="286">
        <v>8.8530101641907755E-28</v>
      </c>
      <c r="BN52" s="311">
        <f>BM52/'4'!AN52</f>
        <v>0.68648206734903672</v>
      </c>
      <c r="BO52" s="286">
        <v>4615.2161421291112</v>
      </c>
      <c r="BP52" s="311">
        <f>BO52/'4'!AO52</f>
        <v>0.88530101641907755</v>
      </c>
      <c r="BQ52" s="286">
        <v>4615.2161421291112</v>
      </c>
      <c r="BR52" s="311">
        <f>BQ52/'4'!AP52</f>
        <v>0.88530101641907755</v>
      </c>
      <c r="BS52" s="286">
        <v>8.8530101641907755E-28</v>
      </c>
      <c r="BT52" s="312">
        <f>BS52/'4'!AQ52</f>
        <v>0.88530101641907755</v>
      </c>
      <c r="BW52" s="314"/>
    </row>
    <row r="53" spans="1:75" s="245" customFormat="1">
      <c r="A53" s="305"/>
      <c r="B53" s="256">
        <v>25</v>
      </c>
      <c r="C53" s="1084" t="s">
        <v>685</v>
      </c>
      <c r="D53" s="1084"/>
      <c r="E53" s="1084"/>
      <c r="F53" s="1084"/>
      <c r="G53" s="1084"/>
      <c r="H53" s="1085" t="s">
        <v>792</v>
      </c>
      <c r="I53" s="1086"/>
      <c r="J53" s="315">
        <v>1133</v>
      </c>
      <c r="K53" s="316">
        <v>4072.6718445321558</v>
      </c>
      <c r="L53" s="309">
        <f>K53/'4'!M53</f>
        <v>0.88530101641907744</v>
      </c>
      <c r="M53" s="286">
        <v>8.8530101641907755E-28</v>
      </c>
      <c r="N53" s="311">
        <f>M53/'4'!N53</f>
        <v>0.88530101641907755</v>
      </c>
      <c r="O53" s="286">
        <v>1.1417019132040281E-27</v>
      </c>
      <c r="P53" s="311">
        <f>O53/'4'!O53</f>
        <v>1.141701913204028</v>
      </c>
      <c r="Q53" s="286">
        <v>8.8530101641907755E-28</v>
      </c>
      <c r="R53" s="311">
        <f>Q53/'4'!P53</f>
        <v>0.88530101641907755</v>
      </c>
      <c r="S53" s="286">
        <v>4072.6718445321558</v>
      </c>
      <c r="T53" s="311">
        <f>S53/'4'!Q53</f>
        <v>0.88530101641907744</v>
      </c>
      <c r="U53" s="286">
        <v>8.8530101641907755E-28</v>
      </c>
      <c r="V53" s="311">
        <f>U53/'4'!R53</f>
        <v>0.68648206734903672</v>
      </c>
      <c r="W53" s="286">
        <v>8.8530101641907755E-28</v>
      </c>
      <c r="X53" s="311">
        <f>W53/'4'!S53</f>
        <v>0.68648206734903672</v>
      </c>
      <c r="Y53" s="286">
        <v>4072.6718445321558</v>
      </c>
      <c r="Z53" s="311">
        <f>Y53/'4'!T53</f>
        <v>0.88530101641907744</v>
      </c>
      <c r="AA53" s="286">
        <v>1973.5433426434433</v>
      </c>
      <c r="AB53" s="311">
        <f>AA53/'4'!U53</f>
        <v>0.88530101641907744</v>
      </c>
      <c r="AC53" s="286">
        <v>2099.1285018887124</v>
      </c>
      <c r="AD53" s="312">
        <f>AC53/'4'!V53</f>
        <v>0.88530101641907755</v>
      </c>
      <c r="AE53" s="317">
        <v>8.8530101641907755E-28</v>
      </c>
      <c r="AF53" s="311">
        <f>AE53/'4'!W53</f>
        <v>0.88530101641907755</v>
      </c>
      <c r="AG53" s="286">
        <v>8.8530101641907755E-28</v>
      </c>
      <c r="AH53" s="311">
        <f>AG53/'4'!X53</f>
        <v>0.88530101641907755</v>
      </c>
      <c r="AI53" s="286">
        <v>8.8530101641907755E-28</v>
      </c>
      <c r="AJ53" s="311">
        <f>AI53/'4'!Y53</f>
        <v>0.88530101641907755</v>
      </c>
      <c r="AK53" s="286">
        <v>8.8530101641907755E-28</v>
      </c>
      <c r="AL53" s="311">
        <f>AK53/'4'!Z53</f>
        <v>0.88530101641907755</v>
      </c>
      <c r="AM53" s="286">
        <v>8.8530101641907755E-28</v>
      </c>
      <c r="AN53" s="311">
        <f>AM53/'4'!AA53</f>
        <v>0.88530101641907755</v>
      </c>
      <c r="AO53" s="286">
        <v>8.8530101641907755E-28</v>
      </c>
      <c r="AP53" s="311">
        <f>AO53/'4'!AB53</f>
        <v>0.88530101641907755</v>
      </c>
      <c r="AQ53" s="286">
        <v>8.8530101641907755E-28</v>
      </c>
      <c r="AR53" s="311">
        <f>AQ53/'4'!AC53</f>
        <v>0.88530101641907755</v>
      </c>
      <c r="AS53" s="286">
        <v>8.8530101641907755E-28</v>
      </c>
      <c r="AT53" s="311">
        <f>AS53/'4'!AD53</f>
        <v>0.88530101641907755</v>
      </c>
      <c r="AU53" s="286">
        <v>101.81679611330388</v>
      </c>
      <c r="AV53" s="311">
        <f>AU53/'4'!AE53</f>
        <v>0.88530101641907744</v>
      </c>
      <c r="AW53" s="286">
        <v>101.81679611330388</v>
      </c>
      <c r="AX53" s="311">
        <f>AW53/'4'!AF53</f>
        <v>0.88530101641907744</v>
      </c>
      <c r="AY53" s="286">
        <v>-101.81679611330388</v>
      </c>
      <c r="AZ53" s="312">
        <f>AY53/'4'!AG53</f>
        <v>0.88530101641907744</v>
      </c>
      <c r="BA53" s="316">
        <v>4072.6718445321558</v>
      </c>
      <c r="BB53" s="311">
        <f>BA53/'4'!AH53</f>
        <v>0.88530101641907744</v>
      </c>
      <c r="BC53" s="286">
        <v>8.8530101641907755E-28</v>
      </c>
      <c r="BD53" s="311">
        <f>BC53/'4'!AI53</f>
        <v>0.68648206734903672</v>
      </c>
      <c r="BE53" s="286">
        <v>8.8530101641907755E-28</v>
      </c>
      <c r="BF53" s="311">
        <f>BE53/'4'!AJ53</f>
        <v>0.68648206734903672</v>
      </c>
      <c r="BG53" s="286">
        <v>8.8530101641907755E-28</v>
      </c>
      <c r="BH53" s="311">
        <f>BG53/'4'!AK53</f>
        <v>0.68648206734903672</v>
      </c>
      <c r="BI53" s="286">
        <v>4072.6718445321558</v>
      </c>
      <c r="BJ53" s="311">
        <f>BI53/'4'!AL53</f>
        <v>0.88530101641907744</v>
      </c>
      <c r="BK53" s="286">
        <v>8.8530101641907755E-28</v>
      </c>
      <c r="BL53" s="311">
        <f>BK53/'4'!AM53</f>
        <v>0.68648206734903672</v>
      </c>
      <c r="BM53" s="286">
        <v>8.8530101641907755E-28</v>
      </c>
      <c r="BN53" s="311">
        <f>BM53/'4'!AN53</f>
        <v>0.68648206734903672</v>
      </c>
      <c r="BO53" s="286">
        <v>4072.6718445321558</v>
      </c>
      <c r="BP53" s="311">
        <f>BO53/'4'!AO53</f>
        <v>0.88530101641907744</v>
      </c>
      <c r="BQ53" s="286">
        <v>2075.3601387567473</v>
      </c>
      <c r="BR53" s="311">
        <f>BQ53/'4'!AP53</f>
        <v>0.88530101641907744</v>
      </c>
      <c r="BS53" s="286">
        <v>1997.3117057754084</v>
      </c>
      <c r="BT53" s="312">
        <f>BS53/'4'!AQ53</f>
        <v>0.88530101641907744</v>
      </c>
      <c r="BW53" s="314"/>
    </row>
    <row r="54" spans="1:75" s="245" customFormat="1">
      <c r="A54" s="305"/>
      <c r="B54" s="256">
        <v>26</v>
      </c>
      <c r="C54" s="1084" t="s">
        <v>686</v>
      </c>
      <c r="D54" s="1084"/>
      <c r="E54" s="1084"/>
      <c r="F54" s="1084"/>
      <c r="G54" s="1084"/>
      <c r="H54" s="1085" t="s">
        <v>788</v>
      </c>
      <c r="I54" s="1086"/>
      <c r="J54" s="315">
        <v>11114</v>
      </c>
      <c r="K54" s="316">
        <v>23388.889804723196</v>
      </c>
      <c r="L54" s="309">
        <f>K54/'4'!M54</f>
        <v>0.88530101641907744</v>
      </c>
      <c r="M54" s="286">
        <v>8.8530101641907755E-28</v>
      </c>
      <c r="N54" s="311">
        <f>M54/'4'!N54</f>
        <v>0.88530101641907755</v>
      </c>
      <c r="O54" s="286">
        <v>1.1417019132040281E-27</v>
      </c>
      <c r="P54" s="311">
        <f>O54/'4'!O54</f>
        <v>1.141701913204028</v>
      </c>
      <c r="Q54" s="286">
        <v>8.8530101641907755E-28</v>
      </c>
      <c r="R54" s="311">
        <f>Q54/'4'!P54</f>
        <v>0.88530101641907755</v>
      </c>
      <c r="S54" s="286">
        <v>23388.889804723196</v>
      </c>
      <c r="T54" s="311">
        <f>S54/'4'!Q54</f>
        <v>0.88530101641907744</v>
      </c>
      <c r="U54" s="286">
        <v>8.8530101641907755E-28</v>
      </c>
      <c r="V54" s="311">
        <f>U54/'4'!R54</f>
        <v>0.68648206734903672</v>
      </c>
      <c r="W54" s="286">
        <v>8.8530101641907755E-28</v>
      </c>
      <c r="X54" s="311">
        <f>W54/'4'!S54</f>
        <v>0.68648206734903672</v>
      </c>
      <c r="Y54" s="286">
        <v>23388.889804723196</v>
      </c>
      <c r="Z54" s="311">
        <f>Y54/'4'!T54</f>
        <v>0.88530101641907744</v>
      </c>
      <c r="AA54" s="286">
        <v>14761.768830599962</v>
      </c>
      <c r="AB54" s="311">
        <f>AA54/'4'!U54</f>
        <v>0.88530101641907744</v>
      </c>
      <c r="AC54" s="286">
        <v>8627.1209741232342</v>
      </c>
      <c r="AD54" s="312">
        <f>AC54/'4'!V54</f>
        <v>0.88530101641907755</v>
      </c>
      <c r="AE54" s="317">
        <v>8.8530101641907755E-28</v>
      </c>
      <c r="AF54" s="311">
        <f>AE54/'4'!W54</f>
        <v>0.88530101641907755</v>
      </c>
      <c r="AG54" s="286">
        <v>8.8530101641907755E-28</v>
      </c>
      <c r="AH54" s="311">
        <f>AG54/'4'!X54</f>
        <v>0.88530101641907755</v>
      </c>
      <c r="AI54" s="286">
        <v>8.8530101641907755E-28</v>
      </c>
      <c r="AJ54" s="311">
        <f>AI54/'4'!Y54</f>
        <v>0.88530101641907755</v>
      </c>
      <c r="AK54" s="286">
        <v>8.8530101641907755E-28</v>
      </c>
      <c r="AL54" s="311">
        <f>AK54/'4'!Z54</f>
        <v>0.88530101641907755</v>
      </c>
      <c r="AM54" s="286">
        <v>8.8530101641907755E-28</v>
      </c>
      <c r="AN54" s="311">
        <f>AM54/'4'!AA54</f>
        <v>0.88530101641907755</v>
      </c>
      <c r="AO54" s="286">
        <v>8.8530101641907755E-28</v>
      </c>
      <c r="AP54" s="311">
        <f>AO54/'4'!AB54</f>
        <v>0.88530101641907755</v>
      </c>
      <c r="AQ54" s="286">
        <v>8.8530101641907755E-28</v>
      </c>
      <c r="AR54" s="311">
        <f>AQ54/'4'!AC54</f>
        <v>0.88530101641907755</v>
      </c>
      <c r="AS54" s="286">
        <v>8.8530101641907755E-28</v>
      </c>
      <c r="AT54" s="311">
        <f>AS54/'4'!AD54</f>
        <v>0.88530101641907755</v>
      </c>
      <c r="AU54" s="286">
        <v>1169.4444902361597</v>
      </c>
      <c r="AV54" s="311">
        <f>AU54/'4'!AE54</f>
        <v>0.88530101641907732</v>
      </c>
      <c r="AW54" s="286">
        <v>1169.4444902361597</v>
      </c>
      <c r="AX54" s="311">
        <f>AW54/'4'!AF54</f>
        <v>0.88530101641907732</v>
      </c>
      <c r="AY54" s="286">
        <v>-1169.4444902361597</v>
      </c>
      <c r="AZ54" s="312">
        <f>AY54/'4'!AG54</f>
        <v>0.88530101641907732</v>
      </c>
      <c r="BA54" s="316">
        <v>23388.889804723196</v>
      </c>
      <c r="BB54" s="311">
        <f>BA54/'4'!AH54</f>
        <v>0.88530101641907744</v>
      </c>
      <c r="BC54" s="286">
        <v>8.8530101641907755E-28</v>
      </c>
      <c r="BD54" s="311">
        <f>BC54/'4'!AI54</f>
        <v>0.68648206734903672</v>
      </c>
      <c r="BE54" s="286">
        <v>8.8530101641907755E-28</v>
      </c>
      <c r="BF54" s="311">
        <f>BE54/'4'!AJ54</f>
        <v>0.68648206734903672</v>
      </c>
      <c r="BG54" s="286">
        <v>8.8530101641907755E-28</v>
      </c>
      <c r="BH54" s="311">
        <f>BG54/'4'!AK54</f>
        <v>0.68648206734903672</v>
      </c>
      <c r="BI54" s="286">
        <v>23388.889804723196</v>
      </c>
      <c r="BJ54" s="311">
        <f>BI54/'4'!AL54</f>
        <v>0.88530101641907744</v>
      </c>
      <c r="BK54" s="286">
        <v>8.8530101641907755E-28</v>
      </c>
      <c r="BL54" s="311">
        <f>BK54/'4'!AM54</f>
        <v>0.68648206734903672</v>
      </c>
      <c r="BM54" s="286">
        <v>8.8530101641907755E-28</v>
      </c>
      <c r="BN54" s="311">
        <f>BM54/'4'!AN54</f>
        <v>0.68648206734903672</v>
      </c>
      <c r="BO54" s="286">
        <v>23388.889804723196</v>
      </c>
      <c r="BP54" s="311">
        <f>BO54/'4'!AO54</f>
        <v>0.88530101641907744</v>
      </c>
      <c r="BQ54" s="286">
        <v>15931.213320836121</v>
      </c>
      <c r="BR54" s="311">
        <f>BQ54/'4'!AP54</f>
        <v>0.88530101641907744</v>
      </c>
      <c r="BS54" s="286">
        <v>7457.6764838870731</v>
      </c>
      <c r="BT54" s="312">
        <f>BS54/'4'!AQ54</f>
        <v>0.88530101641907744</v>
      </c>
      <c r="BW54" s="314"/>
    </row>
    <row r="55" spans="1:75" s="245" customFormat="1">
      <c r="A55" s="305"/>
      <c r="B55" s="256">
        <v>27</v>
      </c>
      <c r="C55" s="1084" t="s">
        <v>687</v>
      </c>
      <c r="D55" s="1084"/>
      <c r="E55" s="1084"/>
      <c r="F55" s="1084"/>
      <c r="G55" s="1084"/>
      <c r="H55" s="1085" t="s">
        <v>796</v>
      </c>
      <c r="I55" s="1086"/>
      <c r="J55" s="315">
        <v>11128</v>
      </c>
      <c r="K55" s="316">
        <v>3717.8130033817838</v>
      </c>
      <c r="L55" s="309">
        <f>K55/'4'!M55</f>
        <v>0.88530101641907744</v>
      </c>
      <c r="M55" s="286">
        <v>8.8530101641907755E-28</v>
      </c>
      <c r="N55" s="311">
        <f>M55/'4'!N55</f>
        <v>0.88530101641907755</v>
      </c>
      <c r="O55" s="286">
        <v>1.1417019132040281E-27</v>
      </c>
      <c r="P55" s="311">
        <f>O55/'4'!O55</f>
        <v>1.141701913204028</v>
      </c>
      <c r="Q55" s="286">
        <v>8.8530101641907755E-28</v>
      </c>
      <c r="R55" s="311">
        <f>Q55/'4'!P55</f>
        <v>0.88530101641907755</v>
      </c>
      <c r="S55" s="286">
        <v>3717.8130033817838</v>
      </c>
      <c r="T55" s="311">
        <f>S55/'4'!Q55</f>
        <v>0.88530101641907744</v>
      </c>
      <c r="U55" s="286">
        <v>8.8530101641907755E-28</v>
      </c>
      <c r="V55" s="311">
        <f>U55/'4'!R55</f>
        <v>0.68648206734903672</v>
      </c>
      <c r="W55" s="286">
        <v>8.8530101641907755E-28</v>
      </c>
      <c r="X55" s="311">
        <f>W55/'4'!S55</f>
        <v>0.68648206734903672</v>
      </c>
      <c r="Y55" s="286">
        <v>3717.8130033817838</v>
      </c>
      <c r="Z55" s="311">
        <f>Y55/'4'!T55</f>
        <v>0.88530101641907744</v>
      </c>
      <c r="AA55" s="286">
        <v>3717.5566024849986</v>
      </c>
      <c r="AB55" s="311">
        <f>AA55/'4'!U55</f>
        <v>0.88530101641907744</v>
      </c>
      <c r="AC55" s="286">
        <v>0.25640089678520656</v>
      </c>
      <c r="AD55" s="312">
        <f>AC55/'4'!V55</f>
        <v>0.88530101641907744</v>
      </c>
      <c r="AE55" s="317">
        <v>8.8530101641907755E-28</v>
      </c>
      <c r="AF55" s="311">
        <f>AE55/'4'!W55</f>
        <v>0.88530101641907755</v>
      </c>
      <c r="AG55" s="286">
        <v>8.8530101641907755E-28</v>
      </c>
      <c r="AH55" s="311">
        <f>AG55/'4'!X55</f>
        <v>0.88530101641907755</v>
      </c>
      <c r="AI55" s="286">
        <v>8.8530101641907755E-28</v>
      </c>
      <c r="AJ55" s="311">
        <f>AI55/'4'!Y55</f>
        <v>0.88530101641907755</v>
      </c>
      <c r="AK55" s="286">
        <v>8.8530101641907755E-28</v>
      </c>
      <c r="AL55" s="311">
        <f>AK55/'4'!Z55</f>
        <v>0.88530101641907755</v>
      </c>
      <c r="AM55" s="286">
        <v>8.8530101641907755E-28</v>
      </c>
      <c r="AN55" s="311">
        <f>AM55/'4'!AA55</f>
        <v>0.88530101641907755</v>
      </c>
      <c r="AO55" s="286">
        <v>8.8530101641907755E-28</v>
      </c>
      <c r="AP55" s="311">
        <f>AO55/'4'!AB55</f>
        <v>0.88530101641907755</v>
      </c>
      <c r="AQ55" s="286">
        <v>8.8530101641907755E-28</v>
      </c>
      <c r="AR55" s="311">
        <f>AQ55/'4'!AC55</f>
        <v>0.88530101641907755</v>
      </c>
      <c r="AS55" s="286">
        <v>8.8530101641907755E-28</v>
      </c>
      <c r="AT55" s="311">
        <f>AS55/'4'!AD55</f>
        <v>0.88530101641907755</v>
      </c>
      <c r="AU55" s="286">
        <v>0.25640089678520656</v>
      </c>
      <c r="AV55" s="311">
        <f>AU55/'4'!AE55</f>
        <v>0.88530101641907744</v>
      </c>
      <c r="AW55" s="286">
        <v>0.25640089678520656</v>
      </c>
      <c r="AX55" s="311">
        <f>AW55/'4'!AF55</f>
        <v>0.88530101641907744</v>
      </c>
      <c r="AY55" s="286">
        <v>-0.25640089678520656</v>
      </c>
      <c r="AZ55" s="312">
        <f>AY55/'4'!AG55</f>
        <v>0.88530101641907744</v>
      </c>
      <c r="BA55" s="316">
        <v>3717.8130033817838</v>
      </c>
      <c r="BB55" s="311">
        <f>BA55/'4'!AH55</f>
        <v>0.88530101641907744</v>
      </c>
      <c r="BC55" s="286">
        <v>8.8530101641907755E-28</v>
      </c>
      <c r="BD55" s="311">
        <f>BC55/'4'!AI55</f>
        <v>0.68648206734903672</v>
      </c>
      <c r="BE55" s="286">
        <v>8.8530101641907755E-28</v>
      </c>
      <c r="BF55" s="311">
        <f>BE55/'4'!AJ55</f>
        <v>0.68648206734903672</v>
      </c>
      <c r="BG55" s="286">
        <v>8.8530101641907755E-28</v>
      </c>
      <c r="BH55" s="311">
        <f>BG55/'4'!AK55</f>
        <v>0.68648206734903672</v>
      </c>
      <c r="BI55" s="286">
        <v>3717.8130033817838</v>
      </c>
      <c r="BJ55" s="311">
        <f>BI55/'4'!AL55</f>
        <v>0.88530101641907744</v>
      </c>
      <c r="BK55" s="286">
        <v>8.8530101641907755E-28</v>
      </c>
      <c r="BL55" s="311">
        <f>BK55/'4'!AM55</f>
        <v>0.68648206734903672</v>
      </c>
      <c r="BM55" s="286">
        <v>8.8530101641907755E-28</v>
      </c>
      <c r="BN55" s="311">
        <f>BM55/'4'!AN55</f>
        <v>0.68648206734903672</v>
      </c>
      <c r="BO55" s="286">
        <v>3717.8130033817838</v>
      </c>
      <c r="BP55" s="311">
        <f>BO55/'4'!AO55</f>
        <v>0.88530101641907744</v>
      </c>
      <c r="BQ55" s="286">
        <v>3717.8130033817838</v>
      </c>
      <c r="BR55" s="311">
        <f>BQ55/'4'!AP55</f>
        <v>0.88530101641907744</v>
      </c>
      <c r="BS55" s="286">
        <v>8.8530101641907755E-28</v>
      </c>
      <c r="BT55" s="312">
        <f>BS55/'4'!AQ55</f>
        <v>0.88530101641907755</v>
      </c>
      <c r="BW55" s="314"/>
    </row>
    <row r="56" spans="1:75" s="245" customFormat="1">
      <c r="A56" s="305"/>
      <c r="B56" s="256">
        <v>28</v>
      </c>
      <c r="C56" s="1084" t="s">
        <v>680</v>
      </c>
      <c r="D56" s="1084"/>
      <c r="E56" s="1084"/>
      <c r="F56" s="1084"/>
      <c r="G56" s="1084"/>
      <c r="H56" s="1085" t="s">
        <v>788</v>
      </c>
      <c r="I56" s="1086"/>
      <c r="J56" s="315">
        <v>11121</v>
      </c>
      <c r="K56" s="316">
        <v>2615.2891472064962</v>
      </c>
      <c r="L56" s="309">
        <f>K56/'4'!M56</f>
        <v>0.88530101641907744</v>
      </c>
      <c r="M56" s="286">
        <v>8.8530101641907755E-28</v>
      </c>
      <c r="N56" s="311">
        <f>M56/'4'!N56</f>
        <v>0.88530101641907755</v>
      </c>
      <c r="O56" s="286">
        <v>1.1417019132040281E-27</v>
      </c>
      <c r="P56" s="311">
        <f>O56/'4'!O56</f>
        <v>1.141701913204028</v>
      </c>
      <c r="Q56" s="286">
        <v>8.8530101641907755E-28</v>
      </c>
      <c r="R56" s="311">
        <f>Q56/'4'!P56</f>
        <v>0.88530101641907755</v>
      </c>
      <c r="S56" s="286">
        <v>2615.2891472064962</v>
      </c>
      <c r="T56" s="311">
        <f>S56/'4'!Q56</f>
        <v>0.88530101641907744</v>
      </c>
      <c r="U56" s="286">
        <v>8.8530101641907755E-28</v>
      </c>
      <c r="V56" s="311">
        <f>U56/'4'!R56</f>
        <v>0.68648206734903672</v>
      </c>
      <c r="W56" s="286">
        <v>8.8530101641907755E-28</v>
      </c>
      <c r="X56" s="311">
        <f>W56/'4'!S56</f>
        <v>0.68648206734903672</v>
      </c>
      <c r="Y56" s="286">
        <v>2615.2891472064962</v>
      </c>
      <c r="Z56" s="311">
        <f>Y56/'4'!T56</f>
        <v>0.88530101641907744</v>
      </c>
      <c r="AA56" s="286">
        <v>2415.0400468174498</v>
      </c>
      <c r="AB56" s="311">
        <f>AA56/'4'!U56</f>
        <v>0.88530101641907744</v>
      </c>
      <c r="AC56" s="286">
        <v>200.24910038904625</v>
      </c>
      <c r="AD56" s="312">
        <f>AC56/'4'!V56</f>
        <v>0.88530101641907755</v>
      </c>
      <c r="AE56" s="317">
        <v>8.8530101641907755E-28</v>
      </c>
      <c r="AF56" s="311">
        <f>AE56/'4'!W56</f>
        <v>0.88530101641907755</v>
      </c>
      <c r="AG56" s="286">
        <v>8.8530101641907755E-28</v>
      </c>
      <c r="AH56" s="311">
        <f>AG56/'4'!X56</f>
        <v>0.88530101641907755</v>
      </c>
      <c r="AI56" s="286">
        <v>8.8530101641907755E-28</v>
      </c>
      <c r="AJ56" s="311">
        <f>AI56/'4'!Y56</f>
        <v>0.88530101641907755</v>
      </c>
      <c r="AK56" s="286">
        <v>8.8530101641907755E-28</v>
      </c>
      <c r="AL56" s="311">
        <f>AK56/'4'!Z56</f>
        <v>0.88530101641907755</v>
      </c>
      <c r="AM56" s="286">
        <v>8.8530101641907755E-28</v>
      </c>
      <c r="AN56" s="311">
        <f>AM56/'4'!AA56</f>
        <v>0.88530101641907755</v>
      </c>
      <c r="AO56" s="286">
        <v>8.8530101641907755E-28</v>
      </c>
      <c r="AP56" s="311">
        <f>AO56/'4'!AB56</f>
        <v>0.88530101641907755</v>
      </c>
      <c r="AQ56" s="286">
        <v>8.8530101641907755E-28</v>
      </c>
      <c r="AR56" s="311">
        <f>AQ56/'4'!AC56</f>
        <v>0.88530101641907755</v>
      </c>
      <c r="AS56" s="286">
        <v>8.8530101641907755E-28</v>
      </c>
      <c r="AT56" s="311">
        <f>AS56/'4'!AD56</f>
        <v>0.88530101641907755</v>
      </c>
      <c r="AU56" s="286">
        <v>174.35260981376641</v>
      </c>
      <c r="AV56" s="311">
        <f>AU56/'4'!AE56</f>
        <v>0.88530101641907744</v>
      </c>
      <c r="AW56" s="286">
        <v>174.35260981376641</v>
      </c>
      <c r="AX56" s="311">
        <f>AW56/'4'!AF56</f>
        <v>0.88530101641907744</v>
      </c>
      <c r="AY56" s="286">
        <v>-174.35260981376641</v>
      </c>
      <c r="AZ56" s="312">
        <f>AY56/'4'!AG56</f>
        <v>0.88530101641907744</v>
      </c>
      <c r="BA56" s="316">
        <v>2615.2891472064962</v>
      </c>
      <c r="BB56" s="311">
        <f>BA56/'4'!AH56</f>
        <v>0.88530101641907744</v>
      </c>
      <c r="BC56" s="286">
        <v>8.8530101641907755E-28</v>
      </c>
      <c r="BD56" s="311">
        <f>BC56/'4'!AI56</f>
        <v>0.68648206734903672</v>
      </c>
      <c r="BE56" s="286">
        <v>8.8530101641907755E-28</v>
      </c>
      <c r="BF56" s="311">
        <f>BE56/'4'!AJ56</f>
        <v>0.68648206734903672</v>
      </c>
      <c r="BG56" s="286">
        <v>8.8530101641907755E-28</v>
      </c>
      <c r="BH56" s="311">
        <f>BG56/'4'!AK56</f>
        <v>0.68648206734903672</v>
      </c>
      <c r="BI56" s="286">
        <v>2615.2891472064962</v>
      </c>
      <c r="BJ56" s="311">
        <f>BI56/'4'!AL56</f>
        <v>0.88530101641907744</v>
      </c>
      <c r="BK56" s="286">
        <v>8.8530101641907755E-28</v>
      </c>
      <c r="BL56" s="311">
        <f>BK56/'4'!AM56</f>
        <v>0.68648206734903672</v>
      </c>
      <c r="BM56" s="286">
        <v>8.8530101641907755E-28</v>
      </c>
      <c r="BN56" s="311">
        <f>BM56/'4'!AN56</f>
        <v>0.68648206734903672</v>
      </c>
      <c r="BO56" s="286">
        <v>2615.2891472064962</v>
      </c>
      <c r="BP56" s="311">
        <f>BO56/'4'!AO56</f>
        <v>0.88530101641907744</v>
      </c>
      <c r="BQ56" s="286">
        <v>2589.3926566312166</v>
      </c>
      <c r="BR56" s="311">
        <f>BQ56/'4'!AP56</f>
        <v>0.88530101641907755</v>
      </c>
      <c r="BS56" s="286">
        <v>25.89649057527982</v>
      </c>
      <c r="BT56" s="312">
        <f>BS56/'4'!AQ56</f>
        <v>0.88530101641907744</v>
      </c>
      <c r="BW56" s="314"/>
    </row>
    <row r="57" spans="1:75" s="245" customFormat="1">
      <c r="A57" s="305"/>
      <c r="B57" s="256">
        <v>29</v>
      </c>
      <c r="C57" s="1084" t="s">
        <v>680</v>
      </c>
      <c r="D57" s="1084"/>
      <c r="E57" s="1084"/>
      <c r="F57" s="1084"/>
      <c r="G57" s="1084"/>
      <c r="H57" s="1085" t="s">
        <v>788</v>
      </c>
      <c r="I57" s="1086"/>
      <c r="J57" s="315">
        <v>11124</v>
      </c>
      <c r="K57" s="316">
        <v>2615.2891472064962</v>
      </c>
      <c r="L57" s="309">
        <f>K57/'4'!M57</f>
        <v>0.88530101641907744</v>
      </c>
      <c r="M57" s="286">
        <v>8.8530101641907755E-28</v>
      </c>
      <c r="N57" s="311">
        <f>M57/'4'!N57</f>
        <v>0.88530101641907755</v>
      </c>
      <c r="O57" s="286">
        <v>1.1417019132040281E-27</v>
      </c>
      <c r="P57" s="311">
        <f>O57/'4'!O57</f>
        <v>1.141701913204028</v>
      </c>
      <c r="Q57" s="286">
        <v>8.8530101641907755E-28</v>
      </c>
      <c r="R57" s="311">
        <f>Q57/'4'!P57</f>
        <v>0.88530101641907755</v>
      </c>
      <c r="S57" s="286">
        <v>2615.2891472064962</v>
      </c>
      <c r="T57" s="311">
        <f>S57/'4'!Q57</f>
        <v>0.88530101641907744</v>
      </c>
      <c r="U57" s="286">
        <v>8.8530101641907755E-28</v>
      </c>
      <c r="V57" s="311">
        <f>U57/'4'!R57</f>
        <v>0.68648206734903672</v>
      </c>
      <c r="W57" s="286">
        <v>8.8530101641907755E-28</v>
      </c>
      <c r="X57" s="311">
        <f>W57/'4'!S57</f>
        <v>0.68648206734903672</v>
      </c>
      <c r="Y57" s="286">
        <v>2615.2891472064962</v>
      </c>
      <c r="Z57" s="311">
        <f>Y57/'4'!T57</f>
        <v>0.88530101641907744</v>
      </c>
      <c r="AA57" s="286">
        <v>2415.0400468174498</v>
      </c>
      <c r="AB57" s="311">
        <f>AA57/'4'!U57</f>
        <v>0.88530101641907744</v>
      </c>
      <c r="AC57" s="286">
        <v>200.24910038904625</v>
      </c>
      <c r="AD57" s="312">
        <f>AC57/'4'!V57</f>
        <v>0.88530101641907755</v>
      </c>
      <c r="AE57" s="317">
        <v>8.8530101641907755E-28</v>
      </c>
      <c r="AF57" s="311">
        <f>AE57/'4'!W57</f>
        <v>0.88530101641907755</v>
      </c>
      <c r="AG57" s="286">
        <v>8.8530101641907755E-28</v>
      </c>
      <c r="AH57" s="311">
        <f>AG57/'4'!X57</f>
        <v>0.88530101641907755</v>
      </c>
      <c r="AI57" s="286">
        <v>8.8530101641907755E-28</v>
      </c>
      <c r="AJ57" s="311">
        <f>AI57/'4'!Y57</f>
        <v>0.88530101641907755</v>
      </c>
      <c r="AK57" s="286">
        <v>8.8530101641907755E-28</v>
      </c>
      <c r="AL57" s="311">
        <f>AK57/'4'!Z57</f>
        <v>0.88530101641907755</v>
      </c>
      <c r="AM57" s="286">
        <v>8.8530101641907755E-28</v>
      </c>
      <c r="AN57" s="311">
        <f>AM57/'4'!AA57</f>
        <v>0.88530101641907755</v>
      </c>
      <c r="AO57" s="286">
        <v>8.8530101641907755E-28</v>
      </c>
      <c r="AP57" s="311">
        <f>AO57/'4'!AB57</f>
        <v>0.88530101641907755</v>
      </c>
      <c r="AQ57" s="286">
        <v>8.8530101641907755E-28</v>
      </c>
      <c r="AR57" s="311">
        <f>AQ57/'4'!AC57</f>
        <v>0.88530101641907755</v>
      </c>
      <c r="AS57" s="286">
        <v>8.8530101641907755E-28</v>
      </c>
      <c r="AT57" s="311">
        <f>AS57/'4'!AD57</f>
        <v>0.88530101641907755</v>
      </c>
      <c r="AU57" s="286">
        <v>174.35260981376641</v>
      </c>
      <c r="AV57" s="311">
        <f>AU57/'4'!AE57</f>
        <v>0.88530101641907744</v>
      </c>
      <c r="AW57" s="286">
        <v>174.35260981376641</v>
      </c>
      <c r="AX57" s="311">
        <f>AW57/'4'!AF57</f>
        <v>0.88530101641907744</v>
      </c>
      <c r="AY57" s="286">
        <v>-174.35260981376641</v>
      </c>
      <c r="AZ57" s="312">
        <f>AY57/'4'!AG57</f>
        <v>0.88530101641907744</v>
      </c>
      <c r="BA57" s="316">
        <v>2615.2891472064962</v>
      </c>
      <c r="BB57" s="311">
        <f>BA57/'4'!AH57</f>
        <v>0.88530101641907744</v>
      </c>
      <c r="BC57" s="286">
        <v>8.8530101641907755E-28</v>
      </c>
      <c r="BD57" s="311">
        <f>BC57/'4'!AI57</f>
        <v>0.68648206734903672</v>
      </c>
      <c r="BE57" s="286">
        <v>8.8530101641907755E-28</v>
      </c>
      <c r="BF57" s="311">
        <f>BE57/'4'!AJ57</f>
        <v>0.68648206734903672</v>
      </c>
      <c r="BG57" s="286">
        <v>8.8530101641907755E-28</v>
      </c>
      <c r="BH57" s="311">
        <f>BG57/'4'!AK57</f>
        <v>0.68648206734903672</v>
      </c>
      <c r="BI57" s="286">
        <v>2615.2891472064962</v>
      </c>
      <c r="BJ57" s="311">
        <f>BI57/'4'!AL57</f>
        <v>0.88530101641907744</v>
      </c>
      <c r="BK57" s="286">
        <v>8.8530101641907755E-28</v>
      </c>
      <c r="BL57" s="311">
        <f>BK57/'4'!AM57</f>
        <v>0.68648206734903672</v>
      </c>
      <c r="BM57" s="286">
        <v>8.8530101641907755E-28</v>
      </c>
      <c r="BN57" s="311">
        <f>BM57/'4'!AN57</f>
        <v>0.68648206734903672</v>
      </c>
      <c r="BO57" s="286">
        <v>2615.2891472064962</v>
      </c>
      <c r="BP57" s="311">
        <f>BO57/'4'!AO57</f>
        <v>0.88530101641907744</v>
      </c>
      <c r="BQ57" s="286">
        <v>2589.3926566312166</v>
      </c>
      <c r="BR57" s="311">
        <f>BQ57/'4'!AP57</f>
        <v>0.88530101641907755</v>
      </c>
      <c r="BS57" s="286">
        <v>25.89649057527982</v>
      </c>
      <c r="BT57" s="312">
        <f>BS57/'4'!AQ57</f>
        <v>0.88530101641907744</v>
      </c>
      <c r="BW57" s="314"/>
    </row>
    <row r="58" spans="1:75" s="245" customFormat="1">
      <c r="A58" s="305"/>
      <c r="B58" s="256">
        <v>30</v>
      </c>
      <c r="C58" s="1084" t="s">
        <v>688</v>
      </c>
      <c r="D58" s="1084"/>
      <c r="E58" s="1084"/>
      <c r="F58" s="1084"/>
      <c r="G58" s="1084"/>
      <c r="H58" s="1085" t="s">
        <v>788</v>
      </c>
      <c r="I58" s="1086"/>
      <c r="J58" s="315">
        <v>11035</v>
      </c>
      <c r="K58" s="316">
        <v>4871.6170389140616</v>
      </c>
      <c r="L58" s="309">
        <f>K58/'4'!M58</f>
        <v>0.88530101641907744</v>
      </c>
      <c r="M58" s="286">
        <v>8.8530101641907755E-28</v>
      </c>
      <c r="N58" s="311">
        <f>M58/'4'!N58</f>
        <v>0.88530101641907755</v>
      </c>
      <c r="O58" s="286">
        <v>1.1417019132040281E-27</v>
      </c>
      <c r="P58" s="311">
        <f>O58/'4'!O58</f>
        <v>1.141701913204028</v>
      </c>
      <c r="Q58" s="286">
        <v>8.8530101641907755E-28</v>
      </c>
      <c r="R58" s="311">
        <f>Q58/'4'!P58</f>
        <v>0.88530101641907755</v>
      </c>
      <c r="S58" s="286">
        <v>4871.6170389140616</v>
      </c>
      <c r="T58" s="311">
        <f>S58/'4'!Q58</f>
        <v>0.88530101641907744</v>
      </c>
      <c r="U58" s="286">
        <v>8.8530101641907755E-28</v>
      </c>
      <c r="V58" s="311">
        <f>U58/'4'!R58</f>
        <v>0.68648206734903672</v>
      </c>
      <c r="W58" s="286">
        <v>8.8530101641907755E-28</v>
      </c>
      <c r="X58" s="311">
        <f>W58/'4'!S58</f>
        <v>0.68648206734903672</v>
      </c>
      <c r="Y58" s="286">
        <v>4871.6170389140616</v>
      </c>
      <c r="Z58" s="311">
        <f>Y58/'4'!T58</f>
        <v>0.88530101641907744</v>
      </c>
      <c r="AA58" s="286">
        <v>4871.3606380172769</v>
      </c>
      <c r="AB58" s="311">
        <f>AA58/'4'!U58</f>
        <v>0.88530101641907744</v>
      </c>
      <c r="AC58" s="286">
        <v>0.25640089678440137</v>
      </c>
      <c r="AD58" s="312">
        <f>AC58/'4'!V58</f>
        <v>0.88530101641907744</v>
      </c>
      <c r="AE58" s="317">
        <v>8.8530101641907755E-28</v>
      </c>
      <c r="AF58" s="311">
        <f>AE58/'4'!W58</f>
        <v>0.88530101641907755</v>
      </c>
      <c r="AG58" s="286">
        <v>8.8530101641907755E-28</v>
      </c>
      <c r="AH58" s="311">
        <f>AG58/'4'!X58</f>
        <v>0.88530101641907755</v>
      </c>
      <c r="AI58" s="286">
        <v>8.8530101641907755E-28</v>
      </c>
      <c r="AJ58" s="311">
        <f>AI58/'4'!Y58</f>
        <v>0.88530101641907755</v>
      </c>
      <c r="AK58" s="286">
        <v>8.8530101641907755E-28</v>
      </c>
      <c r="AL58" s="311">
        <f>AK58/'4'!Z58</f>
        <v>0.88530101641907755</v>
      </c>
      <c r="AM58" s="286">
        <v>8.8530101641907755E-28</v>
      </c>
      <c r="AN58" s="311">
        <f>AM58/'4'!AA58</f>
        <v>0.88530101641907755</v>
      </c>
      <c r="AO58" s="286">
        <v>8.8530101641907755E-28</v>
      </c>
      <c r="AP58" s="311">
        <f>AO58/'4'!AB58</f>
        <v>0.88530101641907755</v>
      </c>
      <c r="AQ58" s="286">
        <v>8.8530101641907755E-28</v>
      </c>
      <c r="AR58" s="311">
        <f>AQ58/'4'!AC58</f>
        <v>0.88530101641907755</v>
      </c>
      <c r="AS58" s="286">
        <v>8.8530101641907755E-28</v>
      </c>
      <c r="AT58" s="311">
        <f>AS58/'4'!AD58</f>
        <v>0.88530101641907755</v>
      </c>
      <c r="AU58" s="286">
        <v>0.25640089678440137</v>
      </c>
      <c r="AV58" s="311">
        <f>AU58/'4'!AE58</f>
        <v>0.88530101641907744</v>
      </c>
      <c r="AW58" s="286">
        <v>0.25640089678440137</v>
      </c>
      <c r="AX58" s="311">
        <f>AW58/'4'!AF58</f>
        <v>0.88530101641907744</v>
      </c>
      <c r="AY58" s="286">
        <v>-0.25640089678440137</v>
      </c>
      <c r="AZ58" s="312">
        <f>AY58/'4'!AG58</f>
        <v>0.88530101641907744</v>
      </c>
      <c r="BA58" s="316">
        <v>4871.6170389140616</v>
      </c>
      <c r="BB58" s="311">
        <f>BA58/'4'!AH58</f>
        <v>0.88530101641907744</v>
      </c>
      <c r="BC58" s="286">
        <v>8.8530101641907755E-28</v>
      </c>
      <c r="BD58" s="311">
        <f>BC58/'4'!AI58</f>
        <v>0.68648206734903672</v>
      </c>
      <c r="BE58" s="286">
        <v>8.8530101641907755E-28</v>
      </c>
      <c r="BF58" s="311">
        <f>BE58/'4'!AJ58</f>
        <v>0.68648206734903672</v>
      </c>
      <c r="BG58" s="286">
        <v>8.8530101641907755E-28</v>
      </c>
      <c r="BH58" s="311">
        <f>BG58/'4'!AK58</f>
        <v>0.68648206734903672</v>
      </c>
      <c r="BI58" s="286">
        <v>4871.6170389140616</v>
      </c>
      <c r="BJ58" s="311">
        <f>BI58/'4'!AL58</f>
        <v>0.88530101641907744</v>
      </c>
      <c r="BK58" s="286">
        <v>8.8530101641907755E-28</v>
      </c>
      <c r="BL58" s="311">
        <f>BK58/'4'!AM58</f>
        <v>0.68648206734903672</v>
      </c>
      <c r="BM58" s="286">
        <v>8.8530101641907755E-28</v>
      </c>
      <c r="BN58" s="311">
        <f>BM58/'4'!AN58</f>
        <v>0.68648206734903672</v>
      </c>
      <c r="BO58" s="286">
        <v>4871.6170389140616</v>
      </c>
      <c r="BP58" s="311">
        <f>BO58/'4'!AO58</f>
        <v>0.88530101641907744</v>
      </c>
      <c r="BQ58" s="286">
        <v>4871.6170389140616</v>
      </c>
      <c r="BR58" s="311">
        <f>BQ58/'4'!AP58</f>
        <v>0.88530101641907744</v>
      </c>
      <c r="BS58" s="286">
        <v>8.8530101641907755E-28</v>
      </c>
      <c r="BT58" s="312">
        <f>BS58/'4'!AQ58</f>
        <v>0.88530101641907755</v>
      </c>
      <c r="BW58" s="314"/>
    </row>
    <row r="59" spans="1:75" s="245" customFormat="1">
      <c r="A59" s="305"/>
      <c r="B59" s="256">
        <v>31</v>
      </c>
      <c r="C59" s="1084" t="s">
        <v>689</v>
      </c>
      <c r="D59" s="1084"/>
      <c r="E59" s="1084"/>
      <c r="F59" s="1084"/>
      <c r="G59" s="1084"/>
      <c r="H59" s="1085" t="s">
        <v>797</v>
      </c>
      <c r="I59" s="1086"/>
      <c r="J59" s="315">
        <v>89105</v>
      </c>
      <c r="K59" s="316">
        <v>934.06846698757511</v>
      </c>
      <c r="L59" s="309">
        <f>K59/'4'!M59</f>
        <v>0.88530101641907744</v>
      </c>
      <c r="M59" s="286">
        <v>8.8530101641907755E-28</v>
      </c>
      <c r="N59" s="311">
        <f>M59/'4'!N59</f>
        <v>0.88530101641907755</v>
      </c>
      <c r="O59" s="286">
        <v>1.1417019132040281E-27</v>
      </c>
      <c r="P59" s="311">
        <f>O59/'4'!O59</f>
        <v>1.141701913204028</v>
      </c>
      <c r="Q59" s="286">
        <v>8.8530101641907755E-28</v>
      </c>
      <c r="R59" s="311">
        <f>Q59/'4'!P59</f>
        <v>0.88530101641907755</v>
      </c>
      <c r="S59" s="286">
        <v>934.06846698757511</v>
      </c>
      <c r="T59" s="311">
        <f>S59/'4'!Q59</f>
        <v>0.88530101641907744</v>
      </c>
      <c r="U59" s="286">
        <v>8.8530101641907755E-28</v>
      </c>
      <c r="V59" s="311">
        <f>U59/'4'!R59</f>
        <v>0.68648206734903672</v>
      </c>
      <c r="W59" s="286">
        <v>8.8530101641907755E-28</v>
      </c>
      <c r="X59" s="311">
        <f>W59/'4'!S59</f>
        <v>0.68648206734903672</v>
      </c>
      <c r="Y59" s="286">
        <v>934.06846698757511</v>
      </c>
      <c r="Z59" s="311">
        <f>Y59/'4'!T59</f>
        <v>0.88530101641907744</v>
      </c>
      <c r="AA59" s="286">
        <v>142.71273915050352</v>
      </c>
      <c r="AB59" s="311">
        <f>AA59/'4'!U59</f>
        <v>0.88530101641907744</v>
      </c>
      <c r="AC59" s="286">
        <v>791.35572783707164</v>
      </c>
      <c r="AD59" s="312">
        <f>AC59/'4'!V59</f>
        <v>0.88530101641907744</v>
      </c>
      <c r="AE59" s="317">
        <v>8.8530101641907755E-28</v>
      </c>
      <c r="AF59" s="311">
        <f>AE59/'4'!W59</f>
        <v>0.88530101641907755</v>
      </c>
      <c r="AG59" s="286">
        <v>8.8530101641907755E-28</v>
      </c>
      <c r="AH59" s="311">
        <f>AG59/'4'!X59</f>
        <v>0.88530101641907755</v>
      </c>
      <c r="AI59" s="286">
        <v>8.8530101641907755E-28</v>
      </c>
      <c r="AJ59" s="311">
        <f>AI59/'4'!Y59</f>
        <v>0.88530101641907755</v>
      </c>
      <c r="AK59" s="286">
        <v>8.8530101641907755E-28</v>
      </c>
      <c r="AL59" s="311">
        <f>AK59/'4'!Z59</f>
        <v>0.88530101641907755</v>
      </c>
      <c r="AM59" s="286">
        <v>8.8530101641907755E-28</v>
      </c>
      <c r="AN59" s="311">
        <f>AM59/'4'!AA59</f>
        <v>0.88530101641907755</v>
      </c>
      <c r="AO59" s="286">
        <v>8.8530101641907755E-28</v>
      </c>
      <c r="AP59" s="311">
        <f>AO59/'4'!AB59</f>
        <v>0.88530101641907755</v>
      </c>
      <c r="AQ59" s="286">
        <v>8.8530101641907755E-28</v>
      </c>
      <c r="AR59" s="311">
        <f>AQ59/'4'!AC59</f>
        <v>0.88530101641907755</v>
      </c>
      <c r="AS59" s="286">
        <v>8.8530101641907755E-28</v>
      </c>
      <c r="AT59" s="311">
        <f>AS59/'4'!AD59</f>
        <v>0.88530101641907755</v>
      </c>
      <c r="AU59" s="286">
        <v>155.67807783126253</v>
      </c>
      <c r="AV59" s="311">
        <f>AU59/'4'!AE59</f>
        <v>0.88530101641907755</v>
      </c>
      <c r="AW59" s="286">
        <v>155.67807783126253</v>
      </c>
      <c r="AX59" s="311">
        <f>AW59/'4'!AF59</f>
        <v>0.88530101641907755</v>
      </c>
      <c r="AY59" s="286">
        <v>-155.67807783126253</v>
      </c>
      <c r="AZ59" s="312">
        <f>AY59/'4'!AG59</f>
        <v>0.88530101641907755</v>
      </c>
      <c r="BA59" s="316">
        <v>934.06846698757511</v>
      </c>
      <c r="BB59" s="311">
        <f>BA59/'4'!AH59</f>
        <v>0.88530101641907744</v>
      </c>
      <c r="BC59" s="286">
        <v>8.8530101641907755E-28</v>
      </c>
      <c r="BD59" s="311">
        <f>BC59/'4'!AI59</f>
        <v>0.68648206734903672</v>
      </c>
      <c r="BE59" s="286">
        <v>8.8530101641907755E-28</v>
      </c>
      <c r="BF59" s="311">
        <f>BE59/'4'!AJ59</f>
        <v>0.68648206734903672</v>
      </c>
      <c r="BG59" s="286">
        <v>8.8530101641907755E-28</v>
      </c>
      <c r="BH59" s="311">
        <f>BG59/'4'!AK59</f>
        <v>0.68648206734903672</v>
      </c>
      <c r="BI59" s="286">
        <v>934.06846698757511</v>
      </c>
      <c r="BJ59" s="311">
        <f>BI59/'4'!AL59</f>
        <v>0.88530101641907744</v>
      </c>
      <c r="BK59" s="286">
        <v>8.8530101641907755E-28</v>
      </c>
      <c r="BL59" s="311">
        <f>BK59/'4'!AM59</f>
        <v>0.68648206734903672</v>
      </c>
      <c r="BM59" s="286">
        <v>8.8530101641907755E-28</v>
      </c>
      <c r="BN59" s="311">
        <f>BM59/'4'!AN59</f>
        <v>0.68648206734903672</v>
      </c>
      <c r="BO59" s="286">
        <v>934.06846698757511</v>
      </c>
      <c r="BP59" s="311">
        <f>BO59/'4'!AO59</f>
        <v>0.88530101641907744</v>
      </c>
      <c r="BQ59" s="286">
        <v>298.39081698176602</v>
      </c>
      <c r="BR59" s="311">
        <f>BQ59/'4'!AP59</f>
        <v>0.88530101641907744</v>
      </c>
      <c r="BS59" s="286">
        <v>635.67765000580903</v>
      </c>
      <c r="BT59" s="312">
        <f>BS59/'4'!AQ59</f>
        <v>0.88530101641907732</v>
      </c>
      <c r="BW59" s="314"/>
    </row>
    <row r="60" spans="1:75" s="245" customFormat="1">
      <c r="A60" s="305"/>
      <c r="B60" s="256">
        <v>32</v>
      </c>
      <c r="C60" s="1084" t="s">
        <v>690</v>
      </c>
      <c r="D60" s="1084"/>
      <c r="E60" s="1084"/>
      <c r="F60" s="1084"/>
      <c r="G60" s="1084"/>
      <c r="H60" s="1085" t="s">
        <v>798</v>
      </c>
      <c r="I60" s="1086"/>
      <c r="J60" s="315">
        <v>72147</v>
      </c>
      <c r="K60" s="316">
        <v>935.8888088123224</v>
      </c>
      <c r="L60" s="309">
        <f>K60/'4'!M60</f>
        <v>0.87454313371236436</v>
      </c>
      <c r="M60" s="286">
        <v>8.744588627425382E-28</v>
      </c>
      <c r="N60" s="311">
        <f>M60/'4'!N60</f>
        <v>0.87445886274253815</v>
      </c>
      <c r="O60" s="286">
        <v>1.1278283323083921E-27</v>
      </c>
      <c r="P60" s="311">
        <f>O60/'4'!O60</f>
        <v>1.1278283323083922</v>
      </c>
      <c r="Q60" s="286">
        <v>8.744588627425382E-28</v>
      </c>
      <c r="R60" s="311">
        <f>Q60/'4'!P60</f>
        <v>0.87445886274253815</v>
      </c>
      <c r="S60" s="286">
        <v>935.8888088123224</v>
      </c>
      <c r="T60" s="311">
        <f>S60/'4'!Q60</f>
        <v>0.87454313371236436</v>
      </c>
      <c r="U60" s="286">
        <v>8.744588627425382E-28</v>
      </c>
      <c r="V60" s="311">
        <f>U60/'4'!R60</f>
        <v>0.67807482062464863</v>
      </c>
      <c r="W60" s="286">
        <v>8.744588627425382E-28</v>
      </c>
      <c r="X60" s="311">
        <f>W60/'4'!S60</f>
        <v>0.67807482062464863</v>
      </c>
      <c r="Y60" s="286">
        <v>935.8888088123224</v>
      </c>
      <c r="Z60" s="311">
        <f>Y60/'4'!T60</f>
        <v>0.87454313371236436</v>
      </c>
      <c r="AA60" s="286">
        <v>25.997192783896281</v>
      </c>
      <c r="AB60" s="311">
        <f>AA60/'4'!U60</f>
        <v>0.87454313371236436</v>
      </c>
      <c r="AC60" s="286">
        <v>909.89161602842603</v>
      </c>
      <c r="AD60" s="312">
        <f>AC60/'4'!V60</f>
        <v>0.87454313371236436</v>
      </c>
      <c r="AE60" s="317">
        <v>8.744588627425382E-28</v>
      </c>
      <c r="AF60" s="311">
        <f>AE60/'4'!W60</f>
        <v>0.87445886274253815</v>
      </c>
      <c r="AG60" s="286">
        <v>8.744588627425382E-28</v>
      </c>
      <c r="AH60" s="311">
        <f>AG60/'4'!X60</f>
        <v>0.87445886274253815</v>
      </c>
      <c r="AI60" s="286">
        <v>8.744588627425382E-28</v>
      </c>
      <c r="AJ60" s="311">
        <f>AI60/'4'!Y60</f>
        <v>0.87445886274253815</v>
      </c>
      <c r="AK60" s="286">
        <v>8.744588627425382E-28</v>
      </c>
      <c r="AL60" s="311">
        <f>AK60/'4'!Z60</f>
        <v>0.87445886274253815</v>
      </c>
      <c r="AM60" s="286">
        <v>8.744588627425382E-28</v>
      </c>
      <c r="AN60" s="311">
        <f>AM60/'4'!AA60</f>
        <v>0.87445886274253815</v>
      </c>
      <c r="AO60" s="286">
        <v>8.744588627425382E-28</v>
      </c>
      <c r="AP60" s="311">
        <f>AO60/'4'!AB60</f>
        <v>0.87445886274253815</v>
      </c>
      <c r="AQ60" s="286">
        <v>8.744588627425382E-28</v>
      </c>
      <c r="AR60" s="311">
        <f>AQ60/'4'!AC60</f>
        <v>0.87445886274253815</v>
      </c>
      <c r="AS60" s="286">
        <v>8.744588627425382E-28</v>
      </c>
      <c r="AT60" s="311">
        <f>AS60/'4'!AD60</f>
        <v>0.87445886274253815</v>
      </c>
      <c r="AU60" s="286">
        <v>311.96293627077409</v>
      </c>
      <c r="AV60" s="311">
        <f>AU60/'4'!AE60</f>
        <v>0.87454313371236436</v>
      </c>
      <c r="AW60" s="286">
        <v>311.96293627077409</v>
      </c>
      <c r="AX60" s="311">
        <f>AW60/'4'!AF60</f>
        <v>0.87454313371236436</v>
      </c>
      <c r="AY60" s="286">
        <v>-311.96293627077409</v>
      </c>
      <c r="AZ60" s="312">
        <f>AY60/'4'!AG60</f>
        <v>0.87454313371236436</v>
      </c>
      <c r="BA60" s="316">
        <v>935.8888088123224</v>
      </c>
      <c r="BB60" s="311">
        <f>BA60/'4'!AH60</f>
        <v>0.87454313371236436</v>
      </c>
      <c r="BC60" s="286">
        <v>8.744588627425382E-28</v>
      </c>
      <c r="BD60" s="311">
        <f>BC60/'4'!AI60</f>
        <v>0.67807482062464863</v>
      </c>
      <c r="BE60" s="286">
        <v>8.744588627425382E-28</v>
      </c>
      <c r="BF60" s="311">
        <f>BE60/'4'!AJ60</f>
        <v>0.67807482062464863</v>
      </c>
      <c r="BG60" s="286">
        <v>8.744588627425382E-28</v>
      </c>
      <c r="BH60" s="311">
        <f>BG60/'4'!AK60</f>
        <v>0.67807482062464863</v>
      </c>
      <c r="BI60" s="286">
        <v>935.8888088123224</v>
      </c>
      <c r="BJ60" s="311">
        <f>BI60/'4'!AL60</f>
        <v>0.87454313371236436</v>
      </c>
      <c r="BK60" s="286">
        <v>8.744588627425382E-28</v>
      </c>
      <c r="BL60" s="311">
        <f>BK60/'4'!AM60</f>
        <v>0.67807482062464863</v>
      </c>
      <c r="BM60" s="286">
        <v>8.744588627425382E-28</v>
      </c>
      <c r="BN60" s="311">
        <f>BM60/'4'!AN60</f>
        <v>0.67807482062464863</v>
      </c>
      <c r="BO60" s="286">
        <v>935.8888088123224</v>
      </c>
      <c r="BP60" s="311">
        <f>BO60/'4'!AO60</f>
        <v>0.87454313371236436</v>
      </c>
      <c r="BQ60" s="286">
        <v>337.9601290546704</v>
      </c>
      <c r="BR60" s="311">
        <f>BQ60/'4'!AP60</f>
        <v>0.87454313371236436</v>
      </c>
      <c r="BS60" s="286">
        <v>597.92867975765193</v>
      </c>
      <c r="BT60" s="312">
        <f>BS60/'4'!AQ60</f>
        <v>0.87454313371236436</v>
      </c>
      <c r="BW60" s="314"/>
    </row>
    <row r="61" spans="1:75" s="245" customFormat="1">
      <c r="A61" s="305"/>
      <c r="B61" s="256">
        <v>33</v>
      </c>
      <c r="C61" s="1084" t="s">
        <v>691</v>
      </c>
      <c r="D61" s="1084"/>
      <c r="E61" s="1084"/>
      <c r="F61" s="1084"/>
      <c r="G61" s="1084"/>
      <c r="H61" s="1085" t="s">
        <v>796</v>
      </c>
      <c r="I61" s="1086"/>
      <c r="J61" s="315">
        <v>11062</v>
      </c>
      <c r="K61" s="316">
        <v>1119.7027162598793</v>
      </c>
      <c r="L61" s="309">
        <f>K61/'4'!M61</f>
        <v>0.88530101641907744</v>
      </c>
      <c r="M61" s="286">
        <v>8.8530101641907755E-28</v>
      </c>
      <c r="N61" s="311">
        <f>M61/'4'!N61</f>
        <v>0.88530101641907755</v>
      </c>
      <c r="O61" s="286">
        <v>1.1417019132040281E-27</v>
      </c>
      <c r="P61" s="311">
        <f>O61/'4'!O61</f>
        <v>1.141701913204028</v>
      </c>
      <c r="Q61" s="286">
        <v>8.8530101641907755E-28</v>
      </c>
      <c r="R61" s="311">
        <f>Q61/'4'!P61</f>
        <v>0.88530101641907755</v>
      </c>
      <c r="S61" s="286">
        <v>1119.7027162598793</v>
      </c>
      <c r="T61" s="311">
        <f>S61/'4'!Q61</f>
        <v>0.88530101641907744</v>
      </c>
      <c r="U61" s="286">
        <v>8.8530101641907755E-28</v>
      </c>
      <c r="V61" s="311">
        <f>U61/'4'!R61</f>
        <v>0.68648206734903672</v>
      </c>
      <c r="W61" s="286">
        <v>8.8530101641907755E-28</v>
      </c>
      <c r="X61" s="311">
        <f>W61/'4'!S61</f>
        <v>0.68648206734903672</v>
      </c>
      <c r="Y61" s="286">
        <v>1119.7027162598793</v>
      </c>
      <c r="Z61" s="311">
        <f>Y61/'4'!T61</f>
        <v>0.88530101641907744</v>
      </c>
      <c r="AA61" s="286">
        <v>624.51566429910417</v>
      </c>
      <c r="AB61" s="311">
        <f>AA61/'4'!U61</f>
        <v>0.88530101641907744</v>
      </c>
      <c r="AC61" s="286">
        <v>495.18705196077508</v>
      </c>
      <c r="AD61" s="312">
        <f>AC61/'4'!V61</f>
        <v>0.88530101641907744</v>
      </c>
      <c r="AE61" s="317">
        <v>8.8530101641907755E-28</v>
      </c>
      <c r="AF61" s="311">
        <f>AE61/'4'!W61</f>
        <v>0.88530101641907755</v>
      </c>
      <c r="AG61" s="286">
        <v>8.8530101641907755E-28</v>
      </c>
      <c r="AH61" s="311">
        <f>AG61/'4'!X61</f>
        <v>0.88530101641907755</v>
      </c>
      <c r="AI61" s="286">
        <v>8.8530101641907755E-28</v>
      </c>
      <c r="AJ61" s="311">
        <f>AI61/'4'!Y61</f>
        <v>0.88530101641907755</v>
      </c>
      <c r="AK61" s="286">
        <v>8.8530101641907755E-28</v>
      </c>
      <c r="AL61" s="311">
        <f>AK61/'4'!Z61</f>
        <v>0.88530101641907755</v>
      </c>
      <c r="AM61" s="286">
        <v>8.8530101641907755E-28</v>
      </c>
      <c r="AN61" s="311">
        <f>AM61/'4'!AA61</f>
        <v>0.88530101641907755</v>
      </c>
      <c r="AO61" s="286">
        <v>8.8530101641907755E-28</v>
      </c>
      <c r="AP61" s="311">
        <f>AO61/'4'!AB61</f>
        <v>0.88530101641907755</v>
      </c>
      <c r="AQ61" s="286">
        <v>8.8530101641907755E-28</v>
      </c>
      <c r="AR61" s="311">
        <f>AQ61/'4'!AC61</f>
        <v>0.88530101641907755</v>
      </c>
      <c r="AS61" s="286">
        <v>8.8530101641907755E-28</v>
      </c>
      <c r="AT61" s="311">
        <f>AS61/'4'!AD61</f>
        <v>0.88530101641907755</v>
      </c>
      <c r="AU61" s="286">
        <v>111.97027162598793</v>
      </c>
      <c r="AV61" s="311">
        <f>AU61/'4'!AE61</f>
        <v>0.88530101641907744</v>
      </c>
      <c r="AW61" s="286">
        <v>111.97027162598793</v>
      </c>
      <c r="AX61" s="311">
        <f>AW61/'4'!AF61</f>
        <v>0.88530101641907744</v>
      </c>
      <c r="AY61" s="286">
        <v>-111.97027162598793</v>
      </c>
      <c r="AZ61" s="312">
        <f>AY61/'4'!AG61</f>
        <v>0.88530101641907744</v>
      </c>
      <c r="BA61" s="316">
        <v>1119.7027162598793</v>
      </c>
      <c r="BB61" s="311">
        <f>BA61/'4'!AH61</f>
        <v>0.88530101641907744</v>
      </c>
      <c r="BC61" s="286">
        <v>8.8530101641907755E-28</v>
      </c>
      <c r="BD61" s="311">
        <f>BC61/'4'!AI61</f>
        <v>0.68648206734903672</v>
      </c>
      <c r="BE61" s="286">
        <v>8.8530101641907755E-28</v>
      </c>
      <c r="BF61" s="311">
        <f>BE61/'4'!AJ61</f>
        <v>0.68648206734903672</v>
      </c>
      <c r="BG61" s="286">
        <v>8.8530101641907755E-28</v>
      </c>
      <c r="BH61" s="311">
        <f>BG61/'4'!AK61</f>
        <v>0.68648206734903672</v>
      </c>
      <c r="BI61" s="286">
        <v>1119.7027162598793</v>
      </c>
      <c r="BJ61" s="311">
        <f>BI61/'4'!AL61</f>
        <v>0.88530101641907744</v>
      </c>
      <c r="BK61" s="286">
        <v>8.8530101641907755E-28</v>
      </c>
      <c r="BL61" s="311">
        <f>BK61/'4'!AM61</f>
        <v>0.68648206734903672</v>
      </c>
      <c r="BM61" s="286">
        <v>8.8530101641907755E-28</v>
      </c>
      <c r="BN61" s="311">
        <f>BM61/'4'!AN61</f>
        <v>0.68648206734903672</v>
      </c>
      <c r="BO61" s="286">
        <v>1119.7027162598793</v>
      </c>
      <c r="BP61" s="311">
        <f>BO61/'4'!AO61</f>
        <v>0.88530101641907744</v>
      </c>
      <c r="BQ61" s="286">
        <v>736.48593592509212</v>
      </c>
      <c r="BR61" s="311">
        <f>BQ61/'4'!AP61</f>
        <v>0.88530101641907744</v>
      </c>
      <c r="BS61" s="286">
        <v>383.21678033478713</v>
      </c>
      <c r="BT61" s="312">
        <f>BS61/'4'!AQ61</f>
        <v>0.88530101641907744</v>
      </c>
      <c r="BW61" s="314"/>
    </row>
    <row r="62" spans="1:75" s="245" customFormat="1">
      <c r="A62" s="305"/>
      <c r="B62" s="256">
        <v>34</v>
      </c>
      <c r="C62" s="1084" t="s">
        <v>692</v>
      </c>
      <c r="D62" s="1084"/>
      <c r="E62" s="1084"/>
      <c r="F62" s="1084"/>
      <c r="G62" s="1084"/>
      <c r="H62" s="1085" t="s">
        <v>789</v>
      </c>
      <c r="I62" s="1086"/>
      <c r="J62" s="315">
        <v>1128</v>
      </c>
      <c r="K62" s="316">
        <v>5140.8379805382601</v>
      </c>
      <c r="L62" s="309">
        <f>K62/'4'!M62</f>
        <v>0.88530101641907744</v>
      </c>
      <c r="M62" s="286">
        <v>8.8530101641907755E-28</v>
      </c>
      <c r="N62" s="311">
        <f>M62/'4'!N62</f>
        <v>0.88530101641907755</v>
      </c>
      <c r="O62" s="286">
        <v>1.1417019132040281E-27</v>
      </c>
      <c r="P62" s="311">
        <f>O62/'4'!O62</f>
        <v>1.141701913204028</v>
      </c>
      <c r="Q62" s="286">
        <v>8.8530101641907755E-28</v>
      </c>
      <c r="R62" s="311">
        <f>Q62/'4'!P62</f>
        <v>0.88530101641907755</v>
      </c>
      <c r="S62" s="286">
        <v>5140.8379805382601</v>
      </c>
      <c r="T62" s="311">
        <f>S62/'4'!Q62</f>
        <v>0.88530101641907744</v>
      </c>
      <c r="U62" s="286">
        <v>8.8530101641907755E-28</v>
      </c>
      <c r="V62" s="311">
        <f>U62/'4'!R62</f>
        <v>0.68648206734903672</v>
      </c>
      <c r="W62" s="286">
        <v>8.8530101641907755E-28</v>
      </c>
      <c r="X62" s="311">
        <f>W62/'4'!S62</f>
        <v>0.68648206734903672</v>
      </c>
      <c r="Y62" s="286">
        <v>5140.8379805382601</v>
      </c>
      <c r="Z62" s="311">
        <f>Y62/'4'!T62</f>
        <v>0.88530101641907744</v>
      </c>
      <c r="AA62" s="286">
        <v>3546.7936052262221</v>
      </c>
      <c r="AB62" s="311">
        <f>AA62/'4'!U62</f>
        <v>0.88530101641907744</v>
      </c>
      <c r="AC62" s="286">
        <v>1594.044375312038</v>
      </c>
      <c r="AD62" s="312">
        <f>AC62/'4'!V62</f>
        <v>0.88530101641907732</v>
      </c>
      <c r="AE62" s="317">
        <v>8.8530101641907755E-28</v>
      </c>
      <c r="AF62" s="311">
        <f>AE62/'4'!W62</f>
        <v>0.88530101641907755</v>
      </c>
      <c r="AG62" s="286">
        <v>8.8530101641907755E-28</v>
      </c>
      <c r="AH62" s="311">
        <f>AG62/'4'!X62</f>
        <v>0.88530101641907755</v>
      </c>
      <c r="AI62" s="286">
        <v>8.8530101641907755E-28</v>
      </c>
      <c r="AJ62" s="311">
        <f>AI62/'4'!Y62</f>
        <v>0.88530101641907755</v>
      </c>
      <c r="AK62" s="286">
        <v>8.8530101641907755E-28</v>
      </c>
      <c r="AL62" s="311">
        <f>AK62/'4'!Z62</f>
        <v>0.88530101641907755</v>
      </c>
      <c r="AM62" s="286">
        <v>8.8530101641907755E-28</v>
      </c>
      <c r="AN62" s="311">
        <f>AM62/'4'!AA62</f>
        <v>0.88530101641907755</v>
      </c>
      <c r="AO62" s="286">
        <v>8.8530101641907755E-28</v>
      </c>
      <c r="AP62" s="311">
        <f>AO62/'4'!AB62</f>
        <v>0.88530101641907755</v>
      </c>
      <c r="AQ62" s="286">
        <v>8.8530101641907755E-28</v>
      </c>
      <c r="AR62" s="311">
        <f>AQ62/'4'!AC62</f>
        <v>0.88530101641907755</v>
      </c>
      <c r="AS62" s="286">
        <v>8.8530101641907755E-28</v>
      </c>
      <c r="AT62" s="311">
        <f>AS62/'4'!AD62</f>
        <v>0.88530101641907755</v>
      </c>
      <c r="AU62" s="286">
        <v>102.8167596107652</v>
      </c>
      <c r="AV62" s="311">
        <f>AU62/'4'!AE62</f>
        <v>0.88530101641907744</v>
      </c>
      <c r="AW62" s="286">
        <v>102.8167596107652</v>
      </c>
      <c r="AX62" s="311">
        <f>AW62/'4'!AF62</f>
        <v>0.88530101641907744</v>
      </c>
      <c r="AY62" s="286">
        <v>-102.8167596107652</v>
      </c>
      <c r="AZ62" s="312">
        <f>AY62/'4'!AG62</f>
        <v>0.88530101641907744</v>
      </c>
      <c r="BA62" s="316">
        <v>5140.8379805382601</v>
      </c>
      <c r="BB62" s="311">
        <f>BA62/'4'!AH62</f>
        <v>0.88530101641907744</v>
      </c>
      <c r="BC62" s="286">
        <v>8.8530101641907755E-28</v>
      </c>
      <c r="BD62" s="311">
        <f>BC62/'4'!AI62</f>
        <v>0.68648206734903672</v>
      </c>
      <c r="BE62" s="286">
        <v>8.8530101641907755E-28</v>
      </c>
      <c r="BF62" s="311">
        <f>BE62/'4'!AJ62</f>
        <v>0.68648206734903672</v>
      </c>
      <c r="BG62" s="286">
        <v>8.8530101641907755E-28</v>
      </c>
      <c r="BH62" s="311">
        <f>BG62/'4'!AK62</f>
        <v>0.68648206734903672</v>
      </c>
      <c r="BI62" s="286">
        <v>5140.8379805382601</v>
      </c>
      <c r="BJ62" s="311">
        <f>BI62/'4'!AL62</f>
        <v>0.88530101641907744</v>
      </c>
      <c r="BK62" s="286">
        <v>8.8530101641907755E-28</v>
      </c>
      <c r="BL62" s="311">
        <f>BK62/'4'!AM62</f>
        <v>0.68648206734903672</v>
      </c>
      <c r="BM62" s="286">
        <v>8.8530101641907755E-28</v>
      </c>
      <c r="BN62" s="311">
        <f>BM62/'4'!AN62</f>
        <v>0.68648206734903672</v>
      </c>
      <c r="BO62" s="286">
        <v>5140.8379805382601</v>
      </c>
      <c r="BP62" s="311">
        <f>BO62/'4'!AO62</f>
        <v>0.88530101641907744</v>
      </c>
      <c r="BQ62" s="286">
        <v>3649.6103648369876</v>
      </c>
      <c r="BR62" s="311">
        <f>BQ62/'4'!AP62</f>
        <v>0.88530101641907744</v>
      </c>
      <c r="BS62" s="286">
        <v>1491.227615701273</v>
      </c>
      <c r="BT62" s="312">
        <f>BS62/'4'!AQ62</f>
        <v>0.88530101641907744</v>
      </c>
      <c r="BW62" s="314"/>
    </row>
    <row r="63" spans="1:75" s="245" customFormat="1">
      <c r="A63" s="305"/>
      <c r="B63" s="256">
        <v>35</v>
      </c>
      <c r="C63" s="1084" t="s">
        <v>693</v>
      </c>
      <c r="D63" s="1084"/>
      <c r="E63" s="1084"/>
      <c r="F63" s="1084"/>
      <c r="G63" s="1084"/>
      <c r="H63" s="1085" t="s">
        <v>799</v>
      </c>
      <c r="I63" s="1086"/>
      <c r="J63" s="315">
        <v>69807</v>
      </c>
      <c r="K63" s="316">
        <v>1817.3695564117299</v>
      </c>
      <c r="L63" s="309">
        <f>K63/'4'!M63</f>
        <v>0.88530101641907744</v>
      </c>
      <c r="M63" s="286">
        <v>8.8530101641907755E-28</v>
      </c>
      <c r="N63" s="311">
        <f>M63/'4'!N63</f>
        <v>0.88530101641907755</v>
      </c>
      <c r="O63" s="286">
        <v>1.1417019132040281E-27</v>
      </c>
      <c r="P63" s="311">
        <f>O63/'4'!O63</f>
        <v>1.141701913204028</v>
      </c>
      <c r="Q63" s="286">
        <v>8.8530101641907755E-28</v>
      </c>
      <c r="R63" s="311">
        <f>Q63/'4'!P63</f>
        <v>0.88530101641907755</v>
      </c>
      <c r="S63" s="286">
        <v>1817.3695564117299</v>
      </c>
      <c r="T63" s="311">
        <f>S63/'4'!Q63</f>
        <v>0.88530101641907744</v>
      </c>
      <c r="U63" s="286">
        <v>8.8530101641907755E-28</v>
      </c>
      <c r="V63" s="311">
        <f>U63/'4'!R63</f>
        <v>0.68648206734903672</v>
      </c>
      <c r="W63" s="286">
        <v>8.8530101641907755E-28</v>
      </c>
      <c r="X63" s="311">
        <f>W63/'4'!S63</f>
        <v>0.68648206734903672</v>
      </c>
      <c r="Y63" s="286">
        <v>1817.3695564117299</v>
      </c>
      <c r="Z63" s="311">
        <f>Y63/'4'!T63</f>
        <v>0.88530101641907744</v>
      </c>
      <c r="AA63" s="286">
        <v>1446.7603744588541</v>
      </c>
      <c r="AB63" s="311">
        <f>AA63/'4'!U63</f>
        <v>0.88530101641907744</v>
      </c>
      <c r="AC63" s="286">
        <v>370.60918195287582</v>
      </c>
      <c r="AD63" s="312">
        <f>AC63/'4'!V63</f>
        <v>0.88530101641907732</v>
      </c>
      <c r="AE63" s="317">
        <v>8.8530101641907755E-28</v>
      </c>
      <c r="AF63" s="311">
        <f>AE63/'4'!W63</f>
        <v>0.88530101641907755</v>
      </c>
      <c r="AG63" s="286">
        <v>8.8530101641907755E-28</v>
      </c>
      <c r="AH63" s="311">
        <f>AG63/'4'!X63</f>
        <v>0.88530101641907755</v>
      </c>
      <c r="AI63" s="286">
        <v>8.8530101641907755E-28</v>
      </c>
      <c r="AJ63" s="311">
        <f>AI63/'4'!Y63</f>
        <v>0.88530101641907755</v>
      </c>
      <c r="AK63" s="286">
        <v>8.8530101641907755E-28</v>
      </c>
      <c r="AL63" s="311">
        <f>AK63/'4'!Z63</f>
        <v>0.88530101641907755</v>
      </c>
      <c r="AM63" s="286">
        <v>8.8530101641907755E-28</v>
      </c>
      <c r="AN63" s="311">
        <f>AM63/'4'!AA63</f>
        <v>0.88530101641907755</v>
      </c>
      <c r="AO63" s="286">
        <v>8.8530101641907755E-28</v>
      </c>
      <c r="AP63" s="311">
        <f>AO63/'4'!AB63</f>
        <v>0.88530101641907755</v>
      </c>
      <c r="AQ63" s="286">
        <v>8.8530101641907755E-28</v>
      </c>
      <c r="AR63" s="311">
        <f>AQ63/'4'!AC63</f>
        <v>0.88530101641907755</v>
      </c>
      <c r="AS63" s="286">
        <v>8.8530101641907755E-28</v>
      </c>
      <c r="AT63" s="311">
        <f>AS63/'4'!AD63</f>
        <v>0.88530101641907755</v>
      </c>
      <c r="AU63" s="286">
        <v>259.62422234453288</v>
      </c>
      <c r="AV63" s="311">
        <f>AU63/'4'!AE63</f>
        <v>0.88530101641907744</v>
      </c>
      <c r="AW63" s="286">
        <v>259.62422234453288</v>
      </c>
      <c r="AX63" s="311">
        <f>AW63/'4'!AF63</f>
        <v>0.88530101641907744</v>
      </c>
      <c r="AY63" s="286">
        <v>-259.62422234453288</v>
      </c>
      <c r="AZ63" s="312">
        <f>AY63/'4'!AG63</f>
        <v>0.88530101641907744</v>
      </c>
      <c r="BA63" s="316">
        <v>1817.3695564117299</v>
      </c>
      <c r="BB63" s="311">
        <f>BA63/'4'!AH63</f>
        <v>0.88530101641907744</v>
      </c>
      <c r="BC63" s="286">
        <v>8.8530101641907755E-28</v>
      </c>
      <c r="BD63" s="311">
        <f>BC63/'4'!AI63</f>
        <v>0.68648206734903672</v>
      </c>
      <c r="BE63" s="286">
        <v>8.8530101641907755E-28</v>
      </c>
      <c r="BF63" s="311">
        <f>BE63/'4'!AJ63</f>
        <v>0.68648206734903672</v>
      </c>
      <c r="BG63" s="286">
        <v>8.8530101641907755E-28</v>
      </c>
      <c r="BH63" s="311">
        <f>BG63/'4'!AK63</f>
        <v>0.68648206734903672</v>
      </c>
      <c r="BI63" s="286">
        <v>1817.3695564117299</v>
      </c>
      <c r="BJ63" s="311">
        <f>BI63/'4'!AL63</f>
        <v>0.88530101641907744</v>
      </c>
      <c r="BK63" s="286">
        <v>8.8530101641907755E-28</v>
      </c>
      <c r="BL63" s="311">
        <f>BK63/'4'!AM63</f>
        <v>0.68648206734903672</v>
      </c>
      <c r="BM63" s="286">
        <v>8.8530101641907755E-28</v>
      </c>
      <c r="BN63" s="311">
        <f>BM63/'4'!AN63</f>
        <v>0.68648206734903672</v>
      </c>
      <c r="BO63" s="286">
        <v>1817.3695564117299</v>
      </c>
      <c r="BP63" s="311">
        <f>BO63/'4'!AO63</f>
        <v>0.88530101641907744</v>
      </c>
      <c r="BQ63" s="286">
        <v>1706.384596803387</v>
      </c>
      <c r="BR63" s="311">
        <f>BQ63/'4'!AP63</f>
        <v>0.88530101641907744</v>
      </c>
      <c r="BS63" s="286">
        <v>110.98495960834296</v>
      </c>
      <c r="BT63" s="312">
        <f>BS63/'4'!AQ63</f>
        <v>0.88530101641907744</v>
      </c>
      <c r="BW63" s="314"/>
    </row>
    <row r="64" spans="1:75" s="245" customFormat="1">
      <c r="A64" s="305"/>
      <c r="B64" s="256">
        <v>36</v>
      </c>
      <c r="C64" s="1084" t="s">
        <v>677</v>
      </c>
      <c r="D64" s="1084"/>
      <c r="E64" s="1084"/>
      <c r="F64" s="1084"/>
      <c r="G64" s="1084"/>
      <c r="H64" s="1085" t="s">
        <v>788</v>
      </c>
      <c r="I64" s="1086"/>
      <c r="J64" s="315">
        <v>11130</v>
      </c>
      <c r="K64" s="316">
        <v>1512.7652910312086</v>
      </c>
      <c r="L64" s="309">
        <f>K64/'4'!M64</f>
        <v>0.88530101641907744</v>
      </c>
      <c r="M64" s="286">
        <v>8.8530101641907755E-28</v>
      </c>
      <c r="N64" s="311">
        <f>M64/'4'!N64</f>
        <v>0.88530101641907755</v>
      </c>
      <c r="O64" s="286">
        <v>1.1417019132040281E-27</v>
      </c>
      <c r="P64" s="311">
        <f>O64/'4'!O64</f>
        <v>1.141701913204028</v>
      </c>
      <c r="Q64" s="286">
        <v>8.8530101641907755E-28</v>
      </c>
      <c r="R64" s="311">
        <f>Q64/'4'!P64</f>
        <v>0.88530101641907755</v>
      </c>
      <c r="S64" s="286">
        <v>1512.7652910312086</v>
      </c>
      <c r="T64" s="311">
        <f>S64/'4'!Q64</f>
        <v>0.88530101641907744</v>
      </c>
      <c r="U64" s="286">
        <v>8.8530101641907755E-28</v>
      </c>
      <c r="V64" s="311">
        <f>U64/'4'!R64</f>
        <v>0.68648206734903672</v>
      </c>
      <c r="W64" s="286">
        <v>8.8530101641907755E-28</v>
      </c>
      <c r="X64" s="311">
        <f>W64/'4'!S64</f>
        <v>0.68648206734903672</v>
      </c>
      <c r="Y64" s="286">
        <v>1512.7652910312086</v>
      </c>
      <c r="Z64" s="311">
        <f>Y64/'4'!T64</f>
        <v>0.88530101641907744</v>
      </c>
      <c r="AA64" s="286">
        <v>1512.5088901344236</v>
      </c>
      <c r="AB64" s="311">
        <f>AA64/'4'!U64</f>
        <v>0.88530101641907744</v>
      </c>
      <c r="AC64" s="286">
        <v>0.25640089678500527</v>
      </c>
      <c r="AD64" s="312">
        <f>AC64/'4'!V64</f>
        <v>0.88530101641907744</v>
      </c>
      <c r="AE64" s="317">
        <v>8.8530101641907755E-28</v>
      </c>
      <c r="AF64" s="311">
        <f>AE64/'4'!W64</f>
        <v>0.88530101641907755</v>
      </c>
      <c r="AG64" s="286">
        <v>8.8530101641907755E-28</v>
      </c>
      <c r="AH64" s="311">
        <f>AG64/'4'!X64</f>
        <v>0.88530101641907755</v>
      </c>
      <c r="AI64" s="286">
        <v>8.8530101641907755E-28</v>
      </c>
      <c r="AJ64" s="311">
        <f>AI64/'4'!Y64</f>
        <v>0.88530101641907755</v>
      </c>
      <c r="AK64" s="286">
        <v>8.8530101641907755E-28</v>
      </c>
      <c r="AL64" s="311">
        <f>AK64/'4'!Z64</f>
        <v>0.88530101641907755</v>
      </c>
      <c r="AM64" s="286">
        <v>8.8530101641907755E-28</v>
      </c>
      <c r="AN64" s="311">
        <f>AM64/'4'!AA64</f>
        <v>0.88530101641907755</v>
      </c>
      <c r="AO64" s="286">
        <v>8.8530101641907755E-28</v>
      </c>
      <c r="AP64" s="311">
        <f>AO64/'4'!AB64</f>
        <v>0.88530101641907755</v>
      </c>
      <c r="AQ64" s="286">
        <v>8.8530101641907755E-28</v>
      </c>
      <c r="AR64" s="311">
        <f>AQ64/'4'!AC64</f>
        <v>0.88530101641907755</v>
      </c>
      <c r="AS64" s="286">
        <v>8.8530101641907755E-28</v>
      </c>
      <c r="AT64" s="311">
        <f>AS64/'4'!AD64</f>
        <v>0.88530101641907755</v>
      </c>
      <c r="AU64" s="286">
        <v>0.25640089678500527</v>
      </c>
      <c r="AV64" s="311">
        <f>AU64/'4'!AE64</f>
        <v>0.88530101641907744</v>
      </c>
      <c r="AW64" s="286">
        <v>0.25640089678500527</v>
      </c>
      <c r="AX64" s="311">
        <f>AW64/'4'!AF64</f>
        <v>0.88530101641907744</v>
      </c>
      <c r="AY64" s="286">
        <v>-0.25640089678500527</v>
      </c>
      <c r="AZ64" s="312">
        <f>AY64/'4'!AG64</f>
        <v>0.88530101641907744</v>
      </c>
      <c r="BA64" s="316">
        <v>1512.7652910312086</v>
      </c>
      <c r="BB64" s="311">
        <f>BA64/'4'!AH64</f>
        <v>0.88530101641907744</v>
      </c>
      <c r="BC64" s="286">
        <v>8.8530101641907755E-28</v>
      </c>
      <c r="BD64" s="311">
        <f>BC64/'4'!AI64</f>
        <v>0.68648206734903672</v>
      </c>
      <c r="BE64" s="286">
        <v>8.8530101641907755E-28</v>
      </c>
      <c r="BF64" s="311">
        <f>BE64/'4'!AJ64</f>
        <v>0.68648206734903672</v>
      </c>
      <c r="BG64" s="286">
        <v>8.8530101641907755E-28</v>
      </c>
      <c r="BH64" s="311">
        <f>BG64/'4'!AK64</f>
        <v>0.68648206734903672</v>
      </c>
      <c r="BI64" s="286">
        <v>1512.7652910312086</v>
      </c>
      <c r="BJ64" s="311">
        <f>BI64/'4'!AL64</f>
        <v>0.88530101641907744</v>
      </c>
      <c r="BK64" s="286">
        <v>8.8530101641907755E-28</v>
      </c>
      <c r="BL64" s="311">
        <f>BK64/'4'!AM64</f>
        <v>0.68648206734903672</v>
      </c>
      <c r="BM64" s="286">
        <v>8.8530101641907755E-28</v>
      </c>
      <c r="BN64" s="311">
        <f>BM64/'4'!AN64</f>
        <v>0.68648206734903672</v>
      </c>
      <c r="BO64" s="286">
        <v>1512.7652910312086</v>
      </c>
      <c r="BP64" s="311">
        <f>BO64/'4'!AO64</f>
        <v>0.88530101641907744</v>
      </c>
      <c r="BQ64" s="286">
        <v>1512.7652910312086</v>
      </c>
      <c r="BR64" s="311">
        <f>BQ64/'4'!AP64</f>
        <v>0.88530101641907744</v>
      </c>
      <c r="BS64" s="286">
        <v>8.8530101641907755E-28</v>
      </c>
      <c r="BT64" s="312">
        <f>BS64/'4'!AQ64</f>
        <v>0.88530101641907755</v>
      </c>
      <c r="BW64" s="314"/>
    </row>
    <row r="65" spans="1:75" s="245" customFormat="1">
      <c r="A65" s="305"/>
      <c r="B65" s="256">
        <v>37</v>
      </c>
      <c r="C65" s="1084" t="s">
        <v>694</v>
      </c>
      <c r="D65" s="1084"/>
      <c r="E65" s="1084"/>
      <c r="F65" s="1084"/>
      <c r="G65" s="1084"/>
      <c r="H65" s="1085" t="s">
        <v>788</v>
      </c>
      <c r="I65" s="1086"/>
      <c r="J65" s="315">
        <v>11115</v>
      </c>
      <c r="K65" s="316">
        <v>10768.837664967927</v>
      </c>
      <c r="L65" s="309">
        <f>K65/'4'!M65</f>
        <v>0.88530101641907744</v>
      </c>
      <c r="M65" s="286">
        <v>8.8530101641907755E-28</v>
      </c>
      <c r="N65" s="311">
        <f>M65/'4'!N65</f>
        <v>0.88530101641907755</v>
      </c>
      <c r="O65" s="286">
        <v>1.1417019132040281E-27</v>
      </c>
      <c r="P65" s="311">
        <f>O65/'4'!O65</f>
        <v>1.141701913204028</v>
      </c>
      <c r="Q65" s="286">
        <v>8.8530101641907755E-28</v>
      </c>
      <c r="R65" s="311">
        <f>Q65/'4'!P65</f>
        <v>0.88530101641907755</v>
      </c>
      <c r="S65" s="286">
        <v>10768.837664967927</v>
      </c>
      <c r="T65" s="311">
        <f>S65/'4'!Q65</f>
        <v>0.88530101641907744</v>
      </c>
      <c r="U65" s="286">
        <v>8.8530101641907755E-28</v>
      </c>
      <c r="V65" s="311">
        <f>U65/'4'!R65</f>
        <v>0.68648206734903672</v>
      </c>
      <c r="W65" s="286">
        <v>8.8530101641907755E-28</v>
      </c>
      <c r="X65" s="311">
        <f>W65/'4'!S65</f>
        <v>0.68648206734903672</v>
      </c>
      <c r="Y65" s="286">
        <v>10768.837664967927</v>
      </c>
      <c r="Z65" s="311">
        <f>Y65/'4'!T65</f>
        <v>0.88530101641907744</v>
      </c>
      <c r="AA65" s="286">
        <v>6788.9829450719217</v>
      </c>
      <c r="AB65" s="311">
        <f>AA65/'4'!U65</f>
        <v>0.88530101641907744</v>
      </c>
      <c r="AC65" s="286">
        <v>3979.8547198960041</v>
      </c>
      <c r="AD65" s="312">
        <f>AC65/'4'!V65</f>
        <v>0.88530101641907744</v>
      </c>
      <c r="AE65" s="317">
        <v>8.8530101641907755E-28</v>
      </c>
      <c r="AF65" s="311">
        <f>AE65/'4'!W65</f>
        <v>0.88530101641907755</v>
      </c>
      <c r="AG65" s="286">
        <v>8.8530101641907755E-28</v>
      </c>
      <c r="AH65" s="311">
        <f>AG65/'4'!X65</f>
        <v>0.88530101641907755</v>
      </c>
      <c r="AI65" s="286">
        <v>8.8530101641907755E-28</v>
      </c>
      <c r="AJ65" s="311">
        <f>AI65/'4'!Y65</f>
        <v>0.88530101641907755</v>
      </c>
      <c r="AK65" s="286">
        <v>8.8530101641907755E-28</v>
      </c>
      <c r="AL65" s="311">
        <f>AK65/'4'!Z65</f>
        <v>0.88530101641907755</v>
      </c>
      <c r="AM65" s="286">
        <v>8.8530101641907755E-28</v>
      </c>
      <c r="AN65" s="311">
        <f>AM65/'4'!AA65</f>
        <v>0.88530101641907755</v>
      </c>
      <c r="AO65" s="286">
        <v>8.8530101641907755E-28</v>
      </c>
      <c r="AP65" s="311">
        <f>AO65/'4'!AB65</f>
        <v>0.88530101641907755</v>
      </c>
      <c r="AQ65" s="286">
        <v>8.8530101641907755E-28</v>
      </c>
      <c r="AR65" s="311">
        <f>AQ65/'4'!AC65</f>
        <v>0.88530101641907755</v>
      </c>
      <c r="AS65" s="286">
        <v>8.8530101641907755E-28</v>
      </c>
      <c r="AT65" s="311">
        <f>AS65/'4'!AD65</f>
        <v>0.88530101641907755</v>
      </c>
      <c r="AU65" s="286">
        <v>538.44188324839627</v>
      </c>
      <c r="AV65" s="311">
        <f>AU65/'4'!AE65</f>
        <v>0.88530101641907732</v>
      </c>
      <c r="AW65" s="286">
        <v>538.44188324839627</v>
      </c>
      <c r="AX65" s="311">
        <f>AW65/'4'!AF65</f>
        <v>0.88530101641907732</v>
      </c>
      <c r="AY65" s="286">
        <v>-538.44188324839627</v>
      </c>
      <c r="AZ65" s="312">
        <f>AY65/'4'!AG65</f>
        <v>0.88530101641907732</v>
      </c>
      <c r="BA65" s="316">
        <v>10768.837664967927</v>
      </c>
      <c r="BB65" s="311">
        <f>BA65/'4'!AH65</f>
        <v>0.88530101641907744</v>
      </c>
      <c r="BC65" s="286">
        <v>8.8530101641907755E-28</v>
      </c>
      <c r="BD65" s="311">
        <f>BC65/'4'!AI65</f>
        <v>0.68648206734903672</v>
      </c>
      <c r="BE65" s="286">
        <v>8.8530101641907755E-28</v>
      </c>
      <c r="BF65" s="311">
        <f>BE65/'4'!AJ65</f>
        <v>0.68648206734903672</v>
      </c>
      <c r="BG65" s="286">
        <v>8.8530101641907755E-28</v>
      </c>
      <c r="BH65" s="311">
        <f>BG65/'4'!AK65</f>
        <v>0.68648206734903672</v>
      </c>
      <c r="BI65" s="286">
        <v>10768.837664967927</v>
      </c>
      <c r="BJ65" s="311">
        <f>BI65/'4'!AL65</f>
        <v>0.88530101641907744</v>
      </c>
      <c r="BK65" s="286">
        <v>8.8530101641907755E-28</v>
      </c>
      <c r="BL65" s="311">
        <f>BK65/'4'!AM65</f>
        <v>0.68648206734903672</v>
      </c>
      <c r="BM65" s="286">
        <v>8.8530101641907755E-28</v>
      </c>
      <c r="BN65" s="311">
        <f>BM65/'4'!AN65</f>
        <v>0.68648206734903672</v>
      </c>
      <c r="BO65" s="286">
        <v>10768.837664967927</v>
      </c>
      <c r="BP65" s="311">
        <f>BO65/'4'!AO65</f>
        <v>0.88530101641907744</v>
      </c>
      <c r="BQ65" s="286">
        <v>7327.4248283203187</v>
      </c>
      <c r="BR65" s="311">
        <f>BQ65/'4'!AP65</f>
        <v>0.88530101641907744</v>
      </c>
      <c r="BS65" s="286">
        <v>3441.4128366476079</v>
      </c>
      <c r="BT65" s="312">
        <f>BS65/'4'!AQ65</f>
        <v>0.88530101641907744</v>
      </c>
      <c r="BW65" s="314"/>
    </row>
    <row r="66" spans="1:75" s="245" customFormat="1">
      <c r="A66" s="305"/>
      <c r="B66" s="256">
        <v>38</v>
      </c>
      <c r="C66" s="1084" t="s">
        <v>695</v>
      </c>
      <c r="D66" s="1084"/>
      <c r="E66" s="1084"/>
      <c r="F66" s="1084"/>
      <c r="G66" s="1084"/>
      <c r="H66" s="1085" t="s">
        <v>800</v>
      </c>
      <c r="I66" s="1086"/>
      <c r="J66" s="315">
        <v>1132</v>
      </c>
      <c r="K66" s="316">
        <v>2344.7862010983731</v>
      </c>
      <c r="L66" s="309">
        <f>K66/'4'!M66</f>
        <v>0.88530101641907732</v>
      </c>
      <c r="M66" s="286">
        <v>8.8530101641907755E-28</v>
      </c>
      <c r="N66" s="311">
        <f>M66/'4'!N66</f>
        <v>0.88530101641907755</v>
      </c>
      <c r="O66" s="286">
        <v>1.1417019132040281E-27</v>
      </c>
      <c r="P66" s="311">
        <f>O66/'4'!O66</f>
        <v>1.141701913204028</v>
      </c>
      <c r="Q66" s="286">
        <v>8.8530101641907755E-28</v>
      </c>
      <c r="R66" s="311">
        <f>Q66/'4'!P66</f>
        <v>0.88530101641907755</v>
      </c>
      <c r="S66" s="286">
        <v>2344.7862010983731</v>
      </c>
      <c r="T66" s="311">
        <f>S66/'4'!Q66</f>
        <v>0.88530101641907732</v>
      </c>
      <c r="U66" s="286">
        <v>8.8530101641907755E-28</v>
      </c>
      <c r="V66" s="311">
        <f>U66/'4'!R66</f>
        <v>0.68648206734903672</v>
      </c>
      <c r="W66" s="286">
        <v>8.8530101641907755E-28</v>
      </c>
      <c r="X66" s="311">
        <f>W66/'4'!S66</f>
        <v>0.68648206734903672</v>
      </c>
      <c r="Y66" s="286">
        <v>2344.7862010983731</v>
      </c>
      <c r="Z66" s="311">
        <f>Y66/'4'!T66</f>
        <v>0.88530101641907732</v>
      </c>
      <c r="AA66" s="286">
        <v>1133.4522143499723</v>
      </c>
      <c r="AB66" s="311">
        <f>AA66/'4'!U66</f>
        <v>0.88530101641907744</v>
      </c>
      <c r="AC66" s="286">
        <v>1211.333986748401</v>
      </c>
      <c r="AD66" s="312">
        <f>AC66/'4'!V66</f>
        <v>0.88530101641907744</v>
      </c>
      <c r="AE66" s="317">
        <v>8.8530101641907755E-28</v>
      </c>
      <c r="AF66" s="311">
        <f>AE66/'4'!W66</f>
        <v>0.88530101641907755</v>
      </c>
      <c r="AG66" s="286">
        <v>8.8530101641907755E-28</v>
      </c>
      <c r="AH66" s="311">
        <f>AG66/'4'!X66</f>
        <v>0.88530101641907755</v>
      </c>
      <c r="AI66" s="286">
        <v>8.8530101641907755E-28</v>
      </c>
      <c r="AJ66" s="311">
        <f>AI66/'4'!Y66</f>
        <v>0.88530101641907755</v>
      </c>
      <c r="AK66" s="286">
        <v>8.8530101641907755E-28</v>
      </c>
      <c r="AL66" s="311">
        <f>AK66/'4'!Z66</f>
        <v>0.88530101641907755</v>
      </c>
      <c r="AM66" s="286">
        <v>8.8530101641907755E-28</v>
      </c>
      <c r="AN66" s="311">
        <f>AM66/'4'!AA66</f>
        <v>0.88530101641907755</v>
      </c>
      <c r="AO66" s="286">
        <v>8.8530101641907755E-28</v>
      </c>
      <c r="AP66" s="311">
        <f>AO66/'4'!AB66</f>
        <v>0.88530101641907755</v>
      </c>
      <c r="AQ66" s="286">
        <v>8.8530101641907755E-28</v>
      </c>
      <c r="AR66" s="311">
        <f>AQ66/'4'!AC66</f>
        <v>0.88530101641907755</v>
      </c>
      <c r="AS66" s="286">
        <v>8.8530101641907755E-28</v>
      </c>
      <c r="AT66" s="311">
        <f>AS66/'4'!AD66</f>
        <v>0.88530101641907755</v>
      </c>
      <c r="AU66" s="286">
        <v>58.619655027459338</v>
      </c>
      <c r="AV66" s="311">
        <f>AU66/'4'!AE66</f>
        <v>0.88530101641907744</v>
      </c>
      <c r="AW66" s="286">
        <v>58.619655027459338</v>
      </c>
      <c r="AX66" s="311">
        <f>AW66/'4'!AF66</f>
        <v>0.88530101641907744</v>
      </c>
      <c r="AY66" s="286">
        <v>-58.619655027459338</v>
      </c>
      <c r="AZ66" s="312">
        <f>AY66/'4'!AG66</f>
        <v>0.88530101641907744</v>
      </c>
      <c r="BA66" s="316">
        <v>2344.7862010983731</v>
      </c>
      <c r="BB66" s="311">
        <f>BA66/'4'!AH66</f>
        <v>0.88530101641907732</v>
      </c>
      <c r="BC66" s="286">
        <v>8.8530101641907755E-28</v>
      </c>
      <c r="BD66" s="311">
        <f>BC66/'4'!AI66</f>
        <v>0.68648206734903672</v>
      </c>
      <c r="BE66" s="286">
        <v>8.8530101641907755E-28</v>
      </c>
      <c r="BF66" s="311">
        <f>BE66/'4'!AJ66</f>
        <v>0.68648206734903672</v>
      </c>
      <c r="BG66" s="286">
        <v>8.8530101641907755E-28</v>
      </c>
      <c r="BH66" s="311">
        <f>BG66/'4'!AK66</f>
        <v>0.68648206734903672</v>
      </c>
      <c r="BI66" s="286">
        <v>2344.7862010983731</v>
      </c>
      <c r="BJ66" s="311">
        <f>BI66/'4'!AL66</f>
        <v>0.88530101641907732</v>
      </c>
      <c r="BK66" s="286">
        <v>8.8530101641907755E-28</v>
      </c>
      <c r="BL66" s="311">
        <f>BK66/'4'!AM66</f>
        <v>0.68648206734903672</v>
      </c>
      <c r="BM66" s="286">
        <v>8.8530101641907755E-28</v>
      </c>
      <c r="BN66" s="311">
        <f>BM66/'4'!AN66</f>
        <v>0.68648206734903672</v>
      </c>
      <c r="BO66" s="286">
        <v>2344.7862010983731</v>
      </c>
      <c r="BP66" s="311">
        <f>BO66/'4'!AO66</f>
        <v>0.88530101641907732</v>
      </c>
      <c r="BQ66" s="286">
        <v>1192.0718693774318</v>
      </c>
      <c r="BR66" s="311">
        <f>BQ66/'4'!AP66</f>
        <v>0.88530101641907744</v>
      </c>
      <c r="BS66" s="286">
        <v>1152.7143317209416</v>
      </c>
      <c r="BT66" s="312">
        <f>BS66/'4'!AQ66</f>
        <v>0.88530101641907744</v>
      </c>
      <c r="BW66" s="314"/>
    </row>
    <row r="67" spans="1:75" s="245" customFormat="1">
      <c r="A67" s="305"/>
      <c r="B67" s="256">
        <v>39</v>
      </c>
      <c r="C67" s="1084" t="s">
        <v>696</v>
      </c>
      <c r="D67" s="1084"/>
      <c r="E67" s="1084"/>
      <c r="F67" s="1084"/>
      <c r="G67" s="1084"/>
      <c r="H67" s="1085" t="s">
        <v>797</v>
      </c>
      <c r="I67" s="1086"/>
      <c r="J67" s="315">
        <v>89106</v>
      </c>
      <c r="K67" s="316">
        <v>564.08197292689135</v>
      </c>
      <c r="L67" s="309">
        <f>K67/'4'!M67</f>
        <v>0.88530101641907755</v>
      </c>
      <c r="M67" s="286">
        <v>8.8530101641907755E-28</v>
      </c>
      <c r="N67" s="311">
        <f>M67/'4'!N67</f>
        <v>0.88530101641907755</v>
      </c>
      <c r="O67" s="286">
        <v>1.1417019132040281E-27</v>
      </c>
      <c r="P67" s="311">
        <f>O67/'4'!O67</f>
        <v>1.141701913204028</v>
      </c>
      <c r="Q67" s="286">
        <v>8.8530101641907755E-28</v>
      </c>
      <c r="R67" s="311">
        <f>Q67/'4'!P67</f>
        <v>0.88530101641907755</v>
      </c>
      <c r="S67" s="286">
        <v>564.08197292689135</v>
      </c>
      <c r="T67" s="311">
        <f>S67/'4'!Q67</f>
        <v>0.88530101641907755</v>
      </c>
      <c r="U67" s="286">
        <v>8.8530101641907755E-28</v>
      </c>
      <c r="V67" s="311">
        <f>U67/'4'!R67</f>
        <v>0.68648206734903672</v>
      </c>
      <c r="W67" s="286">
        <v>8.8530101641907755E-28</v>
      </c>
      <c r="X67" s="311">
        <f>W67/'4'!S67</f>
        <v>0.68648206734903672</v>
      </c>
      <c r="Y67" s="286">
        <v>564.08197292689135</v>
      </c>
      <c r="Z67" s="311">
        <f>Y67/'4'!T67</f>
        <v>0.88530101641907755</v>
      </c>
      <c r="AA67" s="286">
        <v>86.191725463229005</v>
      </c>
      <c r="AB67" s="311">
        <f>AA67/'4'!U67</f>
        <v>0.88530101641907744</v>
      </c>
      <c r="AC67" s="286">
        <v>477.89024746366232</v>
      </c>
      <c r="AD67" s="312">
        <f>AC67/'4'!V67</f>
        <v>0.88530101641907744</v>
      </c>
      <c r="AE67" s="317">
        <v>8.8530101641907755E-28</v>
      </c>
      <c r="AF67" s="311">
        <f>AE67/'4'!W67</f>
        <v>0.88530101641907755</v>
      </c>
      <c r="AG67" s="286">
        <v>8.8530101641907755E-28</v>
      </c>
      <c r="AH67" s="311">
        <f>AG67/'4'!X67</f>
        <v>0.88530101641907755</v>
      </c>
      <c r="AI67" s="286">
        <v>8.8530101641907755E-28</v>
      </c>
      <c r="AJ67" s="311">
        <f>AI67/'4'!Y67</f>
        <v>0.88530101641907755</v>
      </c>
      <c r="AK67" s="286">
        <v>8.8530101641907755E-28</v>
      </c>
      <c r="AL67" s="311">
        <f>AK67/'4'!Z67</f>
        <v>0.88530101641907755</v>
      </c>
      <c r="AM67" s="286">
        <v>8.8530101641907755E-28</v>
      </c>
      <c r="AN67" s="311">
        <f>AM67/'4'!AA67</f>
        <v>0.88530101641907755</v>
      </c>
      <c r="AO67" s="286">
        <v>8.8530101641907755E-28</v>
      </c>
      <c r="AP67" s="311">
        <f>AO67/'4'!AB67</f>
        <v>0.88530101641907755</v>
      </c>
      <c r="AQ67" s="286">
        <v>8.8530101641907755E-28</v>
      </c>
      <c r="AR67" s="311">
        <f>AQ67/'4'!AC67</f>
        <v>0.88530101641907755</v>
      </c>
      <c r="AS67" s="286">
        <v>8.8530101641907755E-28</v>
      </c>
      <c r="AT67" s="311">
        <f>AS67/'4'!AD67</f>
        <v>0.88530101641907755</v>
      </c>
      <c r="AU67" s="286">
        <v>94.013662154481878</v>
      </c>
      <c r="AV67" s="311">
        <f>AU67/'4'!AE67</f>
        <v>0.88530101641907744</v>
      </c>
      <c r="AW67" s="286">
        <v>94.013662154481878</v>
      </c>
      <c r="AX67" s="311">
        <f>AW67/'4'!AF67</f>
        <v>0.88530101641907744</v>
      </c>
      <c r="AY67" s="286">
        <v>-94.013662154481878</v>
      </c>
      <c r="AZ67" s="312">
        <f>AY67/'4'!AG67</f>
        <v>0.88530101641907744</v>
      </c>
      <c r="BA67" s="316">
        <v>564.08197292689135</v>
      </c>
      <c r="BB67" s="311">
        <f>BA67/'4'!AH67</f>
        <v>0.88530101641907755</v>
      </c>
      <c r="BC67" s="286">
        <v>8.8530101641907755E-28</v>
      </c>
      <c r="BD67" s="311">
        <f>BC67/'4'!AI67</f>
        <v>0.68648206734903672</v>
      </c>
      <c r="BE67" s="286">
        <v>8.8530101641907755E-28</v>
      </c>
      <c r="BF67" s="311">
        <f>BE67/'4'!AJ67</f>
        <v>0.68648206734903672</v>
      </c>
      <c r="BG67" s="286">
        <v>8.8530101641907755E-28</v>
      </c>
      <c r="BH67" s="311">
        <f>BG67/'4'!AK67</f>
        <v>0.68648206734903672</v>
      </c>
      <c r="BI67" s="286">
        <v>564.08197292689135</v>
      </c>
      <c r="BJ67" s="311">
        <f>BI67/'4'!AL67</f>
        <v>0.88530101641907755</v>
      </c>
      <c r="BK67" s="286">
        <v>8.8530101641907755E-28</v>
      </c>
      <c r="BL67" s="311">
        <f>BK67/'4'!AM67</f>
        <v>0.68648206734903672</v>
      </c>
      <c r="BM67" s="286">
        <v>8.8530101641907755E-28</v>
      </c>
      <c r="BN67" s="311">
        <f>BM67/'4'!AN67</f>
        <v>0.68648206734903672</v>
      </c>
      <c r="BO67" s="286">
        <v>564.08197292689135</v>
      </c>
      <c r="BP67" s="311">
        <f>BO67/'4'!AO67</f>
        <v>0.88530101641907755</v>
      </c>
      <c r="BQ67" s="286">
        <v>180.2053876177109</v>
      </c>
      <c r="BR67" s="311">
        <f>BQ67/'4'!AP67</f>
        <v>0.88530101641907744</v>
      </c>
      <c r="BS67" s="286">
        <v>383.87658530918043</v>
      </c>
      <c r="BT67" s="312">
        <f>BS67/'4'!AQ67</f>
        <v>0.88530101641907744</v>
      </c>
      <c r="BW67" s="314"/>
    </row>
    <row r="68" spans="1:75" s="245" customFormat="1">
      <c r="A68" s="305"/>
      <c r="B68" s="256">
        <v>40</v>
      </c>
      <c r="C68" s="1084" t="s">
        <v>688</v>
      </c>
      <c r="D68" s="1084"/>
      <c r="E68" s="1084"/>
      <c r="F68" s="1084"/>
      <c r="G68" s="1084"/>
      <c r="H68" s="1085" t="s">
        <v>788</v>
      </c>
      <c r="I68" s="1086"/>
      <c r="J68" s="315">
        <v>11133</v>
      </c>
      <c r="K68" s="316">
        <v>8.8530101641907755E-28</v>
      </c>
      <c r="L68" s="309">
        <f>K68/'4'!M68</f>
        <v>0.88530101641907755</v>
      </c>
      <c r="M68" s="286">
        <v>8.8530101641907755E-28</v>
      </c>
      <c r="N68" s="311">
        <f>M68/'4'!N68</f>
        <v>0.88530101641907755</v>
      </c>
      <c r="O68" s="286">
        <v>8.8530101641907755E-28</v>
      </c>
      <c r="P68" s="311">
        <f>O68/'4'!O68</f>
        <v>0.88530101641907755</v>
      </c>
      <c r="Q68" s="286">
        <v>8.8530101641907755E-28</v>
      </c>
      <c r="R68" s="311">
        <f>Q68/'4'!P68</f>
        <v>0.88530101641907755</v>
      </c>
      <c r="S68" s="286">
        <v>8.8530101641907755E-28</v>
      </c>
      <c r="T68" s="311">
        <f>S68/'4'!Q68</f>
        <v>0.88530101641907755</v>
      </c>
      <c r="U68" s="286">
        <v>8.8530101641907755E-28</v>
      </c>
      <c r="V68" s="311">
        <f>U68/'4'!R68</f>
        <v>0.88530101641907755</v>
      </c>
      <c r="W68" s="286">
        <v>8.8530101641907755E-28</v>
      </c>
      <c r="X68" s="311">
        <f>W68/'4'!S68</f>
        <v>0.88530101641907755</v>
      </c>
      <c r="Y68" s="286">
        <v>8.8530101641907755E-28</v>
      </c>
      <c r="Z68" s="311">
        <f>Y68/'4'!T68</f>
        <v>0.88530101641907755</v>
      </c>
      <c r="AA68" s="286">
        <v>8.8530101641907755E-28</v>
      </c>
      <c r="AB68" s="311">
        <f>AA68/'4'!U68</f>
        <v>0.88530101641907755</v>
      </c>
      <c r="AC68" s="286">
        <v>8.8530101641907755E-28</v>
      </c>
      <c r="AD68" s="312">
        <f>AC68/'4'!V68</f>
        <v>0.88530101641907755</v>
      </c>
      <c r="AE68" s="317">
        <v>8.8530101641907755E-28</v>
      </c>
      <c r="AF68" s="311">
        <f>AE68/'4'!W68</f>
        <v>0.88530101641907755</v>
      </c>
      <c r="AG68" s="286">
        <v>8.8530101641907755E-28</v>
      </c>
      <c r="AH68" s="311">
        <f>AG68/'4'!X68</f>
        <v>0.88530101641907755</v>
      </c>
      <c r="AI68" s="286">
        <v>8.8530101641907755E-28</v>
      </c>
      <c r="AJ68" s="311">
        <f>AI68/'4'!Y68</f>
        <v>0.88530101641907755</v>
      </c>
      <c r="AK68" s="286">
        <v>8.8530101641907755E-28</v>
      </c>
      <c r="AL68" s="311">
        <f>AK68/'4'!Z68</f>
        <v>0.88530101641907755</v>
      </c>
      <c r="AM68" s="286">
        <v>8.8530101641907755E-28</v>
      </c>
      <c r="AN68" s="311">
        <f>AM68/'4'!AA68</f>
        <v>0.88530101641907755</v>
      </c>
      <c r="AO68" s="286">
        <v>8.8530101641907755E-28</v>
      </c>
      <c r="AP68" s="311">
        <f>AO68/'4'!AB68</f>
        <v>0.88530101641907755</v>
      </c>
      <c r="AQ68" s="286">
        <v>8.8530101641907755E-28</v>
      </c>
      <c r="AR68" s="311">
        <f>AQ68/'4'!AC68</f>
        <v>0.88530101641907755</v>
      </c>
      <c r="AS68" s="286">
        <v>8.8530101641907755E-28</v>
      </c>
      <c r="AT68" s="311">
        <f>AS68/'4'!AD68</f>
        <v>0.88530101641907755</v>
      </c>
      <c r="AU68" s="286">
        <v>8.8530101641907755E-28</v>
      </c>
      <c r="AV68" s="311">
        <f>AU68/'4'!AE68</f>
        <v>0.88530101641907755</v>
      </c>
      <c r="AW68" s="286">
        <v>8.8530101641907755E-28</v>
      </c>
      <c r="AX68" s="311">
        <f>AW68/'4'!AF68</f>
        <v>0.88530101641907755</v>
      </c>
      <c r="AY68" s="286">
        <v>8.8530101641907755E-28</v>
      </c>
      <c r="AZ68" s="312">
        <f>AY68/'4'!AG68</f>
        <v>0.88530101641907755</v>
      </c>
      <c r="BA68" s="316">
        <v>8.8530101641907755E-28</v>
      </c>
      <c r="BB68" s="311">
        <f>BA68/'4'!AH68</f>
        <v>0.88530101641907755</v>
      </c>
      <c r="BC68" s="286">
        <v>8.8530101641907755E-28</v>
      </c>
      <c r="BD68" s="311">
        <f>BC68/'4'!AI68</f>
        <v>0.88530101641907755</v>
      </c>
      <c r="BE68" s="286">
        <v>8.8530101641907755E-28</v>
      </c>
      <c r="BF68" s="311">
        <f>BE68/'4'!AJ68</f>
        <v>0.88530101641907755</v>
      </c>
      <c r="BG68" s="286">
        <v>8.8530101641907755E-28</v>
      </c>
      <c r="BH68" s="311">
        <f>BG68/'4'!AK68</f>
        <v>0.88530101641907755</v>
      </c>
      <c r="BI68" s="286">
        <v>8.8530101641907755E-28</v>
      </c>
      <c r="BJ68" s="311">
        <f>BI68/'4'!AL68</f>
        <v>0.88530101641907755</v>
      </c>
      <c r="BK68" s="286">
        <v>8.8530101641907755E-28</v>
      </c>
      <c r="BL68" s="311">
        <f>BK68/'4'!AM68</f>
        <v>0.88530101641907755</v>
      </c>
      <c r="BM68" s="286">
        <v>8.8530101641907755E-28</v>
      </c>
      <c r="BN68" s="311">
        <f>BM68/'4'!AN68</f>
        <v>0.88530101641907755</v>
      </c>
      <c r="BO68" s="286">
        <v>8.8530101641907755E-28</v>
      </c>
      <c r="BP68" s="311">
        <f>BO68/'4'!AO68</f>
        <v>0.88530101641907755</v>
      </c>
      <c r="BQ68" s="286">
        <v>8.8530101641907755E-28</v>
      </c>
      <c r="BR68" s="311">
        <f>BQ68/'4'!AP68</f>
        <v>0.88530101641907755</v>
      </c>
      <c r="BS68" s="286">
        <v>8.8530101641907755E-28</v>
      </c>
      <c r="BT68" s="312">
        <f>BS68/'4'!AQ68</f>
        <v>0.88530101641907755</v>
      </c>
      <c r="BW68" s="314"/>
    </row>
    <row r="69" spans="1:75" s="245" customFormat="1">
      <c r="A69" s="305"/>
      <c r="B69" s="256">
        <v>41</v>
      </c>
      <c r="C69" s="1084" t="s">
        <v>697</v>
      </c>
      <c r="D69" s="1084"/>
      <c r="E69" s="1084"/>
      <c r="F69" s="1084"/>
      <c r="G69" s="1084"/>
      <c r="H69" s="1085" t="s">
        <v>797</v>
      </c>
      <c r="I69" s="1086"/>
      <c r="J69" s="315">
        <v>89104</v>
      </c>
      <c r="K69" s="316">
        <v>608.18292717390284</v>
      </c>
      <c r="L69" s="309">
        <f>K69/'4'!M69</f>
        <v>0.88530101641907744</v>
      </c>
      <c r="M69" s="286">
        <v>8.8530101641907755E-28</v>
      </c>
      <c r="N69" s="311">
        <f>M69/'4'!N69</f>
        <v>0.88530101641907755</v>
      </c>
      <c r="O69" s="286">
        <v>1.1417019132040281E-27</v>
      </c>
      <c r="P69" s="311">
        <f>O69/'4'!O69</f>
        <v>1.141701913204028</v>
      </c>
      <c r="Q69" s="286">
        <v>8.8530101641907755E-28</v>
      </c>
      <c r="R69" s="311">
        <f>Q69/'4'!P69</f>
        <v>0.88530101641907755</v>
      </c>
      <c r="S69" s="286">
        <v>608.18292717390284</v>
      </c>
      <c r="T69" s="311">
        <f>S69/'4'!Q69</f>
        <v>0.88530101641907744</v>
      </c>
      <c r="U69" s="286">
        <v>8.8530101641907755E-28</v>
      </c>
      <c r="V69" s="311">
        <f>U69/'4'!R69</f>
        <v>0.68648206734903672</v>
      </c>
      <c r="W69" s="286">
        <v>8.8530101641907755E-28</v>
      </c>
      <c r="X69" s="311">
        <f>W69/'4'!S69</f>
        <v>0.68648206734903672</v>
      </c>
      <c r="Y69" s="286">
        <v>608.18292717390284</v>
      </c>
      <c r="Z69" s="311">
        <f>Y69/'4'!T69</f>
        <v>0.88530101641907744</v>
      </c>
      <c r="AA69" s="286">
        <v>405.19888388581694</v>
      </c>
      <c r="AB69" s="311">
        <f>AA69/'4'!U69</f>
        <v>0.88530101641907744</v>
      </c>
      <c r="AC69" s="286">
        <v>202.98404328808593</v>
      </c>
      <c r="AD69" s="312">
        <f>AC69/'4'!V69</f>
        <v>0.88530101641907744</v>
      </c>
      <c r="AE69" s="317">
        <v>8.8530101641907755E-28</v>
      </c>
      <c r="AF69" s="311">
        <f>AE69/'4'!W69</f>
        <v>0.88530101641907755</v>
      </c>
      <c r="AG69" s="286">
        <v>8.8530101641907755E-28</v>
      </c>
      <c r="AH69" s="311">
        <f>AG69/'4'!X69</f>
        <v>0.88530101641907755</v>
      </c>
      <c r="AI69" s="286">
        <v>8.8530101641907755E-28</v>
      </c>
      <c r="AJ69" s="311">
        <f>AI69/'4'!Y69</f>
        <v>0.88530101641907755</v>
      </c>
      <c r="AK69" s="286">
        <v>8.8530101641907755E-28</v>
      </c>
      <c r="AL69" s="311">
        <f>AK69/'4'!Z69</f>
        <v>0.88530101641907755</v>
      </c>
      <c r="AM69" s="286">
        <v>8.8530101641907755E-28</v>
      </c>
      <c r="AN69" s="311">
        <f>AM69/'4'!AA69</f>
        <v>0.88530101641907755</v>
      </c>
      <c r="AO69" s="286">
        <v>8.8530101641907755E-28</v>
      </c>
      <c r="AP69" s="311">
        <f>AO69/'4'!AB69</f>
        <v>0.88530101641907755</v>
      </c>
      <c r="AQ69" s="286">
        <v>8.8530101641907755E-28</v>
      </c>
      <c r="AR69" s="311">
        <f>AQ69/'4'!AC69</f>
        <v>0.88530101641907755</v>
      </c>
      <c r="AS69" s="286">
        <v>8.8530101641907755E-28</v>
      </c>
      <c r="AT69" s="311">
        <f>AS69/'4'!AD69</f>
        <v>0.88530101641907755</v>
      </c>
      <c r="AU69" s="286">
        <v>101.36382119565047</v>
      </c>
      <c r="AV69" s="311">
        <f>AU69/'4'!AE69</f>
        <v>0.88530101641907744</v>
      </c>
      <c r="AW69" s="286">
        <v>101.36382119565047</v>
      </c>
      <c r="AX69" s="311">
        <f>AW69/'4'!AF69</f>
        <v>0.88530101641907744</v>
      </c>
      <c r="AY69" s="286">
        <v>-101.36382119565047</v>
      </c>
      <c r="AZ69" s="312">
        <f>AY69/'4'!AG69</f>
        <v>0.88530101641907744</v>
      </c>
      <c r="BA69" s="316">
        <v>608.18292717390284</v>
      </c>
      <c r="BB69" s="311">
        <f>BA69/'4'!AH69</f>
        <v>0.88530101641907744</v>
      </c>
      <c r="BC69" s="286">
        <v>8.8530101641907755E-28</v>
      </c>
      <c r="BD69" s="311">
        <f>BC69/'4'!AI69</f>
        <v>0.68648206734903672</v>
      </c>
      <c r="BE69" s="286">
        <v>8.8530101641907755E-28</v>
      </c>
      <c r="BF69" s="311">
        <f>BE69/'4'!AJ69</f>
        <v>0.68648206734903672</v>
      </c>
      <c r="BG69" s="286">
        <v>8.8530101641907755E-28</v>
      </c>
      <c r="BH69" s="311">
        <f>BG69/'4'!AK69</f>
        <v>0.68648206734903672</v>
      </c>
      <c r="BI69" s="286">
        <v>608.18292717390284</v>
      </c>
      <c r="BJ69" s="311">
        <f>BI69/'4'!AL69</f>
        <v>0.88530101641907744</v>
      </c>
      <c r="BK69" s="286">
        <v>8.8530101641907755E-28</v>
      </c>
      <c r="BL69" s="311">
        <f>BK69/'4'!AM69</f>
        <v>0.68648206734903672</v>
      </c>
      <c r="BM69" s="286">
        <v>8.8530101641907755E-28</v>
      </c>
      <c r="BN69" s="311">
        <f>BM69/'4'!AN69</f>
        <v>0.68648206734903672</v>
      </c>
      <c r="BO69" s="286">
        <v>608.18292717390284</v>
      </c>
      <c r="BP69" s="311">
        <f>BO69/'4'!AO69</f>
        <v>0.88530101641907744</v>
      </c>
      <c r="BQ69" s="286">
        <v>506.56270508146741</v>
      </c>
      <c r="BR69" s="311">
        <f>BQ69/'4'!AP69</f>
        <v>0.88530101641907744</v>
      </c>
      <c r="BS69" s="286">
        <v>101.62022209243545</v>
      </c>
      <c r="BT69" s="312">
        <f>BS69/'4'!AQ69</f>
        <v>0.88530101641907744</v>
      </c>
      <c r="BW69" s="314"/>
    </row>
    <row r="70" spans="1:75" s="245" customFormat="1">
      <c r="A70" s="305"/>
      <c r="B70" s="256">
        <v>42</v>
      </c>
      <c r="C70" s="1084" t="s">
        <v>698</v>
      </c>
      <c r="D70" s="1084"/>
      <c r="E70" s="1084"/>
      <c r="F70" s="1084"/>
      <c r="G70" s="1084"/>
      <c r="H70" s="1085" t="s">
        <v>796</v>
      </c>
      <c r="I70" s="1086"/>
      <c r="J70" s="315">
        <v>11131</v>
      </c>
      <c r="K70" s="316">
        <v>2782.718932807069</v>
      </c>
      <c r="L70" s="309">
        <f>K70/'4'!M70</f>
        <v>0.88530101641907744</v>
      </c>
      <c r="M70" s="286">
        <v>8.8530101641907755E-28</v>
      </c>
      <c r="N70" s="311">
        <f>M70/'4'!N70</f>
        <v>0.88530101641907755</v>
      </c>
      <c r="O70" s="286">
        <v>1.1417019132040281E-27</v>
      </c>
      <c r="P70" s="311">
        <f>O70/'4'!O70</f>
        <v>1.141701913204028</v>
      </c>
      <c r="Q70" s="286">
        <v>8.8530101641907755E-28</v>
      </c>
      <c r="R70" s="311">
        <f>Q70/'4'!P70</f>
        <v>0.88530101641907755</v>
      </c>
      <c r="S70" s="286">
        <v>2782.718932807069</v>
      </c>
      <c r="T70" s="311">
        <f>S70/'4'!Q70</f>
        <v>0.88530101641907744</v>
      </c>
      <c r="U70" s="286">
        <v>8.8530101641907755E-28</v>
      </c>
      <c r="V70" s="311">
        <f>U70/'4'!R70</f>
        <v>0.68648206734903672</v>
      </c>
      <c r="W70" s="286">
        <v>8.8530101641907755E-28</v>
      </c>
      <c r="X70" s="311">
        <f>W70/'4'!S70</f>
        <v>0.68648206734903672</v>
      </c>
      <c r="Y70" s="286">
        <v>2782.718932807069</v>
      </c>
      <c r="Z70" s="311">
        <f>Y70/'4'!T70</f>
        <v>0.88530101641907744</v>
      </c>
      <c r="AA70" s="286">
        <v>2782.4625319102843</v>
      </c>
      <c r="AB70" s="311">
        <f>AA70/'4'!U70</f>
        <v>0.88530101641907755</v>
      </c>
      <c r="AC70" s="286">
        <v>0.25640089678480399</v>
      </c>
      <c r="AD70" s="312">
        <f>AC70/'4'!V70</f>
        <v>0.88530101641907755</v>
      </c>
      <c r="AE70" s="317">
        <v>8.8530101641907755E-28</v>
      </c>
      <c r="AF70" s="311">
        <f>AE70/'4'!W70</f>
        <v>0.88530101641907755</v>
      </c>
      <c r="AG70" s="286">
        <v>8.8530101641907755E-28</v>
      </c>
      <c r="AH70" s="311">
        <f>AG70/'4'!X70</f>
        <v>0.88530101641907755</v>
      </c>
      <c r="AI70" s="286">
        <v>8.8530101641907755E-28</v>
      </c>
      <c r="AJ70" s="311">
        <f>AI70/'4'!Y70</f>
        <v>0.88530101641907755</v>
      </c>
      <c r="AK70" s="286">
        <v>8.8530101641907755E-28</v>
      </c>
      <c r="AL70" s="311">
        <f>AK70/'4'!Z70</f>
        <v>0.88530101641907755</v>
      </c>
      <c r="AM70" s="286">
        <v>8.8530101641907755E-28</v>
      </c>
      <c r="AN70" s="311">
        <f>AM70/'4'!AA70</f>
        <v>0.88530101641907755</v>
      </c>
      <c r="AO70" s="286">
        <v>8.8530101641907755E-28</v>
      </c>
      <c r="AP70" s="311">
        <f>AO70/'4'!AB70</f>
        <v>0.88530101641907755</v>
      </c>
      <c r="AQ70" s="286">
        <v>8.8530101641907755E-28</v>
      </c>
      <c r="AR70" s="311">
        <f>AQ70/'4'!AC70</f>
        <v>0.88530101641907755</v>
      </c>
      <c r="AS70" s="286">
        <v>8.8530101641907755E-28</v>
      </c>
      <c r="AT70" s="311">
        <f>AS70/'4'!AD70</f>
        <v>0.88530101641907755</v>
      </c>
      <c r="AU70" s="286">
        <v>0.25640089678480399</v>
      </c>
      <c r="AV70" s="311">
        <f>AU70/'4'!AE70</f>
        <v>0.88530101641907755</v>
      </c>
      <c r="AW70" s="286">
        <v>0.25640089678480399</v>
      </c>
      <c r="AX70" s="311">
        <f>AW70/'4'!AF70</f>
        <v>0.88530101641907755</v>
      </c>
      <c r="AY70" s="286">
        <v>-0.25640089678480399</v>
      </c>
      <c r="AZ70" s="312">
        <f>AY70/'4'!AG70</f>
        <v>0.88530101641907755</v>
      </c>
      <c r="BA70" s="316">
        <v>2782.718932807069</v>
      </c>
      <c r="BB70" s="311">
        <f>BA70/'4'!AH70</f>
        <v>0.88530101641907744</v>
      </c>
      <c r="BC70" s="286">
        <v>8.8530101641907755E-28</v>
      </c>
      <c r="BD70" s="311">
        <f>BC70/'4'!AI70</f>
        <v>0.68648206734903672</v>
      </c>
      <c r="BE70" s="286">
        <v>8.8530101641907755E-28</v>
      </c>
      <c r="BF70" s="311">
        <f>BE70/'4'!AJ70</f>
        <v>0.68648206734903672</v>
      </c>
      <c r="BG70" s="286">
        <v>8.8530101641907755E-28</v>
      </c>
      <c r="BH70" s="311">
        <f>BG70/'4'!AK70</f>
        <v>0.68648206734903672</v>
      </c>
      <c r="BI70" s="286">
        <v>2782.718932807069</v>
      </c>
      <c r="BJ70" s="311">
        <f>BI70/'4'!AL70</f>
        <v>0.88530101641907744</v>
      </c>
      <c r="BK70" s="286">
        <v>8.8530101641907755E-28</v>
      </c>
      <c r="BL70" s="311">
        <f>BK70/'4'!AM70</f>
        <v>0.68648206734903672</v>
      </c>
      <c r="BM70" s="286">
        <v>8.8530101641907755E-28</v>
      </c>
      <c r="BN70" s="311">
        <f>BM70/'4'!AN70</f>
        <v>0.68648206734903672</v>
      </c>
      <c r="BO70" s="286">
        <v>2782.718932807069</v>
      </c>
      <c r="BP70" s="311">
        <f>BO70/'4'!AO70</f>
        <v>0.88530101641907744</v>
      </c>
      <c r="BQ70" s="286">
        <v>2782.718932807069</v>
      </c>
      <c r="BR70" s="311">
        <f>BQ70/'4'!AP70</f>
        <v>0.88530101641907744</v>
      </c>
      <c r="BS70" s="286">
        <v>8.8530101641907755E-28</v>
      </c>
      <c r="BT70" s="312">
        <f>BS70/'4'!AQ70</f>
        <v>0.88530101641907755</v>
      </c>
      <c r="BW70" s="314"/>
    </row>
    <row r="71" spans="1:75" s="245" customFormat="1">
      <c r="A71" s="305"/>
      <c r="B71" s="256">
        <v>43</v>
      </c>
      <c r="C71" s="1084" t="s">
        <v>688</v>
      </c>
      <c r="D71" s="1084"/>
      <c r="E71" s="1084"/>
      <c r="F71" s="1084"/>
      <c r="G71" s="1084"/>
      <c r="H71" s="1085" t="s">
        <v>788</v>
      </c>
      <c r="I71" s="1086"/>
      <c r="J71" s="315">
        <v>19005</v>
      </c>
      <c r="K71" s="316">
        <v>823.04687867969142</v>
      </c>
      <c r="L71" s="309">
        <f>K71/'4'!M71</f>
        <v>0.88530101641907744</v>
      </c>
      <c r="M71" s="286">
        <v>8.8530101641907755E-28</v>
      </c>
      <c r="N71" s="311">
        <f>M71/'4'!N71</f>
        <v>0.88530101641907755</v>
      </c>
      <c r="O71" s="286">
        <v>1.1417019132040281E-27</v>
      </c>
      <c r="P71" s="311">
        <f>O71/'4'!O71</f>
        <v>1.141701913204028</v>
      </c>
      <c r="Q71" s="286">
        <v>8.8530101641907755E-28</v>
      </c>
      <c r="R71" s="311">
        <f>Q71/'4'!P71</f>
        <v>0.88530101641907755</v>
      </c>
      <c r="S71" s="286">
        <v>823.04687867969142</v>
      </c>
      <c r="T71" s="311">
        <f>S71/'4'!Q71</f>
        <v>0.88530101641907744</v>
      </c>
      <c r="U71" s="286">
        <v>8.8530101641907755E-28</v>
      </c>
      <c r="V71" s="311">
        <f>U71/'4'!R71</f>
        <v>0.68648206734903672</v>
      </c>
      <c r="W71" s="286">
        <v>8.8530101641907755E-28</v>
      </c>
      <c r="X71" s="311">
        <f>W71/'4'!S71</f>
        <v>0.68648206734903672</v>
      </c>
      <c r="Y71" s="286">
        <v>823.04687867969142</v>
      </c>
      <c r="Z71" s="311">
        <f>Y71/'4'!T71</f>
        <v>0.88530101641907744</v>
      </c>
      <c r="AA71" s="286">
        <v>474.85446084572851</v>
      </c>
      <c r="AB71" s="311">
        <f>AA71/'4'!U71</f>
        <v>0.88530101641907744</v>
      </c>
      <c r="AC71" s="286">
        <v>348.19241783396296</v>
      </c>
      <c r="AD71" s="312">
        <f>AC71/'4'!V71</f>
        <v>0.88530101641907744</v>
      </c>
      <c r="AE71" s="317">
        <v>8.8530101641907755E-28</v>
      </c>
      <c r="AF71" s="311">
        <f>AE71/'4'!W71</f>
        <v>0.88530101641907755</v>
      </c>
      <c r="AG71" s="286">
        <v>8.8530101641907755E-28</v>
      </c>
      <c r="AH71" s="311">
        <f>AG71/'4'!X71</f>
        <v>0.88530101641907755</v>
      </c>
      <c r="AI71" s="286">
        <v>8.8530101641907755E-28</v>
      </c>
      <c r="AJ71" s="311">
        <f>AI71/'4'!Y71</f>
        <v>0.88530101641907755</v>
      </c>
      <c r="AK71" s="286">
        <v>8.8530101641907755E-28</v>
      </c>
      <c r="AL71" s="311">
        <f>AK71/'4'!Z71</f>
        <v>0.88530101641907755</v>
      </c>
      <c r="AM71" s="286">
        <v>8.8530101641907755E-28</v>
      </c>
      <c r="AN71" s="311">
        <f>AM71/'4'!AA71</f>
        <v>0.88530101641907755</v>
      </c>
      <c r="AO71" s="286">
        <v>8.8530101641907755E-28</v>
      </c>
      <c r="AP71" s="311">
        <f>AO71/'4'!AB71</f>
        <v>0.88530101641907755</v>
      </c>
      <c r="AQ71" s="286">
        <v>8.8530101641907755E-28</v>
      </c>
      <c r="AR71" s="311">
        <f>AQ71/'4'!AC71</f>
        <v>0.88530101641907755</v>
      </c>
      <c r="AS71" s="286">
        <v>8.8530101641907755E-28</v>
      </c>
      <c r="AT71" s="311">
        <f>AS71/'4'!AD71</f>
        <v>0.88530101641907755</v>
      </c>
      <c r="AU71" s="286">
        <v>54.869791911979434</v>
      </c>
      <c r="AV71" s="311">
        <f>AU71/'4'!AE71</f>
        <v>0.88530101641907744</v>
      </c>
      <c r="AW71" s="286">
        <v>54.869791911979434</v>
      </c>
      <c r="AX71" s="311">
        <f>AW71/'4'!AF71</f>
        <v>0.88530101641907744</v>
      </c>
      <c r="AY71" s="286">
        <v>-54.869791911979434</v>
      </c>
      <c r="AZ71" s="312">
        <f>AY71/'4'!AG71</f>
        <v>0.88530101641907744</v>
      </c>
      <c r="BA71" s="316">
        <v>823.04687867969142</v>
      </c>
      <c r="BB71" s="311">
        <f>BA71/'4'!AH71</f>
        <v>0.88530101641907744</v>
      </c>
      <c r="BC71" s="286">
        <v>8.8530101641907755E-28</v>
      </c>
      <c r="BD71" s="311">
        <f>BC71/'4'!AI71</f>
        <v>0.68648206734903672</v>
      </c>
      <c r="BE71" s="286">
        <v>8.8530101641907755E-28</v>
      </c>
      <c r="BF71" s="311">
        <f>BE71/'4'!AJ71</f>
        <v>0.68648206734903672</v>
      </c>
      <c r="BG71" s="286">
        <v>8.8530101641907755E-28</v>
      </c>
      <c r="BH71" s="311">
        <f>BG71/'4'!AK71</f>
        <v>0.68648206734903672</v>
      </c>
      <c r="BI71" s="286">
        <v>823.04687867969142</v>
      </c>
      <c r="BJ71" s="311">
        <f>BI71/'4'!AL71</f>
        <v>0.88530101641907744</v>
      </c>
      <c r="BK71" s="286">
        <v>8.8530101641907755E-28</v>
      </c>
      <c r="BL71" s="311">
        <f>BK71/'4'!AM71</f>
        <v>0.68648206734903672</v>
      </c>
      <c r="BM71" s="286">
        <v>8.8530101641907755E-28</v>
      </c>
      <c r="BN71" s="311">
        <f>BM71/'4'!AN71</f>
        <v>0.68648206734903672</v>
      </c>
      <c r="BO71" s="286">
        <v>823.04687867969142</v>
      </c>
      <c r="BP71" s="311">
        <f>BO71/'4'!AO71</f>
        <v>0.88530101641907744</v>
      </c>
      <c r="BQ71" s="286">
        <v>529.72425275770797</v>
      </c>
      <c r="BR71" s="311">
        <f>BQ71/'4'!AP71</f>
        <v>0.88530101641907744</v>
      </c>
      <c r="BS71" s="286">
        <v>293.3226259219835</v>
      </c>
      <c r="BT71" s="312">
        <f>BS71/'4'!AQ71</f>
        <v>0.88530101641907744</v>
      </c>
      <c r="BW71" s="314"/>
    </row>
    <row r="72" spans="1:75" s="245" customFormat="1">
      <c r="A72" s="305"/>
      <c r="B72" s="256">
        <v>44</v>
      </c>
      <c r="C72" s="1084" t="s">
        <v>699</v>
      </c>
      <c r="D72" s="1084"/>
      <c r="E72" s="1084"/>
      <c r="F72" s="1084"/>
      <c r="G72" s="1084"/>
      <c r="H72" s="1085" t="s">
        <v>799</v>
      </c>
      <c r="I72" s="1086"/>
      <c r="J72" s="315">
        <v>69808</v>
      </c>
      <c r="K72" s="316">
        <v>692.28242131936668</v>
      </c>
      <c r="L72" s="309">
        <f>K72/'4'!M72</f>
        <v>0.88530101641907744</v>
      </c>
      <c r="M72" s="286">
        <v>8.8530101641907755E-28</v>
      </c>
      <c r="N72" s="311">
        <f>M72/'4'!N72</f>
        <v>0.88530101641907755</v>
      </c>
      <c r="O72" s="286">
        <v>1.1417019132040281E-27</v>
      </c>
      <c r="P72" s="311">
        <f>O72/'4'!O72</f>
        <v>1.141701913204028</v>
      </c>
      <c r="Q72" s="286">
        <v>8.8530101641907755E-28</v>
      </c>
      <c r="R72" s="311">
        <f>Q72/'4'!P72</f>
        <v>0.88530101641907755</v>
      </c>
      <c r="S72" s="286">
        <v>692.28242131936668</v>
      </c>
      <c r="T72" s="311">
        <f>S72/'4'!Q72</f>
        <v>0.88530101641907744</v>
      </c>
      <c r="U72" s="286">
        <v>8.8530101641907755E-28</v>
      </c>
      <c r="V72" s="311">
        <f>U72/'4'!R72</f>
        <v>0.68648206734903672</v>
      </c>
      <c r="W72" s="286">
        <v>8.8530101641907755E-28</v>
      </c>
      <c r="X72" s="311">
        <f>W72/'4'!S72</f>
        <v>0.68648206734903672</v>
      </c>
      <c r="Y72" s="286">
        <v>692.28242131936668</v>
      </c>
      <c r="Z72" s="311">
        <f>Y72/'4'!T72</f>
        <v>0.88530101641907744</v>
      </c>
      <c r="AA72" s="286">
        <v>428.11624023178609</v>
      </c>
      <c r="AB72" s="311">
        <f>AA72/'4'!U72</f>
        <v>0.88530101641907732</v>
      </c>
      <c r="AC72" s="286">
        <v>264.16618108758053</v>
      </c>
      <c r="AD72" s="312">
        <f>AC72/'4'!V72</f>
        <v>0.88530101641907744</v>
      </c>
      <c r="AE72" s="317">
        <v>8.8530101641907755E-28</v>
      </c>
      <c r="AF72" s="311">
        <f>AE72/'4'!W72</f>
        <v>0.88530101641907755</v>
      </c>
      <c r="AG72" s="286">
        <v>8.8530101641907755E-28</v>
      </c>
      <c r="AH72" s="311">
        <f>AG72/'4'!X72</f>
        <v>0.88530101641907755</v>
      </c>
      <c r="AI72" s="286">
        <v>8.8530101641907755E-28</v>
      </c>
      <c r="AJ72" s="311">
        <f>AI72/'4'!Y72</f>
        <v>0.88530101641907755</v>
      </c>
      <c r="AK72" s="286">
        <v>8.8530101641907755E-28</v>
      </c>
      <c r="AL72" s="311">
        <f>AK72/'4'!Z72</f>
        <v>0.88530101641907755</v>
      </c>
      <c r="AM72" s="286">
        <v>8.8530101641907755E-28</v>
      </c>
      <c r="AN72" s="311">
        <f>AM72/'4'!AA72</f>
        <v>0.88530101641907755</v>
      </c>
      <c r="AO72" s="286">
        <v>8.8530101641907755E-28</v>
      </c>
      <c r="AP72" s="311">
        <f>AO72/'4'!AB72</f>
        <v>0.88530101641907755</v>
      </c>
      <c r="AQ72" s="286">
        <v>8.8530101641907755E-28</v>
      </c>
      <c r="AR72" s="311">
        <f>AQ72/'4'!AC72</f>
        <v>0.88530101641907755</v>
      </c>
      <c r="AS72" s="286">
        <v>8.8530101641907755E-28</v>
      </c>
      <c r="AT72" s="311">
        <f>AS72/'4'!AD72</f>
        <v>0.88530101641907755</v>
      </c>
      <c r="AU72" s="286">
        <v>98.897488759909521</v>
      </c>
      <c r="AV72" s="311">
        <f>AU72/'4'!AE72</f>
        <v>0.88530101641907732</v>
      </c>
      <c r="AW72" s="286">
        <v>98.897488759909521</v>
      </c>
      <c r="AX72" s="311">
        <f>AW72/'4'!AF72</f>
        <v>0.88530101641907732</v>
      </c>
      <c r="AY72" s="286">
        <v>-98.897488759909521</v>
      </c>
      <c r="AZ72" s="312">
        <f>AY72/'4'!AG72</f>
        <v>0.88530101641907732</v>
      </c>
      <c r="BA72" s="316">
        <v>692.28242131936668</v>
      </c>
      <c r="BB72" s="311">
        <f>BA72/'4'!AH72</f>
        <v>0.88530101641907744</v>
      </c>
      <c r="BC72" s="286">
        <v>8.8530101641907755E-28</v>
      </c>
      <c r="BD72" s="311">
        <f>BC72/'4'!AI72</f>
        <v>0.68648206734903672</v>
      </c>
      <c r="BE72" s="286">
        <v>8.8530101641907755E-28</v>
      </c>
      <c r="BF72" s="311">
        <f>BE72/'4'!AJ72</f>
        <v>0.68648206734903672</v>
      </c>
      <c r="BG72" s="286">
        <v>8.8530101641907755E-28</v>
      </c>
      <c r="BH72" s="311">
        <f>BG72/'4'!AK72</f>
        <v>0.68648206734903672</v>
      </c>
      <c r="BI72" s="286">
        <v>692.28242131936668</v>
      </c>
      <c r="BJ72" s="311">
        <f>BI72/'4'!AL72</f>
        <v>0.88530101641907744</v>
      </c>
      <c r="BK72" s="286">
        <v>8.8530101641907755E-28</v>
      </c>
      <c r="BL72" s="311">
        <f>BK72/'4'!AM72</f>
        <v>0.68648206734903672</v>
      </c>
      <c r="BM72" s="286">
        <v>8.8530101641907755E-28</v>
      </c>
      <c r="BN72" s="311">
        <f>BM72/'4'!AN72</f>
        <v>0.68648206734903672</v>
      </c>
      <c r="BO72" s="286">
        <v>692.28242131936668</v>
      </c>
      <c r="BP72" s="311">
        <f>BO72/'4'!AO72</f>
        <v>0.88530101641907744</v>
      </c>
      <c r="BQ72" s="286">
        <v>527.01372899169564</v>
      </c>
      <c r="BR72" s="311">
        <f>BQ72/'4'!AP72</f>
        <v>0.88530101641907744</v>
      </c>
      <c r="BS72" s="286">
        <v>165.26869232767103</v>
      </c>
      <c r="BT72" s="312">
        <f>BS72/'4'!AQ72</f>
        <v>0.88530101641907755</v>
      </c>
      <c r="BW72" s="314"/>
    </row>
    <row r="73" spans="1:75" s="245" customFormat="1">
      <c r="A73" s="305"/>
      <c r="B73" s="256">
        <v>45</v>
      </c>
      <c r="C73" s="1084" t="s">
        <v>688</v>
      </c>
      <c r="D73" s="1084"/>
      <c r="E73" s="1084"/>
      <c r="F73" s="1084"/>
      <c r="G73" s="1084"/>
      <c r="H73" s="1085" t="s">
        <v>788</v>
      </c>
      <c r="I73" s="1086"/>
      <c r="J73" s="315">
        <v>19302</v>
      </c>
      <c r="K73" s="316">
        <v>1135.3431709637614</v>
      </c>
      <c r="L73" s="309">
        <f>K73/'4'!M73</f>
        <v>0.88530101641907744</v>
      </c>
      <c r="M73" s="286">
        <v>8.8530101641907755E-28</v>
      </c>
      <c r="N73" s="311">
        <f>M73/'4'!N73</f>
        <v>0.88530101641907755</v>
      </c>
      <c r="O73" s="286">
        <v>1.1417019132040281E-27</v>
      </c>
      <c r="P73" s="311">
        <f>O73/'4'!O73</f>
        <v>1.141701913204028</v>
      </c>
      <c r="Q73" s="286">
        <v>8.8530101641907755E-28</v>
      </c>
      <c r="R73" s="311">
        <f>Q73/'4'!P73</f>
        <v>0.88530101641907755</v>
      </c>
      <c r="S73" s="286">
        <v>1135.3431709637614</v>
      </c>
      <c r="T73" s="311">
        <f>S73/'4'!Q73</f>
        <v>0.88530101641907744</v>
      </c>
      <c r="U73" s="286">
        <v>8.8530101641907755E-28</v>
      </c>
      <c r="V73" s="311">
        <f>U73/'4'!R73</f>
        <v>0.68648206734903672</v>
      </c>
      <c r="W73" s="286">
        <v>8.8530101641907755E-28</v>
      </c>
      <c r="X73" s="311">
        <f>W73/'4'!S73</f>
        <v>0.68648206734903672</v>
      </c>
      <c r="Y73" s="286">
        <v>1135.3431709637614</v>
      </c>
      <c r="Z73" s="311">
        <f>Y73/'4'!T73</f>
        <v>0.88530101641907744</v>
      </c>
      <c r="AA73" s="286">
        <v>857.19947813144688</v>
      </c>
      <c r="AB73" s="311">
        <f>AA73/'4'!U73</f>
        <v>0.88530101641907744</v>
      </c>
      <c r="AC73" s="286">
        <v>278.14369283231451</v>
      </c>
      <c r="AD73" s="312">
        <f>AC73/'4'!V73</f>
        <v>0.88530101641907744</v>
      </c>
      <c r="AE73" s="317">
        <v>8.8530101641907755E-28</v>
      </c>
      <c r="AF73" s="311">
        <f>AE73/'4'!W73</f>
        <v>0.88530101641907755</v>
      </c>
      <c r="AG73" s="286">
        <v>8.8530101641907755E-28</v>
      </c>
      <c r="AH73" s="311">
        <f>AG73/'4'!X73</f>
        <v>0.88530101641907755</v>
      </c>
      <c r="AI73" s="286">
        <v>8.8530101641907755E-28</v>
      </c>
      <c r="AJ73" s="311">
        <f>AI73/'4'!Y73</f>
        <v>0.88530101641907755</v>
      </c>
      <c r="AK73" s="286">
        <v>8.8530101641907755E-28</v>
      </c>
      <c r="AL73" s="311">
        <f>AK73/'4'!Z73</f>
        <v>0.88530101641907755</v>
      </c>
      <c r="AM73" s="286">
        <v>8.8530101641907755E-28</v>
      </c>
      <c r="AN73" s="311">
        <f>AM73/'4'!AA73</f>
        <v>0.88530101641907755</v>
      </c>
      <c r="AO73" s="286">
        <v>8.8530101641907755E-28</v>
      </c>
      <c r="AP73" s="311">
        <f>AO73/'4'!AB73</f>
        <v>0.88530101641907755</v>
      </c>
      <c r="AQ73" s="286">
        <v>8.8530101641907755E-28</v>
      </c>
      <c r="AR73" s="311">
        <f>AQ73/'4'!AC73</f>
        <v>0.88530101641907755</v>
      </c>
      <c r="AS73" s="286">
        <v>8.8530101641907755E-28</v>
      </c>
      <c r="AT73" s="311">
        <f>AS73/'4'!AD73</f>
        <v>0.88530101641907755</v>
      </c>
      <c r="AU73" s="286">
        <v>75.689544730917419</v>
      </c>
      <c r="AV73" s="311">
        <f>AU73/'4'!AE73</f>
        <v>0.88530101641907744</v>
      </c>
      <c r="AW73" s="286">
        <v>75.689544730917419</v>
      </c>
      <c r="AX73" s="311">
        <f>AW73/'4'!AF73</f>
        <v>0.88530101641907744</v>
      </c>
      <c r="AY73" s="286">
        <v>-75.689544730917419</v>
      </c>
      <c r="AZ73" s="312">
        <f>AY73/'4'!AG73</f>
        <v>0.88530101641907744</v>
      </c>
      <c r="BA73" s="316">
        <v>1135.3431709637614</v>
      </c>
      <c r="BB73" s="311">
        <f>BA73/'4'!AH73</f>
        <v>0.88530101641907744</v>
      </c>
      <c r="BC73" s="286">
        <v>8.8530101641907755E-28</v>
      </c>
      <c r="BD73" s="311">
        <f>BC73/'4'!AI73</f>
        <v>0.68648206734903672</v>
      </c>
      <c r="BE73" s="286">
        <v>8.8530101641907755E-28</v>
      </c>
      <c r="BF73" s="311">
        <f>BE73/'4'!AJ73</f>
        <v>0.68648206734903672</v>
      </c>
      <c r="BG73" s="286">
        <v>8.8530101641907755E-28</v>
      </c>
      <c r="BH73" s="311">
        <f>BG73/'4'!AK73</f>
        <v>0.68648206734903672</v>
      </c>
      <c r="BI73" s="286">
        <v>1135.3431709637614</v>
      </c>
      <c r="BJ73" s="311">
        <f>BI73/'4'!AL73</f>
        <v>0.88530101641907744</v>
      </c>
      <c r="BK73" s="286">
        <v>8.8530101641907755E-28</v>
      </c>
      <c r="BL73" s="311">
        <f>BK73/'4'!AM73</f>
        <v>0.68648206734903672</v>
      </c>
      <c r="BM73" s="286">
        <v>8.8530101641907755E-28</v>
      </c>
      <c r="BN73" s="311">
        <f>BM73/'4'!AN73</f>
        <v>0.68648206734903672</v>
      </c>
      <c r="BO73" s="286">
        <v>1135.3431709637614</v>
      </c>
      <c r="BP73" s="311">
        <f>BO73/'4'!AO73</f>
        <v>0.88530101641907744</v>
      </c>
      <c r="BQ73" s="286">
        <v>932.8890228623643</v>
      </c>
      <c r="BR73" s="311">
        <f>BQ73/'4'!AP73</f>
        <v>0.88530101641907744</v>
      </c>
      <c r="BS73" s="286">
        <v>202.4541481013971</v>
      </c>
      <c r="BT73" s="312">
        <f>BS73/'4'!AQ73</f>
        <v>0.88530101641907744</v>
      </c>
      <c r="BW73" s="314"/>
    </row>
    <row r="74" spans="1:75" s="245" customFormat="1">
      <c r="A74" s="305"/>
      <c r="B74" s="256">
        <v>46</v>
      </c>
      <c r="C74" s="1084" t="s">
        <v>700</v>
      </c>
      <c r="D74" s="1084"/>
      <c r="E74" s="1084"/>
      <c r="F74" s="1084"/>
      <c r="G74" s="1084"/>
      <c r="H74" s="1085" t="s">
        <v>801</v>
      </c>
      <c r="I74" s="1086"/>
      <c r="J74" s="315">
        <v>34405</v>
      </c>
      <c r="K74" s="316">
        <v>2307.6080710645556</v>
      </c>
      <c r="L74" s="309">
        <f>K74/'4'!M74</f>
        <v>0.88530101641907755</v>
      </c>
      <c r="M74" s="286">
        <v>8.8530101641907755E-28</v>
      </c>
      <c r="N74" s="311">
        <f>M74/'4'!N74</f>
        <v>0.88530101641907755</v>
      </c>
      <c r="O74" s="286">
        <v>1.1417019132040281E-27</v>
      </c>
      <c r="P74" s="311">
        <f>O74/'4'!O74</f>
        <v>1.141701913204028</v>
      </c>
      <c r="Q74" s="286">
        <v>8.8530101641907755E-28</v>
      </c>
      <c r="R74" s="311">
        <f>Q74/'4'!P74</f>
        <v>0.88530101641907755</v>
      </c>
      <c r="S74" s="286">
        <v>2307.6080710645556</v>
      </c>
      <c r="T74" s="311">
        <f>S74/'4'!Q74</f>
        <v>0.88530101641907755</v>
      </c>
      <c r="U74" s="286">
        <v>8.8530101641907755E-28</v>
      </c>
      <c r="V74" s="311">
        <f>U74/'4'!R74</f>
        <v>0.68648206734903672</v>
      </c>
      <c r="W74" s="286">
        <v>8.8530101641907755E-28</v>
      </c>
      <c r="X74" s="311">
        <f>W74/'4'!S74</f>
        <v>0.68648206734903672</v>
      </c>
      <c r="Y74" s="286">
        <v>2307.6080710645556</v>
      </c>
      <c r="Z74" s="311">
        <f>Y74/'4'!T74</f>
        <v>0.88530101641907755</v>
      </c>
      <c r="AA74" s="286">
        <v>2307.3516701677704</v>
      </c>
      <c r="AB74" s="311">
        <f>AA74/'4'!U74</f>
        <v>0.88530101641907732</v>
      </c>
      <c r="AC74" s="286">
        <v>0.25640089678480399</v>
      </c>
      <c r="AD74" s="312">
        <f>AC74/'4'!V74</f>
        <v>0.88530101641907755</v>
      </c>
      <c r="AE74" s="317">
        <v>8.8530101641907755E-28</v>
      </c>
      <c r="AF74" s="311">
        <f>AE74/'4'!W74</f>
        <v>0.88530101641907755</v>
      </c>
      <c r="AG74" s="286">
        <v>8.8530101641907755E-28</v>
      </c>
      <c r="AH74" s="311">
        <f>AG74/'4'!X74</f>
        <v>0.88530101641907755</v>
      </c>
      <c r="AI74" s="286">
        <v>8.8530101641907755E-28</v>
      </c>
      <c r="AJ74" s="311">
        <f>AI74/'4'!Y74</f>
        <v>0.88530101641907755</v>
      </c>
      <c r="AK74" s="286">
        <v>8.8530101641907755E-28</v>
      </c>
      <c r="AL74" s="311">
        <f>AK74/'4'!Z74</f>
        <v>0.88530101641907755</v>
      </c>
      <c r="AM74" s="286">
        <v>8.8530101641907755E-28</v>
      </c>
      <c r="AN74" s="311">
        <f>AM74/'4'!AA74</f>
        <v>0.88530101641907755</v>
      </c>
      <c r="AO74" s="286">
        <v>8.8530101641907755E-28</v>
      </c>
      <c r="AP74" s="311">
        <f>AO74/'4'!AB74</f>
        <v>0.88530101641907755</v>
      </c>
      <c r="AQ74" s="286">
        <v>8.8530101641907755E-28</v>
      </c>
      <c r="AR74" s="311">
        <f>AQ74/'4'!AC74</f>
        <v>0.88530101641907755</v>
      </c>
      <c r="AS74" s="286">
        <v>8.8530101641907755E-28</v>
      </c>
      <c r="AT74" s="311">
        <f>AS74/'4'!AD74</f>
        <v>0.88530101641907755</v>
      </c>
      <c r="AU74" s="286">
        <v>0.25640089678480399</v>
      </c>
      <c r="AV74" s="311">
        <f>AU74/'4'!AE74</f>
        <v>0.88530101641907755</v>
      </c>
      <c r="AW74" s="286">
        <v>0.25640089678480399</v>
      </c>
      <c r="AX74" s="311">
        <f>AW74/'4'!AF74</f>
        <v>0.88530101641907755</v>
      </c>
      <c r="AY74" s="286">
        <v>-0.25640089678480399</v>
      </c>
      <c r="AZ74" s="312">
        <f>AY74/'4'!AG74</f>
        <v>0.88530101641907755</v>
      </c>
      <c r="BA74" s="316">
        <v>2307.6080710645556</v>
      </c>
      <c r="BB74" s="311">
        <f>BA74/'4'!AH74</f>
        <v>0.88530101641907755</v>
      </c>
      <c r="BC74" s="286">
        <v>8.8530101641907755E-28</v>
      </c>
      <c r="BD74" s="311">
        <f>BC74/'4'!AI74</f>
        <v>0.68648206734903672</v>
      </c>
      <c r="BE74" s="286">
        <v>8.8530101641907755E-28</v>
      </c>
      <c r="BF74" s="311">
        <f>BE74/'4'!AJ74</f>
        <v>0.68648206734903672</v>
      </c>
      <c r="BG74" s="286">
        <v>8.8530101641907755E-28</v>
      </c>
      <c r="BH74" s="311">
        <f>BG74/'4'!AK74</f>
        <v>0.68648206734903672</v>
      </c>
      <c r="BI74" s="286">
        <v>2307.6080710645556</v>
      </c>
      <c r="BJ74" s="311">
        <f>BI74/'4'!AL74</f>
        <v>0.88530101641907755</v>
      </c>
      <c r="BK74" s="286">
        <v>8.8530101641907755E-28</v>
      </c>
      <c r="BL74" s="311">
        <f>BK74/'4'!AM74</f>
        <v>0.68648206734903672</v>
      </c>
      <c r="BM74" s="286">
        <v>8.8530101641907755E-28</v>
      </c>
      <c r="BN74" s="311">
        <f>BM74/'4'!AN74</f>
        <v>0.68648206734903672</v>
      </c>
      <c r="BO74" s="286">
        <v>2307.6080710645556</v>
      </c>
      <c r="BP74" s="311">
        <f>BO74/'4'!AO74</f>
        <v>0.88530101641907755</v>
      </c>
      <c r="BQ74" s="286">
        <v>2307.6080710645556</v>
      </c>
      <c r="BR74" s="311">
        <f>BQ74/'4'!AP74</f>
        <v>0.88530101641907755</v>
      </c>
      <c r="BS74" s="286">
        <v>8.8530101641907755E-28</v>
      </c>
      <c r="BT74" s="312">
        <f>BS74/'4'!AQ74</f>
        <v>0.88530101641907755</v>
      </c>
      <c r="BW74" s="314"/>
    </row>
    <row r="75" spans="1:75" s="245" customFormat="1">
      <c r="A75" s="305"/>
      <c r="B75" s="256">
        <v>47</v>
      </c>
      <c r="C75" s="1084" t="s">
        <v>701</v>
      </c>
      <c r="D75" s="1084"/>
      <c r="E75" s="1084"/>
      <c r="F75" s="1084"/>
      <c r="G75" s="1084"/>
      <c r="H75" s="1085" t="s">
        <v>792</v>
      </c>
      <c r="I75" s="1086"/>
      <c r="J75" s="315">
        <v>1135</v>
      </c>
      <c r="K75" s="316">
        <v>1124.3179324020084</v>
      </c>
      <c r="L75" s="309">
        <f>K75/'4'!M75</f>
        <v>0.88530101641907755</v>
      </c>
      <c r="M75" s="286">
        <v>8.8530101641907755E-28</v>
      </c>
      <c r="N75" s="311">
        <f>M75/'4'!N75</f>
        <v>0.88530101641907755</v>
      </c>
      <c r="O75" s="286">
        <v>1.1417019132040281E-27</v>
      </c>
      <c r="P75" s="311">
        <f>O75/'4'!O75</f>
        <v>1.141701913204028</v>
      </c>
      <c r="Q75" s="286">
        <v>8.8530101641907755E-28</v>
      </c>
      <c r="R75" s="311">
        <f>Q75/'4'!P75</f>
        <v>0.88530101641907755</v>
      </c>
      <c r="S75" s="286">
        <v>1124.3179324020084</v>
      </c>
      <c r="T75" s="311">
        <f>S75/'4'!Q75</f>
        <v>0.88530101641907755</v>
      </c>
      <c r="U75" s="286">
        <v>8.8530101641907755E-28</v>
      </c>
      <c r="V75" s="311">
        <f>U75/'4'!R75</f>
        <v>0.68648206734903672</v>
      </c>
      <c r="W75" s="286">
        <v>8.8530101641907755E-28</v>
      </c>
      <c r="X75" s="311">
        <f>W75/'4'!S75</f>
        <v>0.68648206734903672</v>
      </c>
      <c r="Y75" s="286">
        <v>1124.3179324020084</v>
      </c>
      <c r="Z75" s="311">
        <f>Y75/'4'!T75</f>
        <v>0.88530101641907755</v>
      </c>
      <c r="AA75" s="286">
        <v>1073.9864363631225</v>
      </c>
      <c r="AB75" s="311">
        <f>AA75/'4'!U75</f>
        <v>0.88530101641907744</v>
      </c>
      <c r="AC75" s="286">
        <v>50.331496038885845</v>
      </c>
      <c r="AD75" s="312">
        <f>AC75/'4'!V75</f>
        <v>0.88530101641907744</v>
      </c>
      <c r="AE75" s="317">
        <v>8.8530101641907755E-28</v>
      </c>
      <c r="AF75" s="311">
        <f>AE75/'4'!W75</f>
        <v>0.88530101641907755</v>
      </c>
      <c r="AG75" s="286">
        <v>8.8530101641907755E-28</v>
      </c>
      <c r="AH75" s="311">
        <f>AG75/'4'!X75</f>
        <v>0.88530101641907755</v>
      </c>
      <c r="AI75" s="286">
        <v>8.8530101641907755E-28</v>
      </c>
      <c r="AJ75" s="311">
        <f>AI75/'4'!Y75</f>
        <v>0.88530101641907755</v>
      </c>
      <c r="AK75" s="286">
        <v>8.8530101641907755E-28</v>
      </c>
      <c r="AL75" s="311">
        <f>AK75/'4'!Z75</f>
        <v>0.88530101641907755</v>
      </c>
      <c r="AM75" s="286">
        <v>8.8530101641907755E-28</v>
      </c>
      <c r="AN75" s="311">
        <f>AM75/'4'!AA75</f>
        <v>0.88530101641907755</v>
      </c>
      <c r="AO75" s="286">
        <v>8.8530101641907755E-28</v>
      </c>
      <c r="AP75" s="311">
        <f>AO75/'4'!AB75</f>
        <v>0.88530101641907755</v>
      </c>
      <c r="AQ75" s="286">
        <v>8.8530101641907755E-28</v>
      </c>
      <c r="AR75" s="311">
        <f>AQ75/'4'!AC75</f>
        <v>0.88530101641907755</v>
      </c>
      <c r="AS75" s="286">
        <v>8.8530101641907755E-28</v>
      </c>
      <c r="AT75" s="311">
        <f>AS75/'4'!AD75</f>
        <v>0.88530101641907755</v>
      </c>
      <c r="AU75" s="286">
        <v>22.486358648040166</v>
      </c>
      <c r="AV75" s="311">
        <f>AU75/'4'!AE75</f>
        <v>0.88530101641907744</v>
      </c>
      <c r="AW75" s="286">
        <v>22.486358648040166</v>
      </c>
      <c r="AX75" s="311">
        <f>AW75/'4'!AF75</f>
        <v>0.88530101641907744</v>
      </c>
      <c r="AY75" s="286">
        <v>-22.486358648040166</v>
      </c>
      <c r="AZ75" s="312">
        <f>AY75/'4'!AG75</f>
        <v>0.88530101641907744</v>
      </c>
      <c r="BA75" s="316">
        <v>1124.3179324020084</v>
      </c>
      <c r="BB75" s="311">
        <f>BA75/'4'!AH75</f>
        <v>0.88530101641907755</v>
      </c>
      <c r="BC75" s="286">
        <v>8.8530101641907755E-28</v>
      </c>
      <c r="BD75" s="311">
        <f>BC75/'4'!AI75</f>
        <v>0.68648206734903672</v>
      </c>
      <c r="BE75" s="286">
        <v>8.8530101641907755E-28</v>
      </c>
      <c r="BF75" s="311">
        <f>BE75/'4'!AJ75</f>
        <v>0.68648206734903672</v>
      </c>
      <c r="BG75" s="286">
        <v>8.8530101641907755E-28</v>
      </c>
      <c r="BH75" s="311">
        <f>BG75/'4'!AK75</f>
        <v>0.68648206734903672</v>
      </c>
      <c r="BI75" s="286">
        <v>1124.3179324020084</v>
      </c>
      <c r="BJ75" s="311">
        <f>BI75/'4'!AL75</f>
        <v>0.88530101641907755</v>
      </c>
      <c r="BK75" s="286">
        <v>8.8530101641907755E-28</v>
      </c>
      <c r="BL75" s="311">
        <f>BK75/'4'!AM75</f>
        <v>0.68648206734903672</v>
      </c>
      <c r="BM75" s="286">
        <v>8.8530101641907755E-28</v>
      </c>
      <c r="BN75" s="311">
        <f>BM75/'4'!AN75</f>
        <v>0.68648206734903672</v>
      </c>
      <c r="BO75" s="286">
        <v>1124.3179324020084</v>
      </c>
      <c r="BP75" s="311">
        <f>BO75/'4'!AO75</f>
        <v>0.88530101641907755</v>
      </c>
      <c r="BQ75" s="286">
        <v>1096.4727950111626</v>
      </c>
      <c r="BR75" s="311">
        <f>BQ75/'4'!AP75</f>
        <v>0.88530101641907744</v>
      </c>
      <c r="BS75" s="286">
        <v>27.845137390845679</v>
      </c>
      <c r="BT75" s="312">
        <f>BS75/'4'!AQ75</f>
        <v>0.88530101641907744</v>
      </c>
      <c r="BW75" s="314"/>
    </row>
    <row r="76" spans="1:75" s="245" customFormat="1">
      <c r="A76" s="305"/>
      <c r="B76" s="256">
        <v>48</v>
      </c>
      <c r="C76" s="1084" t="s">
        <v>702</v>
      </c>
      <c r="D76" s="1084"/>
      <c r="E76" s="1084"/>
      <c r="F76" s="1084"/>
      <c r="G76" s="1084"/>
      <c r="H76" s="1085" t="s">
        <v>802</v>
      </c>
      <c r="I76" s="1086"/>
      <c r="J76" s="315">
        <v>11063</v>
      </c>
      <c r="K76" s="316">
        <v>461.52161421291112</v>
      </c>
      <c r="L76" s="309">
        <f>K76/'4'!M76</f>
        <v>0.88530101641907744</v>
      </c>
      <c r="M76" s="286">
        <v>8.8530101641907755E-28</v>
      </c>
      <c r="N76" s="311">
        <f>M76/'4'!N76</f>
        <v>0.88530101641907755</v>
      </c>
      <c r="O76" s="286">
        <v>1.1417019132040281E-27</v>
      </c>
      <c r="P76" s="311">
        <f>O76/'4'!O76</f>
        <v>1.141701913204028</v>
      </c>
      <c r="Q76" s="286">
        <v>8.8530101641907755E-28</v>
      </c>
      <c r="R76" s="311">
        <f>Q76/'4'!P76</f>
        <v>0.88530101641907755</v>
      </c>
      <c r="S76" s="286">
        <v>461.52161421291112</v>
      </c>
      <c r="T76" s="311">
        <f>S76/'4'!Q76</f>
        <v>0.88530101641907744</v>
      </c>
      <c r="U76" s="286">
        <v>8.8530101641907755E-28</v>
      </c>
      <c r="V76" s="311">
        <f>U76/'4'!R76</f>
        <v>0.68648206734903672</v>
      </c>
      <c r="W76" s="286">
        <v>8.8530101641907755E-28</v>
      </c>
      <c r="X76" s="311">
        <f>W76/'4'!S76</f>
        <v>0.68648206734903672</v>
      </c>
      <c r="Y76" s="286">
        <v>461.52161421291112</v>
      </c>
      <c r="Z76" s="311">
        <f>Y76/'4'!T76</f>
        <v>0.88530101641907744</v>
      </c>
      <c r="AA76" s="286">
        <v>257.68290126887541</v>
      </c>
      <c r="AB76" s="311">
        <f>AA76/'4'!U76</f>
        <v>0.88530101641907755</v>
      </c>
      <c r="AC76" s="286">
        <v>203.83871294403576</v>
      </c>
      <c r="AD76" s="312">
        <f>AC76/'4'!V76</f>
        <v>0.88530101641907744</v>
      </c>
      <c r="AE76" s="317">
        <v>8.8530101641907755E-28</v>
      </c>
      <c r="AF76" s="311">
        <f>AE76/'4'!W76</f>
        <v>0.88530101641907755</v>
      </c>
      <c r="AG76" s="286">
        <v>8.8530101641907755E-28</v>
      </c>
      <c r="AH76" s="311">
        <f>AG76/'4'!X76</f>
        <v>0.88530101641907755</v>
      </c>
      <c r="AI76" s="286">
        <v>8.8530101641907755E-28</v>
      </c>
      <c r="AJ76" s="311">
        <f>AI76/'4'!Y76</f>
        <v>0.88530101641907755</v>
      </c>
      <c r="AK76" s="286">
        <v>8.8530101641907755E-28</v>
      </c>
      <c r="AL76" s="311">
        <f>AK76/'4'!Z76</f>
        <v>0.88530101641907755</v>
      </c>
      <c r="AM76" s="286">
        <v>8.8530101641907755E-28</v>
      </c>
      <c r="AN76" s="311">
        <f>AM76/'4'!AA76</f>
        <v>0.88530101641907755</v>
      </c>
      <c r="AO76" s="286">
        <v>8.8530101641907755E-28</v>
      </c>
      <c r="AP76" s="311">
        <f>AO76/'4'!AB76</f>
        <v>0.88530101641907755</v>
      </c>
      <c r="AQ76" s="286">
        <v>8.8530101641907755E-28</v>
      </c>
      <c r="AR76" s="311">
        <f>AQ76/'4'!AC76</f>
        <v>0.88530101641907755</v>
      </c>
      <c r="AS76" s="286">
        <v>8.8530101641907755E-28</v>
      </c>
      <c r="AT76" s="311">
        <f>AS76/'4'!AD76</f>
        <v>0.88530101641907755</v>
      </c>
      <c r="AU76" s="286">
        <v>46.152161421291112</v>
      </c>
      <c r="AV76" s="311">
        <f>AU76/'4'!AE76</f>
        <v>0.88530101641907732</v>
      </c>
      <c r="AW76" s="286">
        <v>46.152161421291112</v>
      </c>
      <c r="AX76" s="311">
        <f>AW76/'4'!AF76</f>
        <v>0.88530101641907732</v>
      </c>
      <c r="AY76" s="286">
        <v>-46.152161421291112</v>
      </c>
      <c r="AZ76" s="312">
        <f>AY76/'4'!AG76</f>
        <v>0.88530101641907732</v>
      </c>
      <c r="BA76" s="316">
        <v>461.52161421291112</v>
      </c>
      <c r="BB76" s="311">
        <f>BA76/'4'!AH76</f>
        <v>0.88530101641907744</v>
      </c>
      <c r="BC76" s="286">
        <v>8.8530101641907755E-28</v>
      </c>
      <c r="BD76" s="311">
        <f>BC76/'4'!AI76</f>
        <v>0.68648206734903672</v>
      </c>
      <c r="BE76" s="286">
        <v>8.8530101641907755E-28</v>
      </c>
      <c r="BF76" s="311">
        <f>BE76/'4'!AJ76</f>
        <v>0.68648206734903672</v>
      </c>
      <c r="BG76" s="286">
        <v>8.8530101641907755E-28</v>
      </c>
      <c r="BH76" s="311">
        <f>BG76/'4'!AK76</f>
        <v>0.68648206734903672</v>
      </c>
      <c r="BI76" s="286">
        <v>461.52161421291112</v>
      </c>
      <c r="BJ76" s="311">
        <f>BI76/'4'!AL76</f>
        <v>0.88530101641907744</v>
      </c>
      <c r="BK76" s="286">
        <v>8.8530101641907755E-28</v>
      </c>
      <c r="BL76" s="311">
        <f>BK76/'4'!AM76</f>
        <v>0.68648206734903672</v>
      </c>
      <c r="BM76" s="286">
        <v>8.8530101641907755E-28</v>
      </c>
      <c r="BN76" s="311">
        <f>BM76/'4'!AN76</f>
        <v>0.68648206734903672</v>
      </c>
      <c r="BO76" s="286">
        <v>461.52161421291112</v>
      </c>
      <c r="BP76" s="311">
        <f>BO76/'4'!AO76</f>
        <v>0.88530101641907744</v>
      </c>
      <c r="BQ76" s="286">
        <v>303.83506269016652</v>
      </c>
      <c r="BR76" s="311">
        <f>BQ76/'4'!AP76</f>
        <v>0.88530101641907744</v>
      </c>
      <c r="BS76" s="286">
        <v>157.68655152274465</v>
      </c>
      <c r="BT76" s="312">
        <f>BS76/'4'!AQ76</f>
        <v>0.88530101641907744</v>
      </c>
      <c r="BW76" s="314"/>
    </row>
    <row r="77" spans="1:75" s="245" customFormat="1">
      <c r="A77" s="305"/>
      <c r="B77" s="256">
        <v>49</v>
      </c>
      <c r="C77" s="1084" t="s">
        <v>703</v>
      </c>
      <c r="D77" s="1084"/>
      <c r="E77" s="1084"/>
      <c r="F77" s="1084"/>
      <c r="G77" s="1084"/>
      <c r="H77" s="1085" t="s">
        <v>803</v>
      </c>
      <c r="I77" s="1086"/>
      <c r="J77" s="315">
        <v>69502</v>
      </c>
      <c r="K77" s="316">
        <v>393.57537656489922</v>
      </c>
      <c r="L77" s="309">
        <f>K77/'4'!M77</f>
        <v>0.88530101641907755</v>
      </c>
      <c r="M77" s="286">
        <v>8.8530101641907755E-28</v>
      </c>
      <c r="N77" s="311">
        <f>M77/'4'!N77</f>
        <v>0.88530101641907755</v>
      </c>
      <c r="O77" s="286">
        <v>1.1417019132040281E-27</v>
      </c>
      <c r="P77" s="311">
        <f>O77/'4'!O77</f>
        <v>1.141701913204028</v>
      </c>
      <c r="Q77" s="286">
        <v>8.8530101641907755E-28</v>
      </c>
      <c r="R77" s="311">
        <f>Q77/'4'!P77</f>
        <v>0.88530101641907755</v>
      </c>
      <c r="S77" s="286">
        <v>393.57537656489922</v>
      </c>
      <c r="T77" s="311">
        <f>S77/'4'!Q77</f>
        <v>0.88530101641907755</v>
      </c>
      <c r="U77" s="286">
        <v>8.8530101641907755E-28</v>
      </c>
      <c r="V77" s="311">
        <f>U77/'4'!R77</f>
        <v>0.68648206734903672</v>
      </c>
      <c r="W77" s="286">
        <v>8.8530101641907755E-28</v>
      </c>
      <c r="X77" s="311">
        <f>W77/'4'!S77</f>
        <v>0.68648206734903672</v>
      </c>
      <c r="Y77" s="286">
        <v>393.57537656489922</v>
      </c>
      <c r="Z77" s="311">
        <f>Y77/'4'!T77</f>
        <v>0.88530101641907755</v>
      </c>
      <c r="AA77" s="286">
        <v>256.14449588816564</v>
      </c>
      <c r="AB77" s="311">
        <f>AA77/'4'!U77</f>
        <v>0.88530101641907732</v>
      </c>
      <c r="AC77" s="286">
        <v>137.43088067673352</v>
      </c>
      <c r="AD77" s="312">
        <f>AC77/'4'!V77</f>
        <v>0.88530101641907732</v>
      </c>
      <c r="AE77" s="317">
        <v>8.8530101641907755E-28</v>
      </c>
      <c r="AF77" s="311">
        <f>AE77/'4'!W77</f>
        <v>0.88530101641907755</v>
      </c>
      <c r="AG77" s="286">
        <v>8.8530101641907755E-28</v>
      </c>
      <c r="AH77" s="311">
        <f>AG77/'4'!X77</f>
        <v>0.88530101641907755</v>
      </c>
      <c r="AI77" s="286">
        <v>8.8530101641907755E-28</v>
      </c>
      <c r="AJ77" s="311">
        <f>AI77/'4'!Y77</f>
        <v>0.88530101641907755</v>
      </c>
      <c r="AK77" s="286">
        <v>8.8530101641907755E-28</v>
      </c>
      <c r="AL77" s="311">
        <f>AK77/'4'!Z77</f>
        <v>0.88530101641907755</v>
      </c>
      <c r="AM77" s="286">
        <v>8.8530101641907755E-28</v>
      </c>
      <c r="AN77" s="311">
        <f>AM77/'4'!AA77</f>
        <v>0.88530101641907755</v>
      </c>
      <c r="AO77" s="286">
        <v>8.8530101641907755E-28</v>
      </c>
      <c r="AP77" s="311">
        <f>AO77/'4'!AB77</f>
        <v>0.88530101641907755</v>
      </c>
      <c r="AQ77" s="286">
        <v>8.8530101641907755E-28</v>
      </c>
      <c r="AR77" s="311">
        <f>AQ77/'4'!AC77</f>
        <v>0.88530101641907755</v>
      </c>
      <c r="AS77" s="286">
        <v>8.8530101641907755E-28</v>
      </c>
      <c r="AT77" s="311">
        <f>AS77/'4'!AD77</f>
        <v>0.88530101641907755</v>
      </c>
      <c r="AU77" s="286">
        <v>78.715075312979835</v>
      </c>
      <c r="AV77" s="311">
        <f>AU77/'4'!AE77</f>
        <v>0.88530101641907744</v>
      </c>
      <c r="AW77" s="286">
        <v>78.715075312979835</v>
      </c>
      <c r="AX77" s="311">
        <f>AW77/'4'!AF77</f>
        <v>0.88530101641907744</v>
      </c>
      <c r="AY77" s="286">
        <v>-78.715075312979835</v>
      </c>
      <c r="AZ77" s="312">
        <f>AY77/'4'!AG77</f>
        <v>0.88530101641907744</v>
      </c>
      <c r="BA77" s="316">
        <v>393.57537656489922</v>
      </c>
      <c r="BB77" s="311">
        <f>BA77/'4'!AH77</f>
        <v>0.88530101641907755</v>
      </c>
      <c r="BC77" s="286">
        <v>8.8530101641907755E-28</v>
      </c>
      <c r="BD77" s="311">
        <f>BC77/'4'!AI77</f>
        <v>0.68648206734903672</v>
      </c>
      <c r="BE77" s="286">
        <v>8.8530101641907755E-28</v>
      </c>
      <c r="BF77" s="311">
        <f>BE77/'4'!AJ77</f>
        <v>0.68648206734903672</v>
      </c>
      <c r="BG77" s="286">
        <v>8.8530101641907755E-28</v>
      </c>
      <c r="BH77" s="311">
        <f>BG77/'4'!AK77</f>
        <v>0.68648206734903672</v>
      </c>
      <c r="BI77" s="286">
        <v>393.57537656489922</v>
      </c>
      <c r="BJ77" s="311">
        <f>BI77/'4'!AL77</f>
        <v>0.88530101641907755</v>
      </c>
      <c r="BK77" s="286">
        <v>8.8530101641907755E-28</v>
      </c>
      <c r="BL77" s="311">
        <f>BK77/'4'!AM77</f>
        <v>0.68648206734903672</v>
      </c>
      <c r="BM77" s="286">
        <v>8.8530101641907755E-28</v>
      </c>
      <c r="BN77" s="311">
        <f>BM77/'4'!AN77</f>
        <v>0.68648206734903672</v>
      </c>
      <c r="BO77" s="286">
        <v>393.57537656489922</v>
      </c>
      <c r="BP77" s="311">
        <f>BO77/'4'!AO77</f>
        <v>0.88530101641907755</v>
      </c>
      <c r="BQ77" s="286">
        <v>334.85957120114551</v>
      </c>
      <c r="BR77" s="311">
        <f>BQ77/'4'!AP77</f>
        <v>0.88530101641907744</v>
      </c>
      <c r="BS77" s="286">
        <v>58.715805363753702</v>
      </c>
      <c r="BT77" s="312">
        <f>BS77/'4'!AQ77</f>
        <v>0.88530101641907744</v>
      </c>
      <c r="BW77" s="314"/>
    </row>
    <row r="78" spans="1:75" s="245" customFormat="1">
      <c r="A78" s="305"/>
      <c r="B78" s="256">
        <v>50</v>
      </c>
      <c r="C78" s="1084" t="s">
        <v>704</v>
      </c>
      <c r="D78" s="1084"/>
      <c r="E78" s="1084"/>
      <c r="F78" s="1084"/>
      <c r="G78" s="1084"/>
      <c r="H78" s="1085" t="s">
        <v>796</v>
      </c>
      <c r="I78" s="1086"/>
      <c r="J78" s="315">
        <v>11129</v>
      </c>
      <c r="K78" s="316">
        <v>1417.896959220777</v>
      </c>
      <c r="L78" s="309">
        <f>K78/'4'!M78</f>
        <v>0.88530101641907744</v>
      </c>
      <c r="M78" s="286">
        <v>8.8530101641907755E-28</v>
      </c>
      <c r="N78" s="311">
        <f>M78/'4'!N78</f>
        <v>0.88530101641907755</v>
      </c>
      <c r="O78" s="286">
        <v>1.1417019132040281E-27</v>
      </c>
      <c r="P78" s="311">
        <f>O78/'4'!O78</f>
        <v>1.141701913204028</v>
      </c>
      <c r="Q78" s="286">
        <v>8.8530101641907755E-28</v>
      </c>
      <c r="R78" s="311">
        <f>Q78/'4'!P78</f>
        <v>0.88530101641907755</v>
      </c>
      <c r="S78" s="286">
        <v>1417.896959220777</v>
      </c>
      <c r="T78" s="311">
        <f>S78/'4'!Q78</f>
        <v>0.88530101641907744</v>
      </c>
      <c r="U78" s="286">
        <v>8.8530101641907755E-28</v>
      </c>
      <c r="V78" s="311">
        <f>U78/'4'!R78</f>
        <v>0.68648206734903672</v>
      </c>
      <c r="W78" s="286">
        <v>8.8530101641907755E-28</v>
      </c>
      <c r="X78" s="311">
        <f>W78/'4'!S78</f>
        <v>0.68648206734903672</v>
      </c>
      <c r="Y78" s="286">
        <v>1417.896959220777</v>
      </c>
      <c r="Z78" s="311">
        <f>Y78/'4'!T78</f>
        <v>0.88530101641907744</v>
      </c>
      <c r="AA78" s="286">
        <v>1417.6405583239919</v>
      </c>
      <c r="AB78" s="311">
        <f>AA78/'4'!U78</f>
        <v>0.88530101641907732</v>
      </c>
      <c r="AC78" s="286">
        <v>0.25640089678500527</v>
      </c>
      <c r="AD78" s="312">
        <f>AC78/'4'!V78</f>
        <v>0.88530101641907744</v>
      </c>
      <c r="AE78" s="317">
        <v>8.8530101641907755E-28</v>
      </c>
      <c r="AF78" s="311">
        <f>AE78/'4'!W78</f>
        <v>0.88530101641907755</v>
      </c>
      <c r="AG78" s="286">
        <v>8.8530101641907755E-28</v>
      </c>
      <c r="AH78" s="311">
        <f>AG78/'4'!X78</f>
        <v>0.88530101641907755</v>
      </c>
      <c r="AI78" s="286">
        <v>8.8530101641907755E-28</v>
      </c>
      <c r="AJ78" s="311">
        <f>AI78/'4'!Y78</f>
        <v>0.88530101641907755</v>
      </c>
      <c r="AK78" s="286">
        <v>8.8530101641907755E-28</v>
      </c>
      <c r="AL78" s="311">
        <f>AK78/'4'!Z78</f>
        <v>0.88530101641907755</v>
      </c>
      <c r="AM78" s="286">
        <v>8.8530101641907755E-28</v>
      </c>
      <c r="AN78" s="311">
        <f>AM78/'4'!AA78</f>
        <v>0.88530101641907755</v>
      </c>
      <c r="AO78" s="286">
        <v>8.8530101641907755E-28</v>
      </c>
      <c r="AP78" s="311">
        <f>AO78/'4'!AB78</f>
        <v>0.88530101641907755</v>
      </c>
      <c r="AQ78" s="286">
        <v>8.8530101641907755E-28</v>
      </c>
      <c r="AR78" s="311">
        <f>AQ78/'4'!AC78</f>
        <v>0.88530101641907755</v>
      </c>
      <c r="AS78" s="286">
        <v>8.8530101641907755E-28</v>
      </c>
      <c r="AT78" s="311">
        <f>AS78/'4'!AD78</f>
        <v>0.88530101641907755</v>
      </c>
      <c r="AU78" s="286">
        <v>0.25640089678500527</v>
      </c>
      <c r="AV78" s="311">
        <f>AU78/'4'!AE78</f>
        <v>0.88530101641907744</v>
      </c>
      <c r="AW78" s="286">
        <v>0.25640089678500527</v>
      </c>
      <c r="AX78" s="311">
        <f>AW78/'4'!AF78</f>
        <v>0.88530101641907744</v>
      </c>
      <c r="AY78" s="286">
        <v>-0.25640089678500527</v>
      </c>
      <c r="AZ78" s="312">
        <f>AY78/'4'!AG78</f>
        <v>0.88530101641907744</v>
      </c>
      <c r="BA78" s="316">
        <v>1417.896959220777</v>
      </c>
      <c r="BB78" s="311">
        <f>BA78/'4'!AH78</f>
        <v>0.88530101641907744</v>
      </c>
      <c r="BC78" s="286">
        <v>8.8530101641907755E-28</v>
      </c>
      <c r="BD78" s="311">
        <f>BC78/'4'!AI78</f>
        <v>0.68648206734903672</v>
      </c>
      <c r="BE78" s="286">
        <v>8.8530101641907755E-28</v>
      </c>
      <c r="BF78" s="311">
        <f>BE78/'4'!AJ78</f>
        <v>0.68648206734903672</v>
      </c>
      <c r="BG78" s="286">
        <v>8.8530101641907755E-28</v>
      </c>
      <c r="BH78" s="311">
        <f>BG78/'4'!AK78</f>
        <v>0.68648206734903672</v>
      </c>
      <c r="BI78" s="286">
        <v>1417.896959220777</v>
      </c>
      <c r="BJ78" s="311">
        <f>BI78/'4'!AL78</f>
        <v>0.88530101641907744</v>
      </c>
      <c r="BK78" s="286">
        <v>8.8530101641907755E-28</v>
      </c>
      <c r="BL78" s="311">
        <f>BK78/'4'!AM78</f>
        <v>0.68648206734903672</v>
      </c>
      <c r="BM78" s="286">
        <v>8.8530101641907755E-28</v>
      </c>
      <c r="BN78" s="311">
        <f>BM78/'4'!AN78</f>
        <v>0.68648206734903672</v>
      </c>
      <c r="BO78" s="286">
        <v>1417.896959220777</v>
      </c>
      <c r="BP78" s="311">
        <f>BO78/'4'!AO78</f>
        <v>0.88530101641907744</v>
      </c>
      <c r="BQ78" s="286">
        <v>1417.896959220777</v>
      </c>
      <c r="BR78" s="311">
        <f>BQ78/'4'!AP78</f>
        <v>0.88530101641907744</v>
      </c>
      <c r="BS78" s="286">
        <v>8.8530101641907755E-28</v>
      </c>
      <c r="BT78" s="312">
        <f>BS78/'4'!AQ78</f>
        <v>0.88530101641907755</v>
      </c>
      <c r="BW78" s="314"/>
    </row>
    <row r="79" spans="1:75" s="245" customFormat="1">
      <c r="A79" s="305"/>
      <c r="B79" s="256">
        <v>51</v>
      </c>
      <c r="C79" s="1084" t="s">
        <v>705</v>
      </c>
      <c r="D79" s="1084"/>
      <c r="E79" s="1084"/>
      <c r="F79" s="1084"/>
      <c r="G79" s="1084"/>
      <c r="H79" s="1085" t="s">
        <v>804</v>
      </c>
      <c r="I79" s="1086"/>
      <c r="J79" s="315">
        <v>31208</v>
      </c>
      <c r="K79" s="316">
        <v>236.9381371640408</v>
      </c>
      <c r="L79" s="309">
        <f>K79/'4'!M79</f>
        <v>0.9</v>
      </c>
      <c r="M79" s="286">
        <v>9.0000000000000014E-28</v>
      </c>
      <c r="N79" s="311">
        <f>M79/'4'!N79</f>
        <v>0.90000000000000013</v>
      </c>
      <c r="O79" s="286">
        <v>1.1606580166821132E-27</v>
      </c>
      <c r="P79" s="311">
        <f>O79/'4'!O79</f>
        <v>1.1606580166821132</v>
      </c>
      <c r="Q79" s="286">
        <v>9.0000000000000014E-28</v>
      </c>
      <c r="R79" s="311">
        <f>Q79/'4'!P79</f>
        <v>0.90000000000000013</v>
      </c>
      <c r="S79" s="286">
        <v>236.9381371640408</v>
      </c>
      <c r="T79" s="311">
        <f>S79/'4'!Q79</f>
        <v>0.9</v>
      </c>
      <c r="U79" s="286">
        <v>9.0000000000000014E-28</v>
      </c>
      <c r="V79" s="311">
        <f>U79/'4'!R79</f>
        <v>0.69787998562702125</v>
      </c>
      <c r="W79" s="286">
        <v>9.0000000000000014E-28</v>
      </c>
      <c r="X79" s="311">
        <f>W79/'4'!S79</f>
        <v>0.69787998562702125</v>
      </c>
      <c r="Y79" s="286">
        <v>236.9381371640408</v>
      </c>
      <c r="Z79" s="311">
        <f>Y79/'4'!T79</f>
        <v>0.9</v>
      </c>
      <c r="AA79" s="286">
        <v>165.85669601482854</v>
      </c>
      <c r="AB79" s="311">
        <f>AA79/'4'!U79</f>
        <v>0.9</v>
      </c>
      <c r="AC79" s="286">
        <v>71.081441149212267</v>
      </c>
      <c r="AD79" s="312">
        <f>AC79/'4'!V79</f>
        <v>0.9</v>
      </c>
      <c r="AE79" s="317">
        <v>9.0000000000000014E-28</v>
      </c>
      <c r="AF79" s="311">
        <f>AE79/'4'!W79</f>
        <v>0.90000000000000013</v>
      </c>
      <c r="AG79" s="286">
        <v>9.0000000000000014E-28</v>
      </c>
      <c r="AH79" s="311">
        <f>AG79/'4'!X79</f>
        <v>0.90000000000000013</v>
      </c>
      <c r="AI79" s="286">
        <v>9.0000000000000014E-28</v>
      </c>
      <c r="AJ79" s="311">
        <f>AI79/'4'!Y79</f>
        <v>0.90000000000000013</v>
      </c>
      <c r="AK79" s="286">
        <v>9.0000000000000014E-28</v>
      </c>
      <c r="AL79" s="311">
        <f>AK79/'4'!Z79</f>
        <v>0.90000000000000013</v>
      </c>
      <c r="AM79" s="286">
        <v>9.0000000000000014E-28</v>
      </c>
      <c r="AN79" s="311">
        <f>AM79/'4'!AA79</f>
        <v>0.90000000000000013</v>
      </c>
      <c r="AO79" s="286">
        <v>9.0000000000000014E-28</v>
      </c>
      <c r="AP79" s="311">
        <f>AO79/'4'!AB79</f>
        <v>0.90000000000000013</v>
      </c>
      <c r="AQ79" s="286">
        <v>9.0000000000000014E-28</v>
      </c>
      <c r="AR79" s="311">
        <f>AQ79/'4'!AC79</f>
        <v>0.90000000000000013</v>
      </c>
      <c r="AS79" s="286">
        <v>9.0000000000000014E-28</v>
      </c>
      <c r="AT79" s="311">
        <f>AS79/'4'!AD79</f>
        <v>0.90000000000000013</v>
      </c>
      <c r="AU79" s="286">
        <v>47.387627432808159</v>
      </c>
      <c r="AV79" s="311">
        <f>AU79/'4'!AE79</f>
        <v>0.9</v>
      </c>
      <c r="AW79" s="286">
        <v>47.387627432808159</v>
      </c>
      <c r="AX79" s="311">
        <f>AW79/'4'!AF79</f>
        <v>0.9</v>
      </c>
      <c r="AY79" s="286">
        <v>-47.387627432808159</v>
      </c>
      <c r="AZ79" s="312">
        <f>AY79/'4'!AG79</f>
        <v>0.9</v>
      </c>
      <c r="BA79" s="316">
        <v>236.9381371640408</v>
      </c>
      <c r="BB79" s="311">
        <f>BA79/'4'!AH79</f>
        <v>0.9</v>
      </c>
      <c r="BC79" s="286">
        <v>9.0000000000000014E-28</v>
      </c>
      <c r="BD79" s="311">
        <f>BC79/'4'!AI79</f>
        <v>0.69787998562702125</v>
      </c>
      <c r="BE79" s="286">
        <v>9.0000000000000014E-28</v>
      </c>
      <c r="BF79" s="311">
        <f>BE79/'4'!AJ79</f>
        <v>0.69787998562702125</v>
      </c>
      <c r="BG79" s="286">
        <v>9.0000000000000014E-28</v>
      </c>
      <c r="BH79" s="311">
        <f>BG79/'4'!AK79</f>
        <v>0.69787998562702125</v>
      </c>
      <c r="BI79" s="286">
        <v>236.9381371640408</v>
      </c>
      <c r="BJ79" s="311">
        <f>BI79/'4'!AL79</f>
        <v>0.9</v>
      </c>
      <c r="BK79" s="286">
        <v>9.0000000000000014E-28</v>
      </c>
      <c r="BL79" s="311">
        <f>BK79/'4'!AM79</f>
        <v>0.69787998562702125</v>
      </c>
      <c r="BM79" s="286">
        <v>9.0000000000000014E-28</v>
      </c>
      <c r="BN79" s="311">
        <f>BM79/'4'!AN79</f>
        <v>0.69787998562702125</v>
      </c>
      <c r="BO79" s="286">
        <v>236.9381371640408</v>
      </c>
      <c r="BP79" s="311">
        <f>BO79/'4'!AO79</f>
        <v>0.9</v>
      </c>
      <c r="BQ79" s="286">
        <v>213.2443234476367</v>
      </c>
      <c r="BR79" s="311">
        <f>BQ79/'4'!AP79</f>
        <v>0.9</v>
      </c>
      <c r="BS79" s="286">
        <v>23.693813716404104</v>
      </c>
      <c r="BT79" s="312">
        <f>BS79/'4'!AQ79</f>
        <v>0.9</v>
      </c>
      <c r="BW79" s="314"/>
    </row>
    <row r="80" spans="1:75" s="245" customFormat="1">
      <c r="A80" s="305"/>
      <c r="B80" s="256">
        <v>52</v>
      </c>
      <c r="C80" s="1084" t="s">
        <v>706</v>
      </c>
      <c r="D80" s="1084"/>
      <c r="E80" s="1084"/>
      <c r="F80" s="1084"/>
      <c r="G80" s="1084"/>
      <c r="H80" s="1085" t="s">
        <v>797</v>
      </c>
      <c r="I80" s="1086"/>
      <c r="J80" s="315">
        <v>59703</v>
      </c>
      <c r="K80" s="316">
        <v>317.93711201333872</v>
      </c>
      <c r="L80" s="309">
        <f>K80/'4'!M80</f>
        <v>0.88530101641907744</v>
      </c>
      <c r="M80" s="286">
        <v>8.8530101641907755E-28</v>
      </c>
      <c r="N80" s="311">
        <f>M80/'4'!N80</f>
        <v>0.88530101641907755</v>
      </c>
      <c r="O80" s="286">
        <v>1.1417019132040281E-27</v>
      </c>
      <c r="P80" s="311">
        <f>O80/'4'!O80</f>
        <v>1.141701913204028</v>
      </c>
      <c r="Q80" s="286">
        <v>8.8530101641907755E-28</v>
      </c>
      <c r="R80" s="311">
        <f>Q80/'4'!P80</f>
        <v>0.88530101641907755</v>
      </c>
      <c r="S80" s="286">
        <v>317.93711201333872</v>
      </c>
      <c r="T80" s="311">
        <f>S80/'4'!Q80</f>
        <v>0.88530101641907744</v>
      </c>
      <c r="U80" s="286">
        <v>8.8530101641907755E-28</v>
      </c>
      <c r="V80" s="311">
        <f>U80/'4'!R80</f>
        <v>0.68648206734903672</v>
      </c>
      <c r="W80" s="286">
        <v>8.8530101641907755E-28</v>
      </c>
      <c r="X80" s="311">
        <f>W80/'4'!S80</f>
        <v>0.68648206734903672</v>
      </c>
      <c r="Y80" s="286">
        <v>317.93711201333872</v>
      </c>
      <c r="Z80" s="311">
        <f>Y80/'4'!T80</f>
        <v>0.88530101641907744</v>
      </c>
      <c r="AA80" s="286">
        <v>233.83761786787497</v>
      </c>
      <c r="AB80" s="311">
        <f>AA80/'4'!U80</f>
        <v>0.88530101641907744</v>
      </c>
      <c r="AC80" s="286">
        <v>84.099494145463765</v>
      </c>
      <c r="AD80" s="312">
        <f>AC80/'4'!V80</f>
        <v>0.88530101641907744</v>
      </c>
      <c r="AE80" s="317">
        <v>8.8530101641907755E-28</v>
      </c>
      <c r="AF80" s="311">
        <f>AE80/'4'!W80</f>
        <v>0.88530101641907755</v>
      </c>
      <c r="AG80" s="286">
        <v>8.8530101641907755E-28</v>
      </c>
      <c r="AH80" s="311">
        <f>AG80/'4'!X80</f>
        <v>0.88530101641907755</v>
      </c>
      <c r="AI80" s="286">
        <v>8.8530101641907755E-28</v>
      </c>
      <c r="AJ80" s="311">
        <f>AI80/'4'!Y80</f>
        <v>0.88530101641907755</v>
      </c>
      <c r="AK80" s="286">
        <v>8.8530101641907755E-28</v>
      </c>
      <c r="AL80" s="311">
        <f>AK80/'4'!Z80</f>
        <v>0.88530101641907755</v>
      </c>
      <c r="AM80" s="286">
        <v>8.8530101641907755E-28</v>
      </c>
      <c r="AN80" s="311">
        <f>AM80/'4'!AA80</f>
        <v>0.88530101641907755</v>
      </c>
      <c r="AO80" s="286">
        <v>8.8530101641907755E-28</v>
      </c>
      <c r="AP80" s="311">
        <f>AO80/'4'!AB80</f>
        <v>0.88530101641907755</v>
      </c>
      <c r="AQ80" s="286">
        <v>8.8530101641907755E-28</v>
      </c>
      <c r="AR80" s="311">
        <f>AQ80/'4'!AC80</f>
        <v>0.88530101641907755</v>
      </c>
      <c r="AS80" s="286">
        <v>8.8530101641907755E-28</v>
      </c>
      <c r="AT80" s="311">
        <f>AS80/'4'!AD80</f>
        <v>0.88530101641907755</v>
      </c>
      <c r="AU80" s="286">
        <v>63.587422402667741</v>
      </c>
      <c r="AV80" s="311">
        <f>AU80/'4'!AE80</f>
        <v>0.88530101641907744</v>
      </c>
      <c r="AW80" s="286">
        <v>63.587422402667741</v>
      </c>
      <c r="AX80" s="311">
        <f>AW80/'4'!AF80</f>
        <v>0.88530101641907744</v>
      </c>
      <c r="AY80" s="286">
        <v>-63.587422402667741</v>
      </c>
      <c r="AZ80" s="312">
        <f>AY80/'4'!AG80</f>
        <v>0.88530101641907744</v>
      </c>
      <c r="BA80" s="316">
        <v>317.93711201333872</v>
      </c>
      <c r="BB80" s="311">
        <f>BA80/'4'!AH80</f>
        <v>0.88530101641907744</v>
      </c>
      <c r="BC80" s="286">
        <v>8.8530101641907755E-28</v>
      </c>
      <c r="BD80" s="311">
        <f>BC80/'4'!AI80</f>
        <v>0.68648206734903672</v>
      </c>
      <c r="BE80" s="286">
        <v>8.8530101641907755E-28</v>
      </c>
      <c r="BF80" s="311">
        <f>BE80/'4'!AJ80</f>
        <v>0.68648206734903672</v>
      </c>
      <c r="BG80" s="286">
        <v>8.8530101641907755E-28</v>
      </c>
      <c r="BH80" s="311">
        <f>BG80/'4'!AK80</f>
        <v>0.68648206734903672</v>
      </c>
      <c r="BI80" s="286">
        <v>317.93711201333872</v>
      </c>
      <c r="BJ80" s="311">
        <f>BI80/'4'!AL80</f>
        <v>0.88530101641907744</v>
      </c>
      <c r="BK80" s="286">
        <v>8.8530101641907755E-28</v>
      </c>
      <c r="BL80" s="311">
        <f>BK80/'4'!AM80</f>
        <v>0.68648206734903672</v>
      </c>
      <c r="BM80" s="286">
        <v>8.8530101641907755E-28</v>
      </c>
      <c r="BN80" s="311">
        <f>BM80/'4'!AN80</f>
        <v>0.68648206734903672</v>
      </c>
      <c r="BO80" s="286">
        <v>317.93711201333872</v>
      </c>
      <c r="BP80" s="311">
        <f>BO80/'4'!AO80</f>
        <v>0.88530101641907744</v>
      </c>
      <c r="BQ80" s="286">
        <v>297.42504027054269</v>
      </c>
      <c r="BR80" s="311">
        <f>BQ80/'4'!AP80</f>
        <v>0.88530101641907744</v>
      </c>
      <c r="BS80" s="286">
        <v>20.512071742796017</v>
      </c>
      <c r="BT80" s="312">
        <f>BS80/'4'!AQ80</f>
        <v>0.88530101641907744</v>
      </c>
      <c r="BW80" s="314"/>
    </row>
    <row r="81" spans="1:75" s="245" customFormat="1">
      <c r="A81" s="305"/>
      <c r="B81" s="256">
        <v>53</v>
      </c>
      <c r="C81" s="1084" t="s">
        <v>707</v>
      </c>
      <c r="D81" s="1084"/>
      <c r="E81" s="1084"/>
      <c r="F81" s="1084"/>
      <c r="G81" s="1084"/>
      <c r="H81" s="1085" t="s">
        <v>797</v>
      </c>
      <c r="I81" s="1086"/>
      <c r="J81" s="315">
        <v>89103</v>
      </c>
      <c r="K81" s="316">
        <v>833.30291455108943</v>
      </c>
      <c r="L81" s="309">
        <f>K81/'4'!M81</f>
        <v>0.88530101641907744</v>
      </c>
      <c r="M81" s="286">
        <v>8.8530101641907755E-28</v>
      </c>
      <c r="N81" s="311">
        <f>M81/'4'!N81</f>
        <v>0.88530101641907755</v>
      </c>
      <c r="O81" s="286">
        <v>1.1417019132040281E-27</v>
      </c>
      <c r="P81" s="311">
        <f>O81/'4'!O81</f>
        <v>1.141701913204028</v>
      </c>
      <c r="Q81" s="286">
        <v>8.8530101641907755E-28</v>
      </c>
      <c r="R81" s="311">
        <f>Q81/'4'!P81</f>
        <v>0.88530101641907755</v>
      </c>
      <c r="S81" s="286">
        <v>833.30291455108943</v>
      </c>
      <c r="T81" s="311">
        <f>S81/'4'!Q81</f>
        <v>0.88530101641907744</v>
      </c>
      <c r="U81" s="286">
        <v>8.8530101641907755E-28</v>
      </c>
      <c r="V81" s="311">
        <f>U81/'4'!R81</f>
        <v>0.68648206734903672</v>
      </c>
      <c r="W81" s="286">
        <v>8.8530101641907755E-28</v>
      </c>
      <c r="X81" s="311">
        <f>W81/'4'!S81</f>
        <v>0.68648206734903672</v>
      </c>
      <c r="Y81" s="286">
        <v>833.30291455108943</v>
      </c>
      <c r="Z81" s="311">
        <f>Y81/'4'!T81</f>
        <v>0.88530101641907744</v>
      </c>
      <c r="AA81" s="286">
        <v>833.04651365430459</v>
      </c>
      <c r="AB81" s="311">
        <f>AA81/'4'!U81</f>
        <v>0.88530101641907744</v>
      </c>
      <c r="AC81" s="286">
        <v>0.25640089678490463</v>
      </c>
      <c r="AD81" s="312">
        <f>AC81/'4'!V81</f>
        <v>0.88530101641907744</v>
      </c>
      <c r="AE81" s="317">
        <v>8.8530101641907755E-28</v>
      </c>
      <c r="AF81" s="311">
        <f>AE81/'4'!W81</f>
        <v>0.88530101641907755</v>
      </c>
      <c r="AG81" s="286">
        <v>8.8530101641907755E-28</v>
      </c>
      <c r="AH81" s="311">
        <f>AG81/'4'!X81</f>
        <v>0.88530101641907755</v>
      </c>
      <c r="AI81" s="286">
        <v>8.8530101641907755E-28</v>
      </c>
      <c r="AJ81" s="311">
        <f>AI81/'4'!Y81</f>
        <v>0.88530101641907755</v>
      </c>
      <c r="AK81" s="286">
        <v>8.8530101641907755E-28</v>
      </c>
      <c r="AL81" s="311">
        <f>AK81/'4'!Z81</f>
        <v>0.88530101641907755</v>
      </c>
      <c r="AM81" s="286">
        <v>8.8530101641907755E-28</v>
      </c>
      <c r="AN81" s="311">
        <f>AM81/'4'!AA81</f>
        <v>0.88530101641907755</v>
      </c>
      <c r="AO81" s="286">
        <v>8.8530101641907755E-28</v>
      </c>
      <c r="AP81" s="311">
        <f>AO81/'4'!AB81</f>
        <v>0.88530101641907755</v>
      </c>
      <c r="AQ81" s="286">
        <v>8.8530101641907755E-28</v>
      </c>
      <c r="AR81" s="311">
        <f>AQ81/'4'!AC81</f>
        <v>0.88530101641907755</v>
      </c>
      <c r="AS81" s="286">
        <v>8.8530101641907755E-28</v>
      </c>
      <c r="AT81" s="311">
        <f>AS81/'4'!AD81</f>
        <v>0.88530101641907755</v>
      </c>
      <c r="AU81" s="286">
        <v>0.25640089678490463</v>
      </c>
      <c r="AV81" s="311">
        <f>AU81/'4'!AE81</f>
        <v>0.88530101641907744</v>
      </c>
      <c r="AW81" s="286">
        <v>0.25640089678490463</v>
      </c>
      <c r="AX81" s="311">
        <f>AW81/'4'!AF81</f>
        <v>0.88530101641907744</v>
      </c>
      <c r="AY81" s="286">
        <v>-0.25640089678490463</v>
      </c>
      <c r="AZ81" s="312">
        <f>AY81/'4'!AG81</f>
        <v>0.88530101641907744</v>
      </c>
      <c r="BA81" s="316">
        <v>833.30291455108943</v>
      </c>
      <c r="BB81" s="311">
        <f>BA81/'4'!AH81</f>
        <v>0.88530101641907744</v>
      </c>
      <c r="BC81" s="286">
        <v>8.8530101641907755E-28</v>
      </c>
      <c r="BD81" s="311">
        <f>BC81/'4'!AI81</f>
        <v>0.68648206734903672</v>
      </c>
      <c r="BE81" s="286">
        <v>8.8530101641907755E-28</v>
      </c>
      <c r="BF81" s="311">
        <f>BE81/'4'!AJ81</f>
        <v>0.68648206734903672</v>
      </c>
      <c r="BG81" s="286">
        <v>8.8530101641907755E-28</v>
      </c>
      <c r="BH81" s="311">
        <f>BG81/'4'!AK81</f>
        <v>0.68648206734903672</v>
      </c>
      <c r="BI81" s="286">
        <v>833.30291455108943</v>
      </c>
      <c r="BJ81" s="311">
        <f>BI81/'4'!AL81</f>
        <v>0.88530101641907744</v>
      </c>
      <c r="BK81" s="286">
        <v>8.8530101641907755E-28</v>
      </c>
      <c r="BL81" s="311">
        <f>BK81/'4'!AM81</f>
        <v>0.68648206734903672</v>
      </c>
      <c r="BM81" s="286">
        <v>8.8530101641907755E-28</v>
      </c>
      <c r="BN81" s="311">
        <f>BM81/'4'!AN81</f>
        <v>0.68648206734903672</v>
      </c>
      <c r="BO81" s="286">
        <v>833.30291455108943</v>
      </c>
      <c r="BP81" s="311">
        <f>BO81/'4'!AO81</f>
        <v>0.88530101641907744</v>
      </c>
      <c r="BQ81" s="286">
        <v>833.30291455108943</v>
      </c>
      <c r="BR81" s="311">
        <f>BQ81/'4'!AP81</f>
        <v>0.88530101641907744</v>
      </c>
      <c r="BS81" s="286">
        <v>8.8530101641907755E-28</v>
      </c>
      <c r="BT81" s="312">
        <f>BS81/'4'!AQ81</f>
        <v>0.88530101641907755</v>
      </c>
      <c r="BW81" s="314"/>
    </row>
    <row r="82" spans="1:75" s="245" customFormat="1">
      <c r="A82" s="305"/>
      <c r="B82" s="256">
        <v>54</v>
      </c>
      <c r="C82" s="1084" t="s">
        <v>708</v>
      </c>
      <c r="D82" s="1084"/>
      <c r="E82" s="1084"/>
      <c r="F82" s="1084"/>
      <c r="G82" s="1084"/>
      <c r="H82" s="1085" t="s">
        <v>798</v>
      </c>
      <c r="I82" s="1086"/>
      <c r="J82" s="315">
        <v>72144</v>
      </c>
      <c r="K82" s="316">
        <v>0</v>
      </c>
      <c r="L82" s="309">
        <f>K82/'4'!M82</f>
        <v>0</v>
      </c>
      <c r="M82" s="286">
        <v>0</v>
      </c>
      <c r="N82" s="311">
        <f>M82/'4'!N82</f>
        <v>0</v>
      </c>
      <c r="O82" s="286">
        <v>0</v>
      </c>
      <c r="P82" s="311">
        <f>O82/'4'!O82</f>
        <v>0</v>
      </c>
      <c r="Q82" s="286">
        <v>0</v>
      </c>
      <c r="R82" s="311">
        <f>Q82/'4'!P82</f>
        <v>0</v>
      </c>
      <c r="S82" s="286">
        <v>0</v>
      </c>
      <c r="T82" s="311">
        <f>S82/'4'!Q82</f>
        <v>0</v>
      </c>
      <c r="U82" s="286">
        <v>0</v>
      </c>
      <c r="V82" s="311">
        <f>U82/'4'!R82</f>
        <v>0</v>
      </c>
      <c r="W82" s="286">
        <v>0</v>
      </c>
      <c r="X82" s="311">
        <f>W82/'4'!S82</f>
        <v>0</v>
      </c>
      <c r="Y82" s="286">
        <v>0</v>
      </c>
      <c r="Z82" s="311">
        <f>Y82/'4'!T82</f>
        <v>0</v>
      </c>
      <c r="AA82" s="286">
        <v>0</v>
      </c>
      <c r="AB82" s="311">
        <f>AA82/'4'!U82</f>
        <v>0</v>
      </c>
      <c r="AC82" s="286">
        <v>0</v>
      </c>
      <c r="AD82" s="312">
        <f>AC82/'4'!V82</f>
        <v>0</v>
      </c>
      <c r="AE82" s="317">
        <v>0</v>
      </c>
      <c r="AF82" s="311">
        <f>AE82/'4'!W82</f>
        <v>0</v>
      </c>
      <c r="AG82" s="286">
        <v>0</v>
      </c>
      <c r="AH82" s="311">
        <f>AG82/'4'!X82</f>
        <v>0</v>
      </c>
      <c r="AI82" s="286">
        <v>0</v>
      </c>
      <c r="AJ82" s="311">
        <f>AI82/'4'!Y82</f>
        <v>0</v>
      </c>
      <c r="AK82" s="286">
        <v>0</v>
      </c>
      <c r="AL82" s="311">
        <f>AK82/'4'!Z82</f>
        <v>0</v>
      </c>
      <c r="AM82" s="286">
        <v>0</v>
      </c>
      <c r="AN82" s="311">
        <f>AM82/'4'!AA82</f>
        <v>0</v>
      </c>
      <c r="AO82" s="286">
        <v>0</v>
      </c>
      <c r="AP82" s="311">
        <f>AO82/'4'!AB82</f>
        <v>0</v>
      </c>
      <c r="AQ82" s="286">
        <v>0</v>
      </c>
      <c r="AR82" s="311">
        <f>AQ82/'4'!AC82</f>
        <v>0</v>
      </c>
      <c r="AS82" s="286">
        <v>0</v>
      </c>
      <c r="AT82" s="311">
        <f>AS82/'4'!AD82</f>
        <v>0</v>
      </c>
      <c r="AU82" s="286">
        <v>0</v>
      </c>
      <c r="AV82" s="311">
        <f>AU82/'4'!AE82</f>
        <v>0</v>
      </c>
      <c r="AW82" s="286">
        <v>0</v>
      </c>
      <c r="AX82" s="311">
        <f>AW82/'4'!AF82</f>
        <v>0</v>
      </c>
      <c r="AY82" s="286">
        <v>0</v>
      </c>
      <c r="AZ82" s="312">
        <f>AY82/'4'!AG82</f>
        <v>0</v>
      </c>
      <c r="BA82" s="316">
        <v>0</v>
      </c>
      <c r="BB82" s="311">
        <f>BA82/'4'!AH82</f>
        <v>0</v>
      </c>
      <c r="BC82" s="286">
        <v>0</v>
      </c>
      <c r="BD82" s="311">
        <f>BC82/'4'!AI82</f>
        <v>0</v>
      </c>
      <c r="BE82" s="286">
        <v>0</v>
      </c>
      <c r="BF82" s="311">
        <f>BE82/'4'!AJ82</f>
        <v>0</v>
      </c>
      <c r="BG82" s="286">
        <v>0</v>
      </c>
      <c r="BH82" s="311">
        <f>BG82/'4'!AK82</f>
        <v>0</v>
      </c>
      <c r="BI82" s="286">
        <v>0</v>
      </c>
      <c r="BJ82" s="311">
        <f>BI82/'4'!AL82</f>
        <v>0</v>
      </c>
      <c r="BK82" s="286">
        <v>0</v>
      </c>
      <c r="BL82" s="311">
        <f>BK82/'4'!AM82</f>
        <v>0</v>
      </c>
      <c r="BM82" s="286">
        <v>0</v>
      </c>
      <c r="BN82" s="311">
        <f>BM82/'4'!AN82</f>
        <v>0</v>
      </c>
      <c r="BO82" s="286">
        <v>0</v>
      </c>
      <c r="BP82" s="311">
        <f>BO82/'4'!AO82</f>
        <v>0</v>
      </c>
      <c r="BQ82" s="286">
        <v>0</v>
      </c>
      <c r="BR82" s="311">
        <f>BQ82/'4'!AP82</f>
        <v>0</v>
      </c>
      <c r="BS82" s="286">
        <v>0</v>
      </c>
      <c r="BT82" s="312">
        <f>BS82/'4'!AQ82</f>
        <v>0</v>
      </c>
      <c r="BW82" s="314"/>
    </row>
    <row r="83" spans="1:75" s="245" customFormat="1">
      <c r="A83" s="305"/>
      <c r="B83" s="256">
        <v>55</v>
      </c>
      <c r="C83" s="1084" t="s">
        <v>709</v>
      </c>
      <c r="D83" s="1084"/>
      <c r="E83" s="1084"/>
      <c r="F83" s="1084"/>
      <c r="G83" s="1084"/>
      <c r="H83" s="1085" t="s">
        <v>802</v>
      </c>
      <c r="I83" s="1086"/>
      <c r="J83" s="315">
        <v>11125</v>
      </c>
      <c r="K83" s="316">
        <v>5128.0179356990129</v>
      </c>
      <c r="L83" s="309">
        <f>K83/'4'!M83</f>
        <v>0.88530101641907744</v>
      </c>
      <c r="M83" s="286">
        <v>8.8530101641907755E-28</v>
      </c>
      <c r="N83" s="311">
        <f>M83/'4'!N83</f>
        <v>0.88530101641907755</v>
      </c>
      <c r="O83" s="286">
        <v>1.1417019132040281E-27</v>
      </c>
      <c r="P83" s="311">
        <f>O83/'4'!O83</f>
        <v>1.141701913204028</v>
      </c>
      <c r="Q83" s="286">
        <v>8.8530101641907755E-28</v>
      </c>
      <c r="R83" s="311">
        <f>Q83/'4'!P83</f>
        <v>0.88530101641907755</v>
      </c>
      <c r="S83" s="286">
        <v>5128.0179356990129</v>
      </c>
      <c r="T83" s="311">
        <f>S83/'4'!Q83</f>
        <v>0.88530101641907744</v>
      </c>
      <c r="U83" s="286">
        <v>8.8530101641907755E-28</v>
      </c>
      <c r="V83" s="311">
        <f>U83/'4'!R83</f>
        <v>0.68648206734903672</v>
      </c>
      <c r="W83" s="286">
        <v>8.8530101641907755E-28</v>
      </c>
      <c r="X83" s="311">
        <f>W83/'4'!S83</f>
        <v>0.68648206734903672</v>
      </c>
      <c r="Y83" s="286">
        <v>5128.0179356990129</v>
      </c>
      <c r="Z83" s="311">
        <f>Y83/'4'!T83</f>
        <v>0.88530101641907744</v>
      </c>
      <c r="AA83" s="286">
        <v>5127.7615348022273</v>
      </c>
      <c r="AB83" s="311">
        <f>AA83/'4'!U83</f>
        <v>0.88530101641907744</v>
      </c>
      <c r="AC83" s="286">
        <v>0.25640089678520656</v>
      </c>
      <c r="AD83" s="312">
        <f>AC83/'4'!V83</f>
        <v>0.88530101641907744</v>
      </c>
      <c r="AE83" s="317">
        <v>8.8530101641907755E-28</v>
      </c>
      <c r="AF83" s="311">
        <f>AE83/'4'!W83</f>
        <v>0.88530101641907755</v>
      </c>
      <c r="AG83" s="286">
        <v>8.8530101641907755E-28</v>
      </c>
      <c r="AH83" s="311">
        <f>AG83/'4'!X83</f>
        <v>0.88530101641907755</v>
      </c>
      <c r="AI83" s="286">
        <v>8.8530101641907755E-28</v>
      </c>
      <c r="AJ83" s="311">
        <f>AI83/'4'!Y83</f>
        <v>0.88530101641907755</v>
      </c>
      <c r="AK83" s="286">
        <v>8.8530101641907755E-28</v>
      </c>
      <c r="AL83" s="311">
        <f>AK83/'4'!Z83</f>
        <v>0.88530101641907755</v>
      </c>
      <c r="AM83" s="286">
        <v>8.8530101641907755E-28</v>
      </c>
      <c r="AN83" s="311">
        <f>AM83/'4'!AA83</f>
        <v>0.88530101641907755</v>
      </c>
      <c r="AO83" s="286">
        <v>8.8530101641907755E-28</v>
      </c>
      <c r="AP83" s="311">
        <f>AO83/'4'!AB83</f>
        <v>0.88530101641907755</v>
      </c>
      <c r="AQ83" s="286">
        <v>8.8530101641907755E-28</v>
      </c>
      <c r="AR83" s="311">
        <f>AQ83/'4'!AC83</f>
        <v>0.88530101641907755</v>
      </c>
      <c r="AS83" s="286">
        <v>8.8530101641907755E-28</v>
      </c>
      <c r="AT83" s="311">
        <f>AS83/'4'!AD83</f>
        <v>0.88530101641907755</v>
      </c>
      <c r="AU83" s="286">
        <v>0.25640089678520656</v>
      </c>
      <c r="AV83" s="311">
        <f>AU83/'4'!AE83</f>
        <v>0.88530101641907744</v>
      </c>
      <c r="AW83" s="286">
        <v>0.25640089678520656</v>
      </c>
      <c r="AX83" s="311">
        <f>AW83/'4'!AF83</f>
        <v>0.88530101641907744</v>
      </c>
      <c r="AY83" s="286">
        <v>-0.25640089678520656</v>
      </c>
      <c r="AZ83" s="312">
        <f>AY83/'4'!AG83</f>
        <v>0.88530101641907744</v>
      </c>
      <c r="BA83" s="316">
        <v>5128.0179356990129</v>
      </c>
      <c r="BB83" s="311">
        <f>BA83/'4'!AH83</f>
        <v>0.88530101641907744</v>
      </c>
      <c r="BC83" s="286">
        <v>8.8530101641907755E-28</v>
      </c>
      <c r="BD83" s="311">
        <f>BC83/'4'!AI83</f>
        <v>0.68648206734903672</v>
      </c>
      <c r="BE83" s="286">
        <v>8.8530101641907755E-28</v>
      </c>
      <c r="BF83" s="311">
        <f>BE83/'4'!AJ83</f>
        <v>0.68648206734903672</v>
      </c>
      <c r="BG83" s="286">
        <v>8.8530101641907755E-28</v>
      </c>
      <c r="BH83" s="311">
        <f>BG83/'4'!AK83</f>
        <v>0.68648206734903672</v>
      </c>
      <c r="BI83" s="286">
        <v>5128.0179356990129</v>
      </c>
      <c r="BJ83" s="311">
        <f>BI83/'4'!AL83</f>
        <v>0.88530101641907744</v>
      </c>
      <c r="BK83" s="286">
        <v>8.8530101641907755E-28</v>
      </c>
      <c r="BL83" s="311">
        <f>BK83/'4'!AM83</f>
        <v>0.68648206734903672</v>
      </c>
      <c r="BM83" s="286">
        <v>8.8530101641907755E-28</v>
      </c>
      <c r="BN83" s="311">
        <f>BM83/'4'!AN83</f>
        <v>0.68648206734903672</v>
      </c>
      <c r="BO83" s="286">
        <v>5128.0179356990129</v>
      </c>
      <c r="BP83" s="311">
        <f>BO83/'4'!AO83</f>
        <v>0.88530101641907744</v>
      </c>
      <c r="BQ83" s="286">
        <v>5128.0179356990129</v>
      </c>
      <c r="BR83" s="311">
        <f>BQ83/'4'!AP83</f>
        <v>0.88530101641907744</v>
      </c>
      <c r="BS83" s="286">
        <v>8.8530101641907755E-28</v>
      </c>
      <c r="BT83" s="312">
        <f>BS83/'4'!AQ83</f>
        <v>0.88530101641907755</v>
      </c>
      <c r="BW83" s="314"/>
    </row>
    <row r="84" spans="1:75" s="245" customFormat="1">
      <c r="A84" s="305"/>
      <c r="B84" s="256">
        <v>56</v>
      </c>
      <c r="C84" s="1084" t="s">
        <v>709</v>
      </c>
      <c r="D84" s="1084"/>
      <c r="E84" s="1084"/>
      <c r="F84" s="1084"/>
      <c r="G84" s="1084"/>
      <c r="H84" s="1085" t="s">
        <v>802</v>
      </c>
      <c r="I84" s="1086"/>
      <c r="J84" s="315">
        <v>11126</v>
      </c>
      <c r="K84" s="316">
        <v>5128.0179356990129</v>
      </c>
      <c r="L84" s="309">
        <f>K84/'4'!M84</f>
        <v>0.88530101641907744</v>
      </c>
      <c r="M84" s="286">
        <v>8.8530101641907755E-28</v>
      </c>
      <c r="N84" s="311">
        <f>M84/'4'!N84</f>
        <v>0.88530101641907755</v>
      </c>
      <c r="O84" s="286">
        <v>1.1417019132040281E-27</v>
      </c>
      <c r="P84" s="311">
        <f>O84/'4'!O84</f>
        <v>1.141701913204028</v>
      </c>
      <c r="Q84" s="286">
        <v>8.8530101641907755E-28</v>
      </c>
      <c r="R84" s="311">
        <f>Q84/'4'!P84</f>
        <v>0.88530101641907755</v>
      </c>
      <c r="S84" s="286">
        <v>5128.0179356990129</v>
      </c>
      <c r="T84" s="311">
        <f>S84/'4'!Q84</f>
        <v>0.88530101641907744</v>
      </c>
      <c r="U84" s="286">
        <v>8.8530101641907755E-28</v>
      </c>
      <c r="V84" s="311">
        <f>U84/'4'!R84</f>
        <v>0.68648206734903672</v>
      </c>
      <c r="W84" s="286">
        <v>8.8530101641907755E-28</v>
      </c>
      <c r="X84" s="311">
        <f>W84/'4'!S84</f>
        <v>0.68648206734903672</v>
      </c>
      <c r="Y84" s="286">
        <v>5128.0179356990129</v>
      </c>
      <c r="Z84" s="311">
        <f>Y84/'4'!T84</f>
        <v>0.88530101641907744</v>
      </c>
      <c r="AA84" s="286">
        <v>5127.7615348022273</v>
      </c>
      <c r="AB84" s="311">
        <f>AA84/'4'!U84</f>
        <v>0.88530101641907744</v>
      </c>
      <c r="AC84" s="286">
        <v>0.25640089678520656</v>
      </c>
      <c r="AD84" s="312">
        <f>AC84/'4'!V84</f>
        <v>0.88530101641907744</v>
      </c>
      <c r="AE84" s="317">
        <v>8.8530101641907755E-28</v>
      </c>
      <c r="AF84" s="311">
        <f>AE84/'4'!W84</f>
        <v>0.88530101641907755</v>
      </c>
      <c r="AG84" s="286">
        <v>8.8530101641907755E-28</v>
      </c>
      <c r="AH84" s="311">
        <f>AG84/'4'!X84</f>
        <v>0.88530101641907755</v>
      </c>
      <c r="AI84" s="286">
        <v>8.8530101641907755E-28</v>
      </c>
      <c r="AJ84" s="311">
        <f>AI84/'4'!Y84</f>
        <v>0.88530101641907755</v>
      </c>
      <c r="AK84" s="286">
        <v>8.8530101641907755E-28</v>
      </c>
      <c r="AL84" s="311">
        <f>AK84/'4'!Z84</f>
        <v>0.88530101641907755</v>
      </c>
      <c r="AM84" s="286">
        <v>8.8530101641907755E-28</v>
      </c>
      <c r="AN84" s="311">
        <f>AM84/'4'!AA84</f>
        <v>0.88530101641907755</v>
      </c>
      <c r="AO84" s="286">
        <v>8.8530101641907755E-28</v>
      </c>
      <c r="AP84" s="311">
        <f>AO84/'4'!AB84</f>
        <v>0.88530101641907755</v>
      </c>
      <c r="AQ84" s="286">
        <v>8.8530101641907755E-28</v>
      </c>
      <c r="AR84" s="311">
        <f>AQ84/'4'!AC84</f>
        <v>0.88530101641907755</v>
      </c>
      <c r="AS84" s="286">
        <v>8.8530101641907755E-28</v>
      </c>
      <c r="AT84" s="311">
        <f>AS84/'4'!AD84</f>
        <v>0.88530101641907755</v>
      </c>
      <c r="AU84" s="286">
        <v>0.25640089678520656</v>
      </c>
      <c r="AV84" s="311">
        <f>AU84/'4'!AE84</f>
        <v>0.88530101641907744</v>
      </c>
      <c r="AW84" s="286">
        <v>0.25640089678520656</v>
      </c>
      <c r="AX84" s="311">
        <f>AW84/'4'!AF84</f>
        <v>0.88530101641907744</v>
      </c>
      <c r="AY84" s="286">
        <v>-0.25640089678520656</v>
      </c>
      <c r="AZ84" s="312">
        <f>AY84/'4'!AG84</f>
        <v>0.88530101641907744</v>
      </c>
      <c r="BA84" s="316">
        <v>5128.0179356990129</v>
      </c>
      <c r="BB84" s="311">
        <f>BA84/'4'!AH84</f>
        <v>0.88530101641907744</v>
      </c>
      <c r="BC84" s="286">
        <v>8.8530101641907755E-28</v>
      </c>
      <c r="BD84" s="311">
        <f>BC84/'4'!AI84</f>
        <v>0.68648206734903672</v>
      </c>
      <c r="BE84" s="286">
        <v>8.8530101641907755E-28</v>
      </c>
      <c r="BF84" s="311">
        <f>BE84/'4'!AJ84</f>
        <v>0.68648206734903672</v>
      </c>
      <c r="BG84" s="286">
        <v>8.8530101641907755E-28</v>
      </c>
      <c r="BH84" s="311">
        <f>BG84/'4'!AK84</f>
        <v>0.68648206734903672</v>
      </c>
      <c r="BI84" s="286">
        <v>5128.0179356990129</v>
      </c>
      <c r="BJ84" s="311">
        <f>BI84/'4'!AL84</f>
        <v>0.88530101641907744</v>
      </c>
      <c r="BK84" s="286">
        <v>8.8530101641907755E-28</v>
      </c>
      <c r="BL84" s="311">
        <f>BK84/'4'!AM84</f>
        <v>0.68648206734903672</v>
      </c>
      <c r="BM84" s="286">
        <v>8.8530101641907755E-28</v>
      </c>
      <c r="BN84" s="311">
        <f>BM84/'4'!AN84</f>
        <v>0.68648206734903672</v>
      </c>
      <c r="BO84" s="286">
        <v>5128.0179356990129</v>
      </c>
      <c r="BP84" s="311">
        <f>BO84/'4'!AO84</f>
        <v>0.88530101641907744</v>
      </c>
      <c r="BQ84" s="286">
        <v>5128.0179356990129</v>
      </c>
      <c r="BR84" s="311">
        <f>BQ84/'4'!AP84</f>
        <v>0.88530101641907744</v>
      </c>
      <c r="BS84" s="286">
        <v>8.8530101641907755E-28</v>
      </c>
      <c r="BT84" s="312">
        <f>BS84/'4'!AQ84</f>
        <v>0.88530101641907755</v>
      </c>
      <c r="BW84" s="314"/>
    </row>
    <row r="85" spans="1:75" s="245" customFormat="1">
      <c r="A85" s="305"/>
      <c r="B85" s="256">
        <v>57</v>
      </c>
      <c r="C85" s="1084" t="s">
        <v>710</v>
      </c>
      <c r="D85" s="1084"/>
      <c r="E85" s="1084"/>
      <c r="F85" s="1084"/>
      <c r="G85" s="1084"/>
      <c r="H85" s="1085" t="s">
        <v>805</v>
      </c>
      <c r="I85" s="1086"/>
      <c r="J85" s="315">
        <v>25875</v>
      </c>
      <c r="K85" s="316">
        <v>163.87552349162991</v>
      </c>
      <c r="L85" s="309">
        <f>K85/'4'!M85</f>
        <v>0.87454313371236425</v>
      </c>
      <c r="M85" s="286">
        <v>8.744588627425382E-28</v>
      </c>
      <c r="N85" s="311">
        <f>M85/'4'!N85</f>
        <v>0.87445886274253815</v>
      </c>
      <c r="O85" s="286">
        <v>1.1278283323083921E-27</v>
      </c>
      <c r="P85" s="311">
        <f>O85/'4'!O85</f>
        <v>1.1278283323083922</v>
      </c>
      <c r="Q85" s="286">
        <v>8.744588627425382E-28</v>
      </c>
      <c r="R85" s="311">
        <f>Q85/'4'!P85</f>
        <v>0.87445886274253815</v>
      </c>
      <c r="S85" s="286">
        <v>163.87552349162991</v>
      </c>
      <c r="T85" s="311">
        <f>S85/'4'!Q85</f>
        <v>0.87454313371236425</v>
      </c>
      <c r="U85" s="286">
        <v>8.744588627425382E-28</v>
      </c>
      <c r="V85" s="311">
        <f>U85/'4'!R85</f>
        <v>0.67807482062464863</v>
      </c>
      <c r="W85" s="286">
        <v>8.744588627425382E-28</v>
      </c>
      <c r="X85" s="311">
        <f>W85/'4'!S85</f>
        <v>0.67807482062464863</v>
      </c>
      <c r="Y85" s="286">
        <v>163.87552349162991</v>
      </c>
      <c r="Z85" s="311">
        <f>Y85/'4'!T85</f>
        <v>0.87454313371236425</v>
      </c>
      <c r="AA85" s="286">
        <v>163.87552349162991</v>
      </c>
      <c r="AB85" s="311">
        <f>AA85/'4'!U85</f>
        <v>0.87454313371236425</v>
      </c>
      <c r="AC85" s="286">
        <v>8.7454313371236444E-28</v>
      </c>
      <c r="AD85" s="312">
        <f>AC85/'4'!V85</f>
        <v>0.87454313371236436</v>
      </c>
      <c r="AE85" s="317">
        <v>8.744588627425382E-28</v>
      </c>
      <c r="AF85" s="311">
        <f>AE85/'4'!W85</f>
        <v>0.87445886274253815</v>
      </c>
      <c r="AG85" s="286">
        <v>8.744588627425382E-28</v>
      </c>
      <c r="AH85" s="311">
        <f>AG85/'4'!X85</f>
        <v>0.87445886274253815</v>
      </c>
      <c r="AI85" s="286">
        <v>8.744588627425382E-28</v>
      </c>
      <c r="AJ85" s="311">
        <f>AI85/'4'!Y85</f>
        <v>0.87445886274253815</v>
      </c>
      <c r="AK85" s="286">
        <v>8.744588627425382E-28</v>
      </c>
      <c r="AL85" s="311">
        <f>AK85/'4'!Z85</f>
        <v>0.87445886274253815</v>
      </c>
      <c r="AM85" s="286">
        <v>8.744588627425382E-28</v>
      </c>
      <c r="AN85" s="311">
        <f>AM85/'4'!AA85</f>
        <v>0.87445886274253815</v>
      </c>
      <c r="AO85" s="286">
        <v>8.744588627425382E-28</v>
      </c>
      <c r="AP85" s="311">
        <f>AO85/'4'!AB85</f>
        <v>0.87445886274253815</v>
      </c>
      <c r="AQ85" s="286">
        <v>8.744588627425382E-28</v>
      </c>
      <c r="AR85" s="311">
        <f>AQ85/'4'!AC85</f>
        <v>0.87445886274253815</v>
      </c>
      <c r="AS85" s="286">
        <v>8.744588627425382E-28</v>
      </c>
      <c r="AT85" s="311">
        <f>AS85/'4'!AD85</f>
        <v>0.87445886274253815</v>
      </c>
      <c r="AU85" s="286">
        <v>8.7454313371236444E-28</v>
      </c>
      <c r="AV85" s="311">
        <f>AU85/'4'!AE85</f>
        <v>0.87454313371236436</v>
      </c>
      <c r="AW85" s="286">
        <v>8.7454313371236444E-28</v>
      </c>
      <c r="AX85" s="311">
        <f>AW85/'4'!AF85</f>
        <v>0.87454313371236436</v>
      </c>
      <c r="AY85" s="286">
        <v>8.7454313371236444E-28</v>
      </c>
      <c r="AZ85" s="312">
        <f>AY85/'4'!AG85</f>
        <v>0.87454313371236436</v>
      </c>
      <c r="BA85" s="316">
        <v>163.87552349162991</v>
      </c>
      <c r="BB85" s="311">
        <f>BA85/'4'!AH85</f>
        <v>0.87454313371236425</v>
      </c>
      <c r="BC85" s="286">
        <v>8.744588627425382E-28</v>
      </c>
      <c r="BD85" s="311">
        <f>BC85/'4'!AI85</f>
        <v>0.67807482062464863</v>
      </c>
      <c r="BE85" s="286">
        <v>8.744588627425382E-28</v>
      </c>
      <c r="BF85" s="311">
        <f>BE85/'4'!AJ85</f>
        <v>0.67807482062464863</v>
      </c>
      <c r="BG85" s="286">
        <v>8.744588627425382E-28</v>
      </c>
      <c r="BH85" s="311">
        <f>BG85/'4'!AK85</f>
        <v>0.67807482062464863</v>
      </c>
      <c r="BI85" s="286">
        <v>163.87552349162991</v>
      </c>
      <c r="BJ85" s="311">
        <f>BI85/'4'!AL85</f>
        <v>0.87454313371236425</v>
      </c>
      <c r="BK85" s="286">
        <v>8.744588627425382E-28</v>
      </c>
      <c r="BL85" s="311">
        <f>BK85/'4'!AM85</f>
        <v>0.67807482062464863</v>
      </c>
      <c r="BM85" s="286">
        <v>8.744588627425382E-28</v>
      </c>
      <c r="BN85" s="311">
        <f>BM85/'4'!AN85</f>
        <v>0.67807482062464863</v>
      </c>
      <c r="BO85" s="286">
        <v>163.87552349162991</v>
      </c>
      <c r="BP85" s="311">
        <f>BO85/'4'!AO85</f>
        <v>0.87454313371236425</v>
      </c>
      <c r="BQ85" s="286">
        <v>163.87552349162991</v>
      </c>
      <c r="BR85" s="311">
        <f>BQ85/'4'!AP85</f>
        <v>0.87454313371236425</v>
      </c>
      <c r="BS85" s="286">
        <v>8.7454313371236444E-28</v>
      </c>
      <c r="BT85" s="312">
        <f>BS85/'4'!AQ85</f>
        <v>0.87454313371236436</v>
      </c>
      <c r="BW85" s="314"/>
    </row>
    <row r="86" spans="1:75" s="245" customFormat="1">
      <c r="A86" s="305"/>
      <c r="B86" s="256">
        <v>58</v>
      </c>
      <c r="C86" s="1084" t="s">
        <v>711</v>
      </c>
      <c r="D86" s="1084"/>
      <c r="E86" s="1084"/>
      <c r="F86" s="1084"/>
      <c r="G86" s="1084"/>
      <c r="H86" s="1085" t="s">
        <v>802</v>
      </c>
      <c r="I86" s="1086"/>
      <c r="J86" s="315">
        <v>11127</v>
      </c>
      <c r="K86" s="316">
        <v>2564.0089678495065</v>
      </c>
      <c r="L86" s="309">
        <f>K86/'4'!M86</f>
        <v>0.88530101641907744</v>
      </c>
      <c r="M86" s="286">
        <v>8.8530101641907755E-28</v>
      </c>
      <c r="N86" s="311">
        <f>M86/'4'!N86</f>
        <v>0.88530101641907755</v>
      </c>
      <c r="O86" s="286">
        <v>1.1417019132040281E-27</v>
      </c>
      <c r="P86" s="311">
        <f>O86/'4'!O86</f>
        <v>1.141701913204028</v>
      </c>
      <c r="Q86" s="286">
        <v>8.8530101641907755E-28</v>
      </c>
      <c r="R86" s="311">
        <f>Q86/'4'!P86</f>
        <v>0.88530101641907755</v>
      </c>
      <c r="S86" s="286">
        <v>2564.0089678495065</v>
      </c>
      <c r="T86" s="311">
        <f>S86/'4'!Q86</f>
        <v>0.88530101641907744</v>
      </c>
      <c r="U86" s="286">
        <v>8.8530101641907755E-28</v>
      </c>
      <c r="V86" s="311">
        <f>U86/'4'!R86</f>
        <v>0.68648206734903672</v>
      </c>
      <c r="W86" s="286">
        <v>8.8530101641907755E-28</v>
      </c>
      <c r="X86" s="311">
        <f>W86/'4'!S86</f>
        <v>0.68648206734903672</v>
      </c>
      <c r="Y86" s="286">
        <v>2564.0089678495065</v>
      </c>
      <c r="Z86" s="311">
        <f>Y86/'4'!T86</f>
        <v>0.88530101641907744</v>
      </c>
      <c r="AA86" s="286">
        <v>2563.7525669527213</v>
      </c>
      <c r="AB86" s="311">
        <f>AA86/'4'!U86</f>
        <v>0.88530101641907755</v>
      </c>
      <c r="AC86" s="286">
        <v>0.25640089678520656</v>
      </c>
      <c r="AD86" s="312">
        <f>AC86/'4'!V86</f>
        <v>0.88530101641907744</v>
      </c>
      <c r="AE86" s="317">
        <v>8.8530101641907755E-28</v>
      </c>
      <c r="AF86" s="311">
        <f>AE86/'4'!W86</f>
        <v>0.88530101641907755</v>
      </c>
      <c r="AG86" s="286">
        <v>8.8530101641907755E-28</v>
      </c>
      <c r="AH86" s="311">
        <f>AG86/'4'!X86</f>
        <v>0.88530101641907755</v>
      </c>
      <c r="AI86" s="286">
        <v>8.8530101641907755E-28</v>
      </c>
      <c r="AJ86" s="311">
        <f>AI86/'4'!Y86</f>
        <v>0.88530101641907755</v>
      </c>
      <c r="AK86" s="286">
        <v>8.8530101641907755E-28</v>
      </c>
      <c r="AL86" s="311">
        <f>AK86/'4'!Z86</f>
        <v>0.88530101641907755</v>
      </c>
      <c r="AM86" s="286">
        <v>8.8530101641907755E-28</v>
      </c>
      <c r="AN86" s="311">
        <f>AM86/'4'!AA86</f>
        <v>0.88530101641907755</v>
      </c>
      <c r="AO86" s="286">
        <v>8.8530101641907755E-28</v>
      </c>
      <c r="AP86" s="311">
        <f>AO86/'4'!AB86</f>
        <v>0.88530101641907755</v>
      </c>
      <c r="AQ86" s="286">
        <v>8.8530101641907755E-28</v>
      </c>
      <c r="AR86" s="311">
        <f>AQ86/'4'!AC86</f>
        <v>0.88530101641907755</v>
      </c>
      <c r="AS86" s="286">
        <v>8.8530101641907755E-28</v>
      </c>
      <c r="AT86" s="311">
        <f>AS86/'4'!AD86</f>
        <v>0.88530101641907755</v>
      </c>
      <c r="AU86" s="286">
        <v>0.25640089678520656</v>
      </c>
      <c r="AV86" s="311">
        <f>AU86/'4'!AE86</f>
        <v>0.88530101641907744</v>
      </c>
      <c r="AW86" s="286">
        <v>0.25640089678520656</v>
      </c>
      <c r="AX86" s="311">
        <f>AW86/'4'!AF86</f>
        <v>0.88530101641907744</v>
      </c>
      <c r="AY86" s="286">
        <v>-0.25640089678520656</v>
      </c>
      <c r="AZ86" s="312">
        <f>AY86/'4'!AG86</f>
        <v>0.88530101641907744</v>
      </c>
      <c r="BA86" s="316">
        <v>2564.0089678495065</v>
      </c>
      <c r="BB86" s="311">
        <f>BA86/'4'!AH86</f>
        <v>0.88530101641907744</v>
      </c>
      <c r="BC86" s="286">
        <v>8.8530101641907755E-28</v>
      </c>
      <c r="BD86" s="311">
        <f>BC86/'4'!AI86</f>
        <v>0.68648206734903672</v>
      </c>
      <c r="BE86" s="286">
        <v>8.8530101641907755E-28</v>
      </c>
      <c r="BF86" s="311">
        <f>BE86/'4'!AJ86</f>
        <v>0.68648206734903672</v>
      </c>
      <c r="BG86" s="286">
        <v>8.8530101641907755E-28</v>
      </c>
      <c r="BH86" s="311">
        <f>BG86/'4'!AK86</f>
        <v>0.68648206734903672</v>
      </c>
      <c r="BI86" s="286">
        <v>2564.0089678495065</v>
      </c>
      <c r="BJ86" s="311">
        <f>BI86/'4'!AL86</f>
        <v>0.88530101641907744</v>
      </c>
      <c r="BK86" s="286">
        <v>8.8530101641907755E-28</v>
      </c>
      <c r="BL86" s="311">
        <f>BK86/'4'!AM86</f>
        <v>0.68648206734903672</v>
      </c>
      <c r="BM86" s="286">
        <v>8.8530101641907755E-28</v>
      </c>
      <c r="BN86" s="311">
        <f>BM86/'4'!AN86</f>
        <v>0.68648206734903672</v>
      </c>
      <c r="BO86" s="286">
        <v>2564.0089678495065</v>
      </c>
      <c r="BP86" s="311">
        <f>BO86/'4'!AO86</f>
        <v>0.88530101641907744</v>
      </c>
      <c r="BQ86" s="286">
        <v>2564.0089678495065</v>
      </c>
      <c r="BR86" s="311">
        <f>BQ86/'4'!AP86</f>
        <v>0.88530101641907744</v>
      </c>
      <c r="BS86" s="286">
        <v>8.8530101641907755E-28</v>
      </c>
      <c r="BT86" s="312">
        <f>BS86/'4'!AQ86</f>
        <v>0.88530101641907755</v>
      </c>
      <c r="BW86" s="314"/>
    </row>
    <row r="87" spans="1:75" s="245" customFormat="1">
      <c r="A87" s="305"/>
      <c r="B87" s="256">
        <v>59</v>
      </c>
      <c r="C87" s="1084" t="s">
        <v>712</v>
      </c>
      <c r="D87" s="1084"/>
      <c r="E87" s="1084"/>
      <c r="F87" s="1084"/>
      <c r="G87" s="1084"/>
      <c r="H87" s="1085" t="s">
        <v>798</v>
      </c>
      <c r="I87" s="1086"/>
      <c r="J87" s="315">
        <v>72145</v>
      </c>
      <c r="K87" s="316">
        <v>351.55985565128645</v>
      </c>
      <c r="L87" s="309">
        <f>K87/'4'!M87</f>
        <v>0.87454313371236436</v>
      </c>
      <c r="M87" s="286">
        <v>8.744588627425382E-28</v>
      </c>
      <c r="N87" s="311">
        <f>M87/'4'!N87</f>
        <v>0.87445886274253815</v>
      </c>
      <c r="O87" s="286">
        <v>1.1278283323083921E-27</v>
      </c>
      <c r="P87" s="311">
        <f>O87/'4'!O87</f>
        <v>1.1278283323083922</v>
      </c>
      <c r="Q87" s="286">
        <v>8.744588627425382E-28</v>
      </c>
      <c r="R87" s="311">
        <f>Q87/'4'!P87</f>
        <v>0.87445886274253815</v>
      </c>
      <c r="S87" s="286">
        <v>351.55985565128645</v>
      </c>
      <c r="T87" s="311">
        <f>S87/'4'!Q87</f>
        <v>0.87454313371236436</v>
      </c>
      <c r="U87" s="286">
        <v>8.744588627425382E-28</v>
      </c>
      <c r="V87" s="311">
        <f>U87/'4'!R87</f>
        <v>0.67807482062464863</v>
      </c>
      <c r="W87" s="286">
        <v>8.744588627425382E-28</v>
      </c>
      <c r="X87" s="311">
        <f>W87/'4'!S87</f>
        <v>0.67807482062464863</v>
      </c>
      <c r="Y87" s="286">
        <v>351.55985565128645</v>
      </c>
      <c r="Z87" s="311">
        <f>Y87/'4'!T87</f>
        <v>0.87454313371236436</v>
      </c>
      <c r="AA87" s="286">
        <v>351.55985565128645</v>
      </c>
      <c r="AB87" s="311">
        <f>AA87/'4'!U87</f>
        <v>0.87454313371236436</v>
      </c>
      <c r="AC87" s="286">
        <v>8.7454313371236444E-28</v>
      </c>
      <c r="AD87" s="312">
        <f>AC87/'4'!V87</f>
        <v>0.87454313371236436</v>
      </c>
      <c r="AE87" s="317">
        <v>8.744588627425382E-28</v>
      </c>
      <c r="AF87" s="311">
        <f>AE87/'4'!W87</f>
        <v>0.87445886274253815</v>
      </c>
      <c r="AG87" s="286">
        <v>8.744588627425382E-28</v>
      </c>
      <c r="AH87" s="311">
        <f>AG87/'4'!X87</f>
        <v>0.87445886274253815</v>
      </c>
      <c r="AI87" s="286">
        <v>8.744588627425382E-28</v>
      </c>
      <c r="AJ87" s="311">
        <f>AI87/'4'!Y87</f>
        <v>0.87445886274253815</v>
      </c>
      <c r="AK87" s="286">
        <v>8.744588627425382E-28</v>
      </c>
      <c r="AL87" s="311">
        <f>AK87/'4'!Z87</f>
        <v>0.87445886274253815</v>
      </c>
      <c r="AM87" s="286">
        <v>8.744588627425382E-28</v>
      </c>
      <c r="AN87" s="311">
        <f>AM87/'4'!AA87</f>
        <v>0.87445886274253815</v>
      </c>
      <c r="AO87" s="286">
        <v>8.744588627425382E-28</v>
      </c>
      <c r="AP87" s="311">
        <f>AO87/'4'!AB87</f>
        <v>0.87445886274253815</v>
      </c>
      <c r="AQ87" s="286">
        <v>8.744588627425382E-28</v>
      </c>
      <c r="AR87" s="311">
        <f>AQ87/'4'!AC87</f>
        <v>0.87445886274253815</v>
      </c>
      <c r="AS87" s="286">
        <v>8.744588627425382E-28</v>
      </c>
      <c r="AT87" s="311">
        <f>AS87/'4'!AD87</f>
        <v>0.87445886274253815</v>
      </c>
      <c r="AU87" s="286">
        <v>8.7454313371236444E-28</v>
      </c>
      <c r="AV87" s="311">
        <f>AU87/'4'!AE87</f>
        <v>0.87454313371236436</v>
      </c>
      <c r="AW87" s="286">
        <v>8.7454313371236444E-28</v>
      </c>
      <c r="AX87" s="311">
        <f>AW87/'4'!AF87</f>
        <v>0.87454313371236436</v>
      </c>
      <c r="AY87" s="286">
        <v>8.7454313371236444E-28</v>
      </c>
      <c r="AZ87" s="312">
        <f>AY87/'4'!AG87</f>
        <v>0.87454313371236436</v>
      </c>
      <c r="BA87" s="316">
        <v>351.55985565128645</v>
      </c>
      <c r="BB87" s="311">
        <f>BA87/'4'!AH87</f>
        <v>0.87454313371236436</v>
      </c>
      <c r="BC87" s="286">
        <v>8.744588627425382E-28</v>
      </c>
      <c r="BD87" s="311">
        <f>BC87/'4'!AI87</f>
        <v>0.67807482062464863</v>
      </c>
      <c r="BE87" s="286">
        <v>8.744588627425382E-28</v>
      </c>
      <c r="BF87" s="311">
        <f>BE87/'4'!AJ87</f>
        <v>0.67807482062464863</v>
      </c>
      <c r="BG87" s="286">
        <v>8.744588627425382E-28</v>
      </c>
      <c r="BH87" s="311">
        <f>BG87/'4'!AK87</f>
        <v>0.67807482062464863</v>
      </c>
      <c r="BI87" s="286">
        <v>351.55985565128645</v>
      </c>
      <c r="BJ87" s="311">
        <f>BI87/'4'!AL87</f>
        <v>0.87454313371236436</v>
      </c>
      <c r="BK87" s="286">
        <v>8.744588627425382E-28</v>
      </c>
      <c r="BL87" s="311">
        <f>BK87/'4'!AM87</f>
        <v>0.67807482062464863</v>
      </c>
      <c r="BM87" s="286">
        <v>8.744588627425382E-28</v>
      </c>
      <c r="BN87" s="311">
        <f>BM87/'4'!AN87</f>
        <v>0.67807482062464863</v>
      </c>
      <c r="BO87" s="286">
        <v>351.55985565128645</v>
      </c>
      <c r="BP87" s="311">
        <f>BO87/'4'!AO87</f>
        <v>0.87454313371236436</v>
      </c>
      <c r="BQ87" s="286">
        <v>351.55985565128645</v>
      </c>
      <c r="BR87" s="311">
        <f>BQ87/'4'!AP87</f>
        <v>0.87454313371236436</v>
      </c>
      <c r="BS87" s="286">
        <v>8.7454313371236444E-28</v>
      </c>
      <c r="BT87" s="312">
        <f>BS87/'4'!AQ87</f>
        <v>0.87454313371236436</v>
      </c>
      <c r="BW87" s="314"/>
    </row>
    <row r="88" spans="1:75" s="245" customFormat="1">
      <c r="A88" s="305"/>
      <c r="B88" s="256">
        <v>60</v>
      </c>
      <c r="C88" s="1084" t="s">
        <v>712</v>
      </c>
      <c r="D88" s="1084"/>
      <c r="E88" s="1084"/>
      <c r="F88" s="1084"/>
      <c r="G88" s="1084"/>
      <c r="H88" s="1085" t="s">
        <v>798</v>
      </c>
      <c r="I88" s="1086"/>
      <c r="J88" s="315">
        <v>72136</v>
      </c>
      <c r="K88" s="316">
        <v>352.31971124707451</v>
      </c>
      <c r="L88" s="309">
        <f>K88/'4'!M88</f>
        <v>0.87454313371236436</v>
      </c>
      <c r="M88" s="286">
        <v>8.744588627425382E-28</v>
      </c>
      <c r="N88" s="311">
        <f>M88/'4'!N88</f>
        <v>0.87445886274253815</v>
      </c>
      <c r="O88" s="286">
        <v>1.1278283323083921E-27</v>
      </c>
      <c r="P88" s="311">
        <f>O88/'4'!O88</f>
        <v>1.1278283323083922</v>
      </c>
      <c r="Q88" s="286">
        <v>8.744588627425382E-28</v>
      </c>
      <c r="R88" s="311">
        <f>Q88/'4'!P88</f>
        <v>0.87445886274253815</v>
      </c>
      <c r="S88" s="286">
        <v>352.31971124707451</v>
      </c>
      <c r="T88" s="311">
        <f>S88/'4'!Q88</f>
        <v>0.87454313371236436</v>
      </c>
      <c r="U88" s="286">
        <v>8.744588627425382E-28</v>
      </c>
      <c r="V88" s="311">
        <f>U88/'4'!R88</f>
        <v>0.67807482062464863</v>
      </c>
      <c r="W88" s="286">
        <v>8.744588627425382E-28</v>
      </c>
      <c r="X88" s="311">
        <f>W88/'4'!S88</f>
        <v>0.67807482062464863</v>
      </c>
      <c r="Y88" s="286">
        <v>352.31971124707451</v>
      </c>
      <c r="Z88" s="311">
        <f>Y88/'4'!T88</f>
        <v>0.87454313371236436</v>
      </c>
      <c r="AA88" s="286">
        <v>352.31971124707451</v>
      </c>
      <c r="AB88" s="311">
        <f>AA88/'4'!U88</f>
        <v>0.87454313371236436</v>
      </c>
      <c r="AC88" s="286">
        <v>8.7454313371236444E-28</v>
      </c>
      <c r="AD88" s="312">
        <f>AC88/'4'!V88</f>
        <v>0.87454313371236436</v>
      </c>
      <c r="AE88" s="317">
        <v>8.744588627425382E-28</v>
      </c>
      <c r="AF88" s="311">
        <f>AE88/'4'!W88</f>
        <v>0.87445886274253815</v>
      </c>
      <c r="AG88" s="286">
        <v>8.744588627425382E-28</v>
      </c>
      <c r="AH88" s="311">
        <f>AG88/'4'!X88</f>
        <v>0.87445886274253815</v>
      </c>
      <c r="AI88" s="286">
        <v>8.744588627425382E-28</v>
      </c>
      <c r="AJ88" s="311">
        <f>AI88/'4'!Y88</f>
        <v>0.87445886274253815</v>
      </c>
      <c r="AK88" s="286">
        <v>8.744588627425382E-28</v>
      </c>
      <c r="AL88" s="311">
        <f>AK88/'4'!Z88</f>
        <v>0.87445886274253815</v>
      </c>
      <c r="AM88" s="286">
        <v>8.744588627425382E-28</v>
      </c>
      <c r="AN88" s="311">
        <f>AM88/'4'!AA88</f>
        <v>0.87445886274253815</v>
      </c>
      <c r="AO88" s="286">
        <v>8.744588627425382E-28</v>
      </c>
      <c r="AP88" s="311">
        <f>AO88/'4'!AB88</f>
        <v>0.87445886274253815</v>
      </c>
      <c r="AQ88" s="286">
        <v>8.744588627425382E-28</v>
      </c>
      <c r="AR88" s="311">
        <f>AQ88/'4'!AC88</f>
        <v>0.87445886274253815</v>
      </c>
      <c r="AS88" s="286">
        <v>8.744588627425382E-28</v>
      </c>
      <c r="AT88" s="311">
        <f>AS88/'4'!AD88</f>
        <v>0.87445886274253815</v>
      </c>
      <c r="AU88" s="286">
        <v>8.7454313371236444E-28</v>
      </c>
      <c r="AV88" s="311">
        <f>AU88/'4'!AE88</f>
        <v>0.87454313371236436</v>
      </c>
      <c r="AW88" s="286">
        <v>8.7454313371236444E-28</v>
      </c>
      <c r="AX88" s="311">
        <f>AW88/'4'!AF88</f>
        <v>0.87454313371236436</v>
      </c>
      <c r="AY88" s="286">
        <v>8.7454313371236444E-28</v>
      </c>
      <c r="AZ88" s="312">
        <f>AY88/'4'!AG88</f>
        <v>0.87454313371236436</v>
      </c>
      <c r="BA88" s="316">
        <v>352.31971124707451</v>
      </c>
      <c r="BB88" s="311">
        <f>BA88/'4'!AH88</f>
        <v>0.87454313371236436</v>
      </c>
      <c r="BC88" s="286">
        <v>8.744588627425382E-28</v>
      </c>
      <c r="BD88" s="311">
        <f>BC88/'4'!AI88</f>
        <v>0.67807482062464863</v>
      </c>
      <c r="BE88" s="286">
        <v>8.744588627425382E-28</v>
      </c>
      <c r="BF88" s="311">
        <f>BE88/'4'!AJ88</f>
        <v>0.67807482062464863</v>
      </c>
      <c r="BG88" s="286">
        <v>8.744588627425382E-28</v>
      </c>
      <c r="BH88" s="311">
        <f>BG88/'4'!AK88</f>
        <v>0.67807482062464863</v>
      </c>
      <c r="BI88" s="286">
        <v>352.31971124707451</v>
      </c>
      <c r="BJ88" s="311">
        <f>BI88/'4'!AL88</f>
        <v>0.87454313371236436</v>
      </c>
      <c r="BK88" s="286">
        <v>8.744588627425382E-28</v>
      </c>
      <c r="BL88" s="311">
        <f>BK88/'4'!AM88</f>
        <v>0.67807482062464863</v>
      </c>
      <c r="BM88" s="286">
        <v>8.744588627425382E-28</v>
      </c>
      <c r="BN88" s="311">
        <f>BM88/'4'!AN88</f>
        <v>0.67807482062464863</v>
      </c>
      <c r="BO88" s="286">
        <v>352.31971124707451</v>
      </c>
      <c r="BP88" s="311">
        <f>BO88/'4'!AO88</f>
        <v>0.87454313371236436</v>
      </c>
      <c r="BQ88" s="286">
        <v>352.31971124707451</v>
      </c>
      <c r="BR88" s="311">
        <f>BQ88/'4'!AP88</f>
        <v>0.87454313371236436</v>
      </c>
      <c r="BS88" s="286">
        <v>8.7454313371236444E-28</v>
      </c>
      <c r="BT88" s="312">
        <f>BS88/'4'!AQ88</f>
        <v>0.87454313371236436</v>
      </c>
      <c r="BW88" s="314"/>
    </row>
    <row r="89" spans="1:75" s="245" customFormat="1">
      <c r="A89" s="305"/>
      <c r="B89" s="256">
        <v>61</v>
      </c>
      <c r="C89" s="1084" t="s">
        <v>713</v>
      </c>
      <c r="D89" s="1084"/>
      <c r="E89" s="1084"/>
      <c r="F89" s="1084"/>
      <c r="G89" s="1084"/>
      <c r="H89" s="1085" t="s">
        <v>797</v>
      </c>
      <c r="I89" s="1086"/>
      <c r="J89" s="315">
        <v>5500</v>
      </c>
      <c r="K89" s="316">
        <v>3502.1798491856403</v>
      </c>
      <c r="L89" s="309">
        <f>K89/'4'!M89</f>
        <v>0.88530101641907744</v>
      </c>
      <c r="M89" s="286">
        <v>8.8530101641907755E-28</v>
      </c>
      <c r="N89" s="311">
        <f>M89/'4'!N89</f>
        <v>0.88530101641907755</v>
      </c>
      <c r="O89" s="286">
        <v>1.1417019132040281E-27</v>
      </c>
      <c r="P89" s="311">
        <f>O89/'4'!O89</f>
        <v>1.141701913204028</v>
      </c>
      <c r="Q89" s="286">
        <v>8.8530101641907755E-28</v>
      </c>
      <c r="R89" s="311">
        <f>Q89/'4'!P89</f>
        <v>0.88530101641907755</v>
      </c>
      <c r="S89" s="286">
        <v>3502.1798491856403</v>
      </c>
      <c r="T89" s="311">
        <f>S89/'4'!Q89</f>
        <v>0.88530101641907744</v>
      </c>
      <c r="U89" s="286">
        <v>8.8530101641907755E-28</v>
      </c>
      <c r="V89" s="311">
        <f>U89/'4'!R89</f>
        <v>0.68648206734903672</v>
      </c>
      <c r="W89" s="286">
        <v>8.8530101641907755E-28</v>
      </c>
      <c r="X89" s="311">
        <f>W89/'4'!S89</f>
        <v>0.68648206734903672</v>
      </c>
      <c r="Y89" s="286">
        <v>3502.1798491856403</v>
      </c>
      <c r="Z89" s="311">
        <f>Y89/'4'!T89</f>
        <v>0.88530101641907744</v>
      </c>
      <c r="AA89" s="286">
        <v>3501.9234482888555</v>
      </c>
      <c r="AB89" s="311">
        <f>AA89/'4'!U89</f>
        <v>0.88530101641907744</v>
      </c>
      <c r="AC89" s="286">
        <v>0.25640089678480399</v>
      </c>
      <c r="AD89" s="312">
        <f>AC89/'4'!V89</f>
        <v>0.88530101641907755</v>
      </c>
      <c r="AE89" s="317">
        <v>8.8530101641907755E-28</v>
      </c>
      <c r="AF89" s="311">
        <f>AE89/'4'!W89</f>
        <v>0.88530101641907755</v>
      </c>
      <c r="AG89" s="286">
        <v>8.8530101641907755E-28</v>
      </c>
      <c r="AH89" s="311">
        <f>AG89/'4'!X89</f>
        <v>0.88530101641907755</v>
      </c>
      <c r="AI89" s="286">
        <v>8.8530101641907755E-28</v>
      </c>
      <c r="AJ89" s="311">
        <f>AI89/'4'!Y89</f>
        <v>0.88530101641907755</v>
      </c>
      <c r="AK89" s="286">
        <v>8.8530101641907755E-28</v>
      </c>
      <c r="AL89" s="311">
        <f>AK89/'4'!Z89</f>
        <v>0.88530101641907755</v>
      </c>
      <c r="AM89" s="286">
        <v>8.8530101641907755E-28</v>
      </c>
      <c r="AN89" s="311">
        <f>AM89/'4'!AA89</f>
        <v>0.88530101641907755</v>
      </c>
      <c r="AO89" s="286">
        <v>8.8530101641907755E-28</v>
      </c>
      <c r="AP89" s="311">
        <f>AO89/'4'!AB89</f>
        <v>0.88530101641907755</v>
      </c>
      <c r="AQ89" s="286">
        <v>8.8530101641907755E-28</v>
      </c>
      <c r="AR89" s="311">
        <f>AQ89/'4'!AC89</f>
        <v>0.88530101641907755</v>
      </c>
      <c r="AS89" s="286">
        <v>8.8530101641907755E-28</v>
      </c>
      <c r="AT89" s="311">
        <f>AS89/'4'!AD89</f>
        <v>0.88530101641907755</v>
      </c>
      <c r="AU89" s="286">
        <v>8.8530101641907755E-28</v>
      </c>
      <c r="AV89" s="311">
        <f>AU89/'4'!AE89</f>
        <v>0.88530101641907755</v>
      </c>
      <c r="AW89" s="286">
        <v>8.8530101641907755E-28</v>
      </c>
      <c r="AX89" s="311">
        <f>AW89/'4'!AF89</f>
        <v>0.88530101641907755</v>
      </c>
      <c r="AY89" s="286">
        <v>8.8530101641907755E-28</v>
      </c>
      <c r="AZ89" s="312">
        <f>AY89/'4'!AG89</f>
        <v>0.88530101641907755</v>
      </c>
      <c r="BA89" s="316">
        <v>3502.1798491856403</v>
      </c>
      <c r="BB89" s="311">
        <f>BA89/'4'!AH89</f>
        <v>0.88530101641907744</v>
      </c>
      <c r="BC89" s="286">
        <v>8.8530101641907755E-28</v>
      </c>
      <c r="BD89" s="311">
        <f>BC89/'4'!AI89</f>
        <v>0.68648206734903672</v>
      </c>
      <c r="BE89" s="286">
        <v>8.8530101641907755E-28</v>
      </c>
      <c r="BF89" s="311">
        <f>BE89/'4'!AJ89</f>
        <v>0.68648206734903672</v>
      </c>
      <c r="BG89" s="286">
        <v>8.8530101641907755E-28</v>
      </c>
      <c r="BH89" s="311">
        <f>BG89/'4'!AK89</f>
        <v>0.68648206734903672</v>
      </c>
      <c r="BI89" s="286">
        <v>3502.1798491856403</v>
      </c>
      <c r="BJ89" s="311">
        <f>BI89/'4'!AL89</f>
        <v>0.88530101641907744</v>
      </c>
      <c r="BK89" s="286">
        <v>8.8530101641907755E-28</v>
      </c>
      <c r="BL89" s="311">
        <f>BK89/'4'!AM89</f>
        <v>0.68648206734903672</v>
      </c>
      <c r="BM89" s="286">
        <v>8.8530101641907755E-28</v>
      </c>
      <c r="BN89" s="311">
        <f>BM89/'4'!AN89</f>
        <v>0.68648206734903672</v>
      </c>
      <c r="BO89" s="286">
        <v>3502.1798491856403</v>
      </c>
      <c r="BP89" s="311">
        <f>BO89/'4'!AO89</f>
        <v>0.88530101641907744</v>
      </c>
      <c r="BQ89" s="286">
        <v>3501.9234482888555</v>
      </c>
      <c r="BR89" s="311">
        <f>BQ89/'4'!AP89</f>
        <v>0.88530101641907744</v>
      </c>
      <c r="BS89" s="286">
        <v>0.25640089678480399</v>
      </c>
      <c r="BT89" s="312">
        <f>BS89/'4'!AQ89</f>
        <v>0.88530101641907755</v>
      </c>
      <c r="BW89" s="314"/>
    </row>
    <row r="90" spans="1:75" s="245" customFormat="1">
      <c r="A90" s="305"/>
      <c r="B90" s="256">
        <v>62</v>
      </c>
      <c r="C90" s="1084" t="s">
        <v>714</v>
      </c>
      <c r="D90" s="1084"/>
      <c r="E90" s="1084"/>
      <c r="F90" s="1084"/>
      <c r="G90" s="1084"/>
      <c r="H90" s="1085" t="s">
        <v>797</v>
      </c>
      <c r="I90" s="1086"/>
      <c r="J90" s="315">
        <v>5506</v>
      </c>
      <c r="K90" s="316">
        <v>132.55926363781947</v>
      </c>
      <c r="L90" s="309">
        <f>K90/'4'!M90</f>
        <v>0.88530101641907744</v>
      </c>
      <c r="M90" s="286">
        <v>8.8530101641907755E-28</v>
      </c>
      <c r="N90" s="311">
        <f>M90/'4'!N90</f>
        <v>0.88530101641907755</v>
      </c>
      <c r="O90" s="286">
        <v>1.1417019132040281E-27</v>
      </c>
      <c r="P90" s="311">
        <f>O90/'4'!O90</f>
        <v>1.141701913204028</v>
      </c>
      <c r="Q90" s="286">
        <v>8.8530101641907755E-28</v>
      </c>
      <c r="R90" s="311">
        <f>Q90/'4'!P90</f>
        <v>0.88530101641907755</v>
      </c>
      <c r="S90" s="286">
        <v>132.55926363781947</v>
      </c>
      <c r="T90" s="311">
        <f>S90/'4'!Q90</f>
        <v>0.88530101641907744</v>
      </c>
      <c r="U90" s="286">
        <v>8.8530101641907755E-28</v>
      </c>
      <c r="V90" s="311">
        <f>U90/'4'!R90</f>
        <v>0.68648206734903672</v>
      </c>
      <c r="W90" s="286">
        <v>8.8530101641907755E-28</v>
      </c>
      <c r="X90" s="311">
        <f>W90/'4'!S90</f>
        <v>0.68648206734903672</v>
      </c>
      <c r="Y90" s="286">
        <v>132.55926363781947</v>
      </c>
      <c r="Z90" s="311">
        <f>Y90/'4'!T90</f>
        <v>0.88530101641907744</v>
      </c>
      <c r="AA90" s="286">
        <v>132.30286274103452</v>
      </c>
      <c r="AB90" s="311">
        <f>AA90/'4'!U90</f>
        <v>0.88530101641907744</v>
      </c>
      <c r="AC90" s="286">
        <v>0.25640089678495492</v>
      </c>
      <c r="AD90" s="312">
        <f>AC90/'4'!V90</f>
        <v>0.88530101641907744</v>
      </c>
      <c r="AE90" s="317">
        <v>8.8530101641907755E-28</v>
      </c>
      <c r="AF90" s="311">
        <f>AE90/'4'!W90</f>
        <v>0.88530101641907755</v>
      </c>
      <c r="AG90" s="286">
        <v>8.8530101641907755E-28</v>
      </c>
      <c r="AH90" s="311">
        <f>AG90/'4'!X90</f>
        <v>0.88530101641907755</v>
      </c>
      <c r="AI90" s="286">
        <v>8.8530101641907755E-28</v>
      </c>
      <c r="AJ90" s="311">
        <f>AI90/'4'!Y90</f>
        <v>0.88530101641907755</v>
      </c>
      <c r="AK90" s="286">
        <v>8.8530101641907755E-28</v>
      </c>
      <c r="AL90" s="311">
        <f>AK90/'4'!Z90</f>
        <v>0.88530101641907755</v>
      </c>
      <c r="AM90" s="286">
        <v>8.8530101641907755E-28</v>
      </c>
      <c r="AN90" s="311">
        <f>AM90/'4'!AA90</f>
        <v>0.88530101641907755</v>
      </c>
      <c r="AO90" s="286">
        <v>8.8530101641907755E-28</v>
      </c>
      <c r="AP90" s="311">
        <f>AO90/'4'!AB90</f>
        <v>0.88530101641907755</v>
      </c>
      <c r="AQ90" s="286">
        <v>8.8530101641907755E-28</v>
      </c>
      <c r="AR90" s="311">
        <f>AQ90/'4'!AC90</f>
        <v>0.88530101641907755</v>
      </c>
      <c r="AS90" s="286">
        <v>8.8530101641907755E-28</v>
      </c>
      <c r="AT90" s="311">
        <f>AS90/'4'!AD90</f>
        <v>0.88530101641907755</v>
      </c>
      <c r="AU90" s="286">
        <v>8.8530101641907755E-28</v>
      </c>
      <c r="AV90" s="311">
        <f>AU90/'4'!AE90</f>
        <v>0.88530101641907755</v>
      </c>
      <c r="AW90" s="286">
        <v>8.8530101641907755E-28</v>
      </c>
      <c r="AX90" s="311">
        <f>AW90/'4'!AF90</f>
        <v>0.88530101641907755</v>
      </c>
      <c r="AY90" s="286">
        <v>8.8530101641907755E-28</v>
      </c>
      <c r="AZ90" s="312">
        <f>AY90/'4'!AG90</f>
        <v>0.88530101641907755</v>
      </c>
      <c r="BA90" s="316">
        <v>132.55926363781947</v>
      </c>
      <c r="BB90" s="311">
        <f>BA90/'4'!AH90</f>
        <v>0.88530101641907744</v>
      </c>
      <c r="BC90" s="286">
        <v>8.8530101641907755E-28</v>
      </c>
      <c r="BD90" s="311">
        <f>BC90/'4'!AI90</f>
        <v>0.68648206734903672</v>
      </c>
      <c r="BE90" s="286">
        <v>8.8530101641907755E-28</v>
      </c>
      <c r="BF90" s="311">
        <f>BE90/'4'!AJ90</f>
        <v>0.68648206734903672</v>
      </c>
      <c r="BG90" s="286">
        <v>8.8530101641907755E-28</v>
      </c>
      <c r="BH90" s="311">
        <f>BG90/'4'!AK90</f>
        <v>0.68648206734903672</v>
      </c>
      <c r="BI90" s="286">
        <v>132.55926363781947</v>
      </c>
      <c r="BJ90" s="311">
        <f>BI90/'4'!AL90</f>
        <v>0.88530101641907744</v>
      </c>
      <c r="BK90" s="286">
        <v>8.8530101641907755E-28</v>
      </c>
      <c r="BL90" s="311">
        <f>BK90/'4'!AM90</f>
        <v>0.68648206734903672</v>
      </c>
      <c r="BM90" s="286">
        <v>8.8530101641907755E-28</v>
      </c>
      <c r="BN90" s="311">
        <f>BM90/'4'!AN90</f>
        <v>0.68648206734903672</v>
      </c>
      <c r="BO90" s="286">
        <v>132.55926363781947</v>
      </c>
      <c r="BP90" s="311">
        <f>BO90/'4'!AO90</f>
        <v>0.88530101641907744</v>
      </c>
      <c r="BQ90" s="286">
        <v>132.30286274103452</v>
      </c>
      <c r="BR90" s="311">
        <f>BQ90/'4'!AP90</f>
        <v>0.88530101641907744</v>
      </c>
      <c r="BS90" s="286">
        <v>0.25640089678495492</v>
      </c>
      <c r="BT90" s="312">
        <f>BS90/'4'!AQ90</f>
        <v>0.88530101641907744</v>
      </c>
      <c r="BW90" s="314"/>
    </row>
    <row r="91" spans="1:75" s="245" customFormat="1">
      <c r="A91" s="305"/>
      <c r="B91" s="256">
        <v>63</v>
      </c>
      <c r="C91" s="1084" t="s">
        <v>714</v>
      </c>
      <c r="D91" s="1084"/>
      <c r="E91" s="1084"/>
      <c r="F91" s="1084"/>
      <c r="G91" s="1084"/>
      <c r="H91" s="1085" t="s">
        <v>797</v>
      </c>
      <c r="I91" s="1086"/>
      <c r="J91" s="315">
        <v>5507</v>
      </c>
      <c r="K91" s="316">
        <v>343.57720169183381</v>
      </c>
      <c r="L91" s="309">
        <f>K91/'4'!M91</f>
        <v>0.88530101641907732</v>
      </c>
      <c r="M91" s="286">
        <v>8.8530101641907755E-28</v>
      </c>
      <c r="N91" s="311">
        <f>M91/'4'!N91</f>
        <v>0.88530101641907755</v>
      </c>
      <c r="O91" s="286">
        <v>1.1417019132040281E-27</v>
      </c>
      <c r="P91" s="311">
        <f>O91/'4'!O91</f>
        <v>1.141701913204028</v>
      </c>
      <c r="Q91" s="286">
        <v>8.8530101641907755E-28</v>
      </c>
      <c r="R91" s="311">
        <f>Q91/'4'!P91</f>
        <v>0.88530101641907755</v>
      </c>
      <c r="S91" s="286">
        <v>343.57720169183381</v>
      </c>
      <c r="T91" s="311">
        <f>S91/'4'!Q91</f>
        <v>0.88530101641907732</v>
      </c>
      <c r="U91" s="286">
        <v>8.8530101641907755E-28</v>
      </c>
      <c r="V91" s="311">
        <f>U91/'4'!R91</f>
        <v>0.68648206734903672</v>
      </c>
      <c r="W91" s="286">
        <v>8.8530101641907755E-28</v>
      </c>
      <c r="X91" s="311">
        <f>W91/'4'!S91</f>
        <v>0.68648206734903672</v>
      </c>
      <c r="Y91" s="286">
        <v>343.57720169183381</v>
      </c>
      <c r="Z91" s="311">
        <f>Y91/'4'!T91</f>
        <v>0.88530101641907732</v>
      </c>
      <c r="AA91" s="286">
        <v>343.32080079504885</v>
      </c>
      <c r="AB91" s="311">
        <f>AA91/'4'!U91</f>
        <v>0.88530101641907732</v>
      </c>
      <c r="AC91" s="286">
        <v>0.25640089678495492</v>
      </c>
      <c r="AD91" s="312">
        <f>AC91/'4'!V91</f>
        <v>0.88530101641907744</v>
      </c>
      <c r="AE91" s="317">
        <v>8.8530101641907755E-28</v>
      </c>
      <c r="AF91" s="311">
        <f>AE91/'4'!W91</f>
        <v>0.88530101641907755</v>
      </c>
      <c r="AG91" s="286">
        <v>8.8530101641907755E-28</v>
      </c>
      <c r="AH91" s="311">
        <f>AG91/'4'!X91</f>
        <v>0.88530101641907755</v>
      </c>
      <c r="AI91" s="286">
        <v>8.8530101641907755E-28</v>
      </c>
      <c r="AJ91" s="311">
        <f>AI91/'4'!Y91</f>
        <v>0.88530101641907755</v>
      </c>
      <c r="AK91" s="286">
        <v>8.8530101641907755E-28</v>
      </c>
      <c r="AL91" s="311">
        <f>AK91/'4'!Z91</f>
        <v>0.88530101641907755</v>
      </c>
      <c r="AM91" s="286">
        <v>8.8530101641907755E-28</v>
      </c>
      <c r="AN91" s="311">
        <f>AM91/'4'!AA91</f>
        <v>0.88530101641907755</v>
      </c>
      <c r="AO91" s="286">
        <v>8.8530101641907755E-28</v>
      </c>
      <c r="AP91" s="311">
        <f>AO91/'4'!AB91</f>
        <v>0.88530101641907755</v>
      </c>
      <c r="AQ91" s="286">
        <v>8.8530101641907755E-28</v>
      </c>
      <c r="AR91" s="311">
        <f>AQ91/'4'!AC91</f>
        <v>0.88530101641907755</v>
      </c>
      <c r="AS91" s="286">
        <v>8.8530101641907755E-28</v>
      </c>
      <c r="AT91" s="311">
        <f>AS91/'4'!AD91</f>
        <v>0.88530101641907755</v>
      </c>
      <c r="AU91" s="286">
        <v>8.8530101641907755E-28</v>
      </c>
      <c r="AV91" s="311">
        <f>AU91/'4'!AE91</f>
        <v>0.88530101641907755</v>
      </c>
      <c r="AW91" s="286">
        <v>8.8530101641907755E-28</v>
      </c>
      <c r="AX91" s="311">
        <f>AW91/'4'!AF91</f>
        <v>0.88530101641907755</v>
      </c>
      <c r="AY91" s="286">
        <v>8.8530101641907755E-28</v>
      </c>
      <c r="AZ91" s="312">
        <f>AY91/'4'!AG91</f>
        <v>0.88530101641907755</v>
      </c>
      <c r="BA91" s="316">
        <v>343.57720169183381</v>
      </c>
      <c r="BB91" s="311">
        <f>BA91/'4'!AH91</f>
        <v>0.88530101641907732</v>
      </c>
      <c r="BC91" s="286">
        <v>8.8530101641907755E-28</v>
      </c>
      <c r="BD91" s="311">
        <f>BC91/'4'!AI91</f>
        <v>0.68648206734903672</v>
      </c>
      <c r="BE91" s="286">
        <v>8.8530101641907755E-28</v>
      </c>
      <c r="BF91" s="311">
        <f>BE91/'4'!AJ91</f>
        <v>0.68648206734903672</v>
      </c>
      <c r="BG91" s="286">
        <v>8.8530101641907755E-28</v>
      </c>
      <c r="BH91" s="311">
        <f>BG91/'4'!AK91</f>
        <v>0.68648206734903672</v>
      </c>
      <c r="BI91" s="286">
        <v>343.57720169183381</v>
      </c>
      <c r="BJ91" s="311">
        <f>BI91/'4'!AL91</f>
        <v>0.88530101641907732</v>
      </c>
      <c r="BK91" s="286">
        <v>8.8530101641907755E-28</v>
      </c>
      <c r="BL91" s="311">
        <f>BK91/'4'!AM91</f>
        <v>0.68648206734903672</v>
      </c>
      <c r="BM91" s="286">
        <v>8.8530101641907755E-28</v>
      </c>
      <c r="BN91" s="311">
        <f>BM91/'4'!AN91</f>
        <v>0.68648206734903672</v>
      </c>
      <c r="BO91" s="286">
        <v>343.57720169183381</v>
      </c>
      <c r="BP91" s="311">
        <f>BO91/'4'!AO91</f>
        <v>0.88530101641907732</v>
      </c>
      <c r="BQ91" s="286">
        <v>343.32080079504885</v>
      </c>
      <c r="BR91" s="311">
        <f>BQ91/'4'!AP91</f>
        <v>0.88530101641907732</v>
      </c>
      <c r="BS91" s="286">
        <v>0.25640089678495492</v>
      </c>
      <c r="BT91" s="312">
        <f>BS91/'4'!AQ91</f>
        <v>0.88530101641907744</v>
      </c>
      <c r="BW91" s="314"/>
    </row>
    <row r="92" spans="1:75" s="245" customFormat="1">
      <c r="A92" s="305"/>
      <c r="B92" s="256">
        <v>64</v>
      </c>
      <c r="C92" s="1084" t="s">
        <v>715</v>
      </c>
      <c r="D92" s="1084"/>
      <c r="E92" s="1084"/>
      <c r="F92" s="1084"/>
      <c r="G92" s="1084"/>
      <c r="H92" s="1085" t="s">
        <v>797</v>
      </c>
      <c r="I92" s="1086"/>
      <c r="J92" s="315">
        <v>7461</v>
      </c>
      <c r="K92" s="316">
        <v>1447.8958641446161</v>
      </c>
      <c r="L92" s="309">
        <f>K92/'4'!M92</f>
        <v>0.88530101641907744</v>
      </c>
      <c r="M92" s="286">
        <v>8.8530101641907755E-28</v>
      </c>
      <c r="N92" s="311">
        <f>M92/'4'!N92</f>
        <v>0.88530101641907755</v>
      </c>
      <c r="O92" s="286">
        <v>1.1417019132040281E-27</v>
      </c>
      <c r="P92" s="311">
        <f>O92/'4'!O92</f>
        <v>1.141701913204028</v>
      </c>
      <c r="Q92" s="286">
        <v>8.8530101641907755E-28</v>
      </c>
      <c r="R92" s="311">
        <f>Q92/'4'!P92</f>
        <v>0.88530101641907755</v>
      </c>
      <c r="S92" s="286">
        <v>1447.8958641446161</v>
      </c>
      <c r="T92" s="311">
        <f>S92/'4'!Q92</f>
        <v>0.88530101641907744</v>
      </c>
      <c r="U92" s="286">
        <v>8.8530101641907755E-28</v>
      </c>
      <c r="V92" s="311">
        <f>U92/'4'!R92</f>
        <v>0.68648206734903672</v>
      </c>
      <c r="W92" s="286">
        <v>8.8530101641907755E-28</v>
      </c>
      <c r="X92" s="311">
        <f>W92/'4'!S92</f>
        <v>0.68648206734903672</v>
      </c>
      <c r="Y92" s="286">
        <v>1447.8958641446161</v>
      </c>
      <c r="Z92" s="311">
        <f>Y92/'4'!T92</f>
        <v>0.88530101641907744</v>
      </c>
      <c r="AA92" s="286">
        <v>1447.6394632478311</v>
      </c>
      <c r="AB92" s="311">
        <f>AA92/'4'!U92</f>
        <v>0.88530101641907744</v>
      </c>
      <c r="AC92" s="286">
        <v>0.25640089678500527</v>
      </c>
      <c r="AD92" s="312">
        <f>AC92/'4'!V92</f>
        <v>0.88530101641907744</v>
      </c>
      <c r="AE92" s="317">
        <v>8.8530101641907755E-28</v>
      </c>
      <c r="AF92" s="311">
        <f>AE92/'4'!W92</f>
        <v>0.88530101641907755</v>
      </c>
      <c r="AG92" s="286">
        <v>8.8530101641907755E-28</v>
      </c>
      <c r="AH92" s="311">
        <f>AG92/'4'!X92</f>
        <v>0.88530101641907755</v>
      </c>
      <c r="AI92" s="286">
        <v>8.8530101641907755E-28</v>
      </c>
      <c r="AJ92" s="311">
        <f>AI92/'4'!Y92</f>
        <v>0.88530101641907755</v>
      </c>
      <c r="AK92" s="286">
        <v>8.8530101641907755E-28</v>
      </c>
      <c r="AL92" s="311">
        <f>AK92/'4'!Z92</f>
        <v>0.88530101641907755</v>
      </c>
      <c r="AM92" s="286">
        <v>8.8530101641907755E-28</v>
      </c>
      <c r="AN92" s="311">
        <f>AM92/'4'!AA92</f>
        <v>0.88530101641907755</v>
      </c>
      <c r="AO92" s="286">
        <v>8.8530101641907755E-28</v>
      </c>
      <c r="AP92" s="311">
        <f>AO92/'4'!AB92</f>
        <v>0.88530101641907755</v>
      </c>
      <c r="AQ92" s="286">
        <v>8.8530101641907755E-28</v>
      </c>
      <c r="AR92" s="311">
        <f>AQ92/'4'!AC92</f>
        <v>0.88530101641907755</v>
      </c>
      <c r="AS92" s="286">
        <v>8.8530101641907755E-28</v>
      </c>
      <c r="AT92" s="311">
        <f>AS92/'4'!AD92</f>
        <v>0.88530101641907755</v>
      </c>
      <c r="AU92" s="286">
        <v>8.8530101641907755E-28</v>
      </c>
      <c r="AV92" s="311">
        <f>AU92/'4'!AE92</f>
        <v>0.88530101641907755</v>
      </c>
      <c r="AW92" s="286">
        <v>8.8530101641907755E-28</v>
      </c>
      <c r="AX92" s="311">
        <f>AW92/'4'!AF92</f>
        <v>0.88530101641907755</v>
      </c>
      <c r="AY92" s="286">
        <v>8.8530101641907755E-28</v>
      </c>
      <c r="AZ92" s="312">
        <f>AY92/'4'!AG92</f>
        <v>0.88530101641907755</v>
      </c>
      <c r="BA92" s="316">
        <v>1447.8958641446161</v>
      </c>
      <c r="BB92" s="311">
        <f>BA92/'4'!AH92</f>
        <v>0.88530101641907744</v>
      </c>
      <c r="BC92" s="286">
        <v>8.8530101641907755E-28</v>
      </c>
      <c r="BD92" s="311">
        <f>BC92/'4'!AI92</f>
        <v>0.68648206734903672</v>
      </c>
      <c r="BE92" s="286">
        <v>8.8530101641907755E-28</v>
      </c>
      <c r="BF92" s="311">
        <f>BE92/'4'!AJ92</f>
        <v>0.68648206734903672</v>
      </c>
      <c r="BG92" s="286">
        <v>8.8530101641907755E-28</v>
      </c>
      <c r="BH92" s="311">
        <f>BG92/'4'!AK92</f>
        <v>0.68648206734903672</v>
      </c>
      <c r="BI92" s="286">
        <v>1447.8958641446161</v>
      </c>
      <c r="BJ92" s="311">
        <f>BI92/'4'!AL92</f>
        <v>0.88530101641907744</v>
      </c>
      <c r="BK92" s="286">
        <v>8.8530101641907755E-28</v>
      </c>
      <c r="BL92" s="311">
        <f>BK92/'4'!AM92</f>
        <v>0.68648206734903672</v>
      </c>
      <c r="BM92" s="286">
        <v>8.8530101641907755E-28</v>
      </c>
      <c r="BN92" s="311">
        <f>BM92/'4'!AN92</f>
        <v>0.68648206734903672</v>
      </c>
      <c r="BO92" s="286">
        <v>1447.8958641446161</v>
      </c>
      <c r="BP92" s="311">
        <f>BO92/'4'!AO92</f>
        <v>0.88530101641907744</v>
      </c>
      <c r="BQ92" s="286">
        <v>1447.6394632478311</v>
      </c>
      <c r="BR92" s="311">
        <f>BQ92/'4'!AP92</f>
        <v>0.88530101641907744</v>
      </c>
      <c r="BS92" s="286">
        <v>0.25640089678500527</v>
      </c>
      <c r="BT92" s="312">
        <f>BS92/'4'!AQ92</f>
        <v>0.88530101641907744</v>
      </c>
      <c r="BW92" s="314"/>
    </row>
    <row r="93" spans="1:75" s="245" customFormat="1">
      <c r="A93" s="305"/>
      <c r="B93" s="256">
        <v>65</v>
      </c>
      <c r="C93" s="1084" t="s">
        <v>716</v>
      </c>
      <c r="D93" s="1084"/>
      <c r="E93" s="1084"/>
      <c r="F93" s="1084"/>
      <c r="G93" s="1084"/>
      <c r="H93" s="1085" t="s">
        <v>797</v>
      </c>
      <c r="I93" s="1086"/>
      <c r="J93" s="315">
        <v>7463</v>
      </c>
      <c r="K93" s="316">
        <v>1556.86624527822</v>
      </c>
      <c r="L93" s="309">
        <f>K93/'4'!M93</f>
        <v>0.88530101641907744</v>
      </c>
      <c r="M93" s="286">
        <v>8.8530101641907755E-28</v>
      </c>
      <c r="N93" s="311">
        <f>M93/'4'!N93</f>
        <v>0.88530101641907755</v>
      </c>
      <c r="O93" s="286">
        <v>1.1417019132040281E-27</v>
      </c>
      <c r="P93" s="311">
        <f>O93/'4'!O93</f>
        <v>1.141701913204028</v>
      </c>
      <c r="Q93" s="286">
        <v>8.8530101641907755E-28</v>
      </c>
      <c r="R93" s="311">
        <f>Q93/'4'!P93</f>
        <v>0.88530101641907755</v>
      </c>
      <c r="S93" s="286">
        <v>1556.86624527822</v>
      </c>
      <c r="T93" s="311">
        <f>S93/'4'!Q93</f>
        <v>0.88530101641907744</v>
      </c>
      <c r="U93" s="286">
        <v>8.8530101641907755E-28</v>
      </c>
      <c r="V93" s="311">
        <f>U93/'4'!R93</f>
        <v>0.68648206734903672</v>
      </c>
      <c r="W93" s="286">
        <v>8.8530101641907755E-28</v>
      </c>
      <c r="X93" s="311">
        <f>W93/'4'!S93</f>
        <v>0.68648206734903672</v>
      </c>
      <c r="Y93" s="286">
        <v>1556.86624527822</v>
      </c>
      <c r="Z93" s="311">
        <f>Y93/'4'!T93</f>
        <v>0.88530101641907744</v>
      </c>
      <c r="AA93" s="286">
        <v>1556.6098443814353</v>
      </c>
      <c r="AB93" s="311">
        <f>AA93/'4'!U93</f>
        <v>0.88530101641907755</v>
      </c>
      <c r="AC93" s="286">
        <v>0.25640089678480399</v>
      </c>
      <c r="AD93" s="312">
        <f>AC93/'4'!V93</f>
        <v>0.88530101641907755</v>
      </c>
      <c r="AE93" s="317">
        <v>8.8530101641907755E-28</v>
      </c>
      <c r="AF93" s="311">
        <f>AE93/'4'!W93</f>
        <v>0.88530101641907755</v>
      </c>
      <c r="AG93" s="286">
        <v>8.8530101641907755E-28</v>
      </c>
      <c r="AH93" s="311">
        <f>AG93/'4'!X93</f>
        <v>0.88530101641907755</v>
      </c>
      <c r="AI93" s="286">
        <v>8.8530101641907755E-28</v>
      </c>
      <c r="AJ93" s="311">
        <f>AI93/'4'!Y93</f>
        <v>0.88530101641907755</v>
      </c>
      <c r="AK93" s="286">
        <v>8.8530101641907755E-28</v>
      </c>
      <c r="AL93" s="311">
        <f>AK93/'4'!Z93</f>
        <v>0.88530101641907755</v>
      </c>
      <c r="AM93" s="286">
        <v>8.8530101641907755E-28</v>
      </c>
      <c r="AN93" s="311">
        <f>AM93/'4'!AA93</f>
        <v>0.88530101641907755</v>
      </c>
      <c r="AO93" s="286">
        <v>8.8530101641907755E-28</v>
      </c>
      <c r="AP93" s="311">
        <f>AO93/'4'!AB93</f>
        <v>0.88530101641907755</v>
      </c>
      <c r="AQ93" s="286">
        <v>8.8530101641907755E-28</v>
      </c>
      <c r="AR93" s="311">
        <f>AQ93/'4'!AC93</f>
        <v>0.88530101641907755</v>
      </c>
      <c r="AS93" s="286">
        <v>8.8530101641907755E-28</v>
      </c>
      <c r="AT93" s="311">
        <f>AS93/'4'!AD93</f>
        <v>0.88530101641907755</v>
      </c>
      <c r="AU93" s="286">
        <v>8.8530101641907755E-28</v>
      </c>
      <c r="AV93" s="311">
        <f>AU93/'4'!AE93</f>
        <v>0.88530101641907755</v>
      </c>
      <c r="AW93" s="286">
        <v>8.8530101641907755E-28</v>
      </c>
      <c r="AX93" s="311">
        <f>AW93/'4'!AF93</f>
        <v>0.88530101641907755</v>
      </c>
      <c r="AY93" s="286">
        <v>8.8530101641907755E-28</v>
      </c>
      <c r="AZ93" s="312">
        <f>AY93/'4'!AG93</f>
        <v>0.88530101641907755</v>
      </c>
      <c r="BA93" s="316">
        <v>1556.86624527822</v>
      </c>
      <c r="BB93" s="311">
        <f>BA93/'4'!AH93</f>
        <v>0.88530101641907744</v>
      </c>
      <c r="BC93" s="286">
        <v>8.8530101641907755E-28</v>
      </c>
      <c r="BD93" s="311">
        <f>BC93/'4'!AI93</f>
        <v>0.68648206734903672</v>
      </c>
      <c r="BE93" s="286">
        <v>8.8530101641907755E-28</v>
      </c>
      <c r="BF93" s="311">
        <f>BE93/'4'!AJ93</f>
        <v>0.68648206734903672</v>
      </c>
      <c r="BG93" s="286">
        <v>8.8530101641907755E-28</v>
      </c>
      <c r="BH93" s="311">
        <f>BG93/'4'!AK93</f>
        <v>0.68648206734903672</v>
      </c>
      <c r="BI93" s="286">
        <v>1556.86624527822</v>
      </c>
      <c r="BJ93" s="311">
        <f>BI93/'4'!AL93</f>
        <v>0.88530101641907744</v>
      </c>
      <c r="BK93" s="286">
        <v>8.8530101641907755E-28</v>
      </c>
      <c r="BL93" s="311">
        <f>BK93/'4'!AM93</f>
        <v>0.68648206734903672</v>
      </c>
      <c r="BM93" s="286">
        <v>8.8530101641907755E-28</v>
      </c>
      <c r="BN93" s="311">
        <f>BM93/'4'!AN93</f>
        <v>0.68648206734903672</v>
      </c>
      <c r="BO93" s="286">
        <v>1556.86624527822</v>
      </c>
      <c r="BP93" s="311">
        <f>BO93/'4'!AO93</f>
        <v>0.88530101641907744</v>
      </c>
      <c r="BQ93" s="286">
        <v>1556.6098443814353</v>
      </c>
      <c r="BR93" s="311">
        <f>BQ93/'4'!AP93</f>
        <v>0.88530101641907755</v>
      </c>
      <c r="BS93" s="286">
        <v>0.25640089678480399</v>
      </c>
      <c r="BT93" s="312">
        <f>BS93/'4'!AQ93</f>
        <v>0.88530101641907755</v>
      </c>
      <c r="BW93" s="314"/>
    </row>
    <row r="94" spans="1:75" s="245" customFormat="1">
      <c r="A94" s="305"/>
      <c r="B94" s="256">
        <v>66</v>
      </c>
      <c r="C94" s="1084" t="s">
        <v>717</v>
      </c>
      <c r="D94" s="1084"/>
      <c r="E94" s="1084"/>
      <c r="F94" s="1084"/>
      <c r="G94" s="1084"/>
      <c r="H94" s="1085" t="s">
        <v>797</v>
      </c>
      <c r="I94" s="1086"/>
      <c r="J94" s="315">
        <v>7602</v>
      </c>
      <c r="K94" s="316">
        <v>2597.5974853283346</v>
      </c>
      <c r="L94" s="309">
        <f>K94/'4'!M94</f>
        <v>0.88530101641907744</v>
      </c>
      <c r="M94" s="286">
        <v>8.8530101641907755E-28</v>
      </c>
      <c r="N94" s="311">
        <f>M94/'4'!N94</f>
        <v>0.88530101641907755</v>
      </c>
      <c r="O94" s="286">
        <v>1.1417019132040281E-27</v>
      </c>
      <c r="P94" s="311">
        <f>O94/'4'!O94</f>
        <v>1.141701913204028</v>
      </c>
      <c r="Q94" s="286">
        <v>8.8530101641907755E-28</v>
      </c>
      <c r="R94" s="311">
        <f>Q94/'4'!P94</f>
        <v>0.88530101641907755</v>
      </c>
      <c r="S94" s="286">
        <v>2597.5974853283346</v>
      </c>
      <c r="T94" s="311">
        <f>S94/'4'!Q94</f>
        <v>0.88530101641907744</v>
      </c>
      <c r="U94" s="286">
        <v>8.8530101641907755E-28</v>
      </c>
      <c r="V94" s="311">
        <f>U94/'4'!R94</f>
        <v>0.68648206734903672</v>
      </c>
      <c r="W94" s="286">
        <v>8.8530101641907755E-28</v>
      </c>
      <c r="X94" s="311">
        <f>W94/'4'!S94</f>
        <v>0.68648206734903672</v>
      </c>
      <c r="Y94" s="286">
        <v>2597.5974853283346</v>
      </c>
      <c r="Z94" s="311">
        <f>Y94/'4'!T94</f>
        <v>0.88530101641907744</v>
      </c>
      <c r="AA94" s="286">
        <v>2597.3410844315499</v>
      </c>
      <c r="AB94" s="311">
        <f>AA94/'4'!U94</f>
        <v>0.88530101641907755</v>
      </c>
      <c r="AC94" s="286">
        <v>0.25640089678480399</v>
      </c>
      <c r="AD94" s="312">
        <f>AC94/'4'!V94</f>
        <v>0.88530101641907755</v>
      </c>
      <c r="AE94" s="317">
        <v>8.8530101641907755E-28</v>
      </c>
      <c r="AF94" s="311">
        <f>AE94/'4'!W94</f>
        <v>0.88530101641907755</v>
      </c>
      <c r="AG94" s="286">
        <v>8.8530101641907755E-28</v>
      </c>
      <c r="AH94" s="311">
        <f>AG94/'4'!X94</f>
        <v>0.88530101641907755</v>
      </c>
      <c r="AI94" s="286">
        <v>8.8530101641907755E-28</v>
      </c>
      <c r="AJ94" s="311">
        <f>AI94/'4'!Y94</f>
        <v>0.88530101641907755</v>
      </c>
      <c r="AK94" s="286">
        <v>8.8530101641907755E-28</v>
      </c>
      <c r="AL94" s="311">
        <f>AK94/'4'!Z94</f>
        <v>0.88530101641907755</v>
      </c>
      <c r="AM94" s="286">
        <v>8.8530101641907755E-28</v>
      </c>
      <c r="AN94" s="311">
        <f>AM94/'4'!AA94</f>
        <v>0.88530101641907755</v>
      </c>
      <c r="AO94" s="286">
        <v>8.8530101641907755E-28</v>
      </c>
      <c r="AP94" s="311">
        <f>AO94/'4'!AB94</f>
        <v>0.88530101641907755</v>
      </c>
      <c r="AQ94" s="286">
        <v>8.8530101641907755E-28</v>
      </c>
      <c r="AR94" s="311">
        <f>AQ94/'4'!AC94</f>
        <v>0.88530101641907755</v>
      </c>
      <c r="AS94" s="286">
        <v>8.8530101641907755E-28</v>
      </c>
      <c r="AT94" s="311">
        <f>AS94/'4'!AD94</f>
        <v>0.88530101641907755</v>
      </c>
      <c r="AU94" s="286">
        <v>8.8530101641907755E-28</v>
      </c>
      <c r="AV94" s="311">
        <f>AU94/'4'!AE94</f>
        <v>0.88530101641907755</v>
      </c>
      <c r="AW94" s="286">
        <v>8.8530101641907755E-28</v>
      </c>
      <c r="AX94" s="311">
        <f>AW94/'4'!AF94</f>
        <v>0.88530101641907755</v>
      </c>
      <c r="AY94" s="286">
        <v>8.8530101641907755E-28</v>
      </c>
      <c r="AZ94" s="312">
        <f>AY94/'4'!AG94</f>
        <v>0.88530101641907755</v>
      </c>
      <c r="BA94" s="316">
        <v>2597.5974853283346</v>
      </c>
      <c r="BB94" s="311">
        <f>BA94/'4'!AH94</f>
        <v>0.88530101641907744</v>
      </c>
      <c r="BC94" s="286">
        <v>8.8530101641907755E-28</v>
      </c>
      <c r="BD94" s="311">
        <f>BC94/'4'!AI94</f>
        <v>0.68648206734903672</v>
      </c>
      <c r="BE94" s="286">
        <v>8.8530101641907755E-28</v>
      </c>
      <c r="BF94" s="311">
        <f>BE94/'4'!AJ94</f>
        <v>0.68648206734903672</v>
      </c>
      <c r="BG94" s="286">
        <v>8.8530101641907755E-28</v>
      </c>
      <c r="BH94" s="311">
        <f>BG94/'4'!AK94</f>
        <v>0.68648206734903672</v>
      </c>
      <c r="BI94" s="286">
        <v>2597.5974853283346</v>
      </c>
      <c r="BJ94" s="311">
        <f>BI94/'4'!AL94</f>
        <v>0.88530101641907744</v>
      </c>
      <c r="BK94" s="286">
        <v>8.8530101641907755E-28</v>
      </c>
      <c r="BL94" s="311">
        <f>BK94/'4'!AM94</f>
        <v>0.68648206734903672</v>
      </c>
      <c r="BM94" s="286">
        <v>8.8530101641907755E-28</v>
      </c>
      <c r="BN94" s="311">
        <f>BM94/'4'!AN94</f>
        <v>0.68648206734903672</v>
      </c>
      <c r="BO94" s="286">
        <v>2597.5974853283346</v>
      </c>
      <c r="BP94" s="311">
        <f>BO94/'4'!AO94</f>
        <v>0.88530101641907744</v>
      </c>
      <c r="BQ94" s="286">
        <v>2597.3410844315499</v>
      </c>
      <c r="BR94" s="311">
        <f>BQ94/'4'!AP94</f>
        <v>0.88530101641907755</v>
      </c>
      <c r="BS94" s="286">
        <v>0.25640089678480399</v>
      </c>
      <c r="BT94" s="312">
        <f>BS94/'4'!AQ94</f>
        <v>0.88530101641907755</v>
      </c>
      <c r="BW94" s="314"/>
    </row>
    <row r="95" spans="1:75" s="245" customFormat="1">
      <c r="A95" s="305"/>
      <c r="B95" s="256">
        <v>67</v>
      </c>
      <c r="C95" s="1084" t="s">
        <v>717</v>
      </c>
      <c r="D95" s="1084"/>
      <c r="E95" s="1084"/>
      <c r="F95" s="1084"/>
      <c r="G95" s="1084"/>
      <c r="H95" s="1085" t="s">
        <v>797</v>
      </c>
      <c r="I95" s="1086"/>
      <c r="J95" s="315">
        <v>8391</v>
      </c>
      <c r="K95" s="316">
        <v>1554.8150381039407</v>
      </c>
      <c r="L95" s="309">
        <f>K95/'4'!M95</f>
        <v>0.88530101641907744</v>
      </c>
      <c r="M95" s="286">
        <v>8.8530101641907755E-28</v>
      </c>
      <c r="N95" s="311">
        <f>M95/'4'!N95</f>
        <v>0.88530101641907755</v>
      </c>
      <c r="O95" s="286">
        <v>1.1417019132040281E-27</v>
      </c>
      <c r="P95" s="311">
        <f>O95/'4'!O95</f>
        <v>1.141701913204028</v>
      </c>
      <c r="Q95" s="286">
        <v>8.8530101641907755E-28</v>
      </c>
      <c r="R95" s="311">
        <f>Q95/'4'!P95</f>
        <v>0.88530101641907755</v>
      </c>
      <c r="S95" s="286">
        <v>1554.8150381039407</v>
      </c>
      <c r="T95" s="311">
        <f>S95/'4'!Q95</f>
        <v>0.88530101641907744</v>
      </c>
      <c r="U95" s="286">
        <v>8.8530101641907755E-28</v>
      </c>
      <c r="V95" s="311">
        <f>U95/'4'!R95</f>
        <v>0.68648206734903672</v>
      </c>
      <c r="W95" s="286">
        <v>8.8530101641907755E-28</v>
      </c>
      <c r="X95" s="311">
        <f>W95/'4'!S95</f>
        <v>0.68648206734903672</v>
      </c>
      <c r="Y95" s="286">
        <v>1554.8150381039407</v>
      </c>
      <c r="Z95" s="311">
        <f>Y95/'4'!T95</f>
        <v>0.88530101641907744</v>
      </c>
      <c r="AA95" s="286">
        <v>1554.5586372071555</v>
      </c>
      <c r="AB95" s="311">
        <f>AA95/'4'!U95</f>
        <v>0.88530101641907732</v>
      </c>
      <c r="AC95" s="286">
        <v>0.25640089678500527</v>
      </c>
      <c r="AD95" s="312">
        <f>AC95/'4'!V95</f>
        <v>0.88530101641907744</v>
      </c>
      <c r="AE95" s="317">
        <v>8.8530101641907755E-28</v>
      </c>
      <c r="AF95" s="311">
        <f>AE95/'4'!W95</f>
        <v>0.88530101641907755</v>
      </c>
      <c r="AG95" s="286">
        <v>8.8530101641907755E-28</v>
      </c>
      <c r="AH95" s="311">
        <f>AG95/'4'!X95</f>
        <v>0.88530101641907755</v>
      </c>
      <c r="AI95" s="286">
        <v>8.8530101641907755E-28</v>
      </c>
      <c r="AJ95" s="311">
        <f>AI95/'4'!Y95</f>
        <v>0.88530101641907755</v>
      </c>
      <c r="AK95" s="286">
        <v>8.8530101641907755E-28</v>
      </c>
      <c r="AL95" s="311">
        <f>AK95/'4'!Z95</f>
        <v>0.88530101641907755</v>
      </c>
      <c r="AM95" s="286">
        <v>8.8530101641907755E-28</v>
      </c>
      <c r="AN95" s="311">
        <f>AM95/'4'!AA95</f>
        <v>0.88530101641907755</v>
      </c>
      <c r="AO95" s="286">
        <v>8.8530101641907755E-28</v>
      </c>
      <c r="AP95" s="311">
        <f>AO95/'4'!AB95</f>
        <v>0.88530101641907755</v>
      </c>
      <c r="AQ95" s="286">
        <v>8.8530101641907755E-28</v>
      </c>
      <c r="AR95" s="311">
        <f>AQ95/'4'!AC95</f>
        <v>0.88530101641907755</v>
      </c>
      <c r="AS95" s="286">
        <v>8.8530101641907755E-28</v>
      </c>
      <c r="AT95" s="311">
        <f>AS95/'4'!AD95</f>
        <v>0.88530101641907755</v>
      </c>
      <c r="AU95" s="286">
        <v>8.8530101641907755E-28</v>
      </c>
      <c r="AV95" s="311">
        <f>AU95/'4'!AE95</f>
        <v>0.88530101641907755</v>
      </c>
      <c r="AW95" s="286">
        <v>8.8530101641907755E-28</v>
      </c>
      <c r="AX95" s="311">
        <f>AW95/'4'!AF95</f>
        <v>0.88530101641907755</v>
      </c>
      <c r="AY95" s="286">
        <v>8.8530101641907755E-28</v>
      </c>
      <c r="AZ95" s="312">
        <f>AY95/'4'!AG95</f>
        <v>0.88530101641907755</v>
      </c>
      <c r="BA95" s="316">
        <v>1554.8150381039407</v>
      </c>
      <c r="BB95" s="311">
        <f>BA95/'4'!AH95</f>
        <v>0.88530101641907744</v>
      </c>
      <c r="BC95" s="286">
        <v>8.8530101641907755E-28</v>
      </c>
      <c r="BD95" s="311">
        <f>BC95/'4'!AI95</f>
        <v>0.68648206734903672</v>
      </c>
      <c r="BE95" s="286">
        <v>8.8530101641907755E-28</v>
      </c>
      <c r="BF95" s="311">
        <f>BE95/'4'!AJ95</f>
        <v>0.68648206734903672</v>
      </c>
      <c r="BG95" s="286">
        <v>8.8530101641907755E-28</v>
      </c>
      <c r="BH95" s="311">
        <f>BG95/'4'!AK95</f>
        <v>0.68648206734903672</v>
      </c>
      <c r="BI95" s="286">
        <v>1554.8150381039407</v>
      </c>
      <c r="BJ95" s="311">
        <f>BI95/'4'!AL95</f>
        <v>0.88530101641907744</v>
      </c>
      <c r="BK95" s="286">
        <v>8.8530101641907755E-28</v>
      </c>
      <c r="BL95" s="311">
        <f>BK95/'4'!AM95</f>
        <v>0.68648206734903672</v>
      </c>
      <c r="BM95" s="286">
        <v>8.8530101641907755E-28</v>
      </c>
      <c r="BN95" s="311">
        <f>BM95/'4'!AN95</f>
        <v>0.68648206734903672</v>
      </c>
      <c r="BO95" s="286">
        <v>1554.8150381039407</v>
      </c>
      <c r="BP95" s="311">
        <f>BO95/'4'!AO95</f>
        <v>0.88530101641907744</v>
      </c>
      <c r="BQ95" s="286">
        <v>1554.5586372071555</v>
      </c>
      <c r="BR95" s="311">
        <f>BQ95/'4'!AP95</f>
        <v>0.88530101641907732</v>
      </c>
      <c r="BS95" s="286">
        <v>0.25640089678500527</v>
      </c>
      <c r="BT95" s="312">
        <f>BS95/'4'!AQ95</f>
        <v>0.88530101641907744</v>
      </c>
      <c r="BW95" s="314"/>
    </row>
    <row r="96" spans="1:75" s="245" customFormat="1">
      <c r="A96" s="305"/>
      <c r="B96" s="256">
        <v>68</v>
      </c>
      <c r="C96" s="1084" t="s">
        <v>718</v>
      </c>
      <c r="D96" s="1084"/>
      <c r="E96" s="1084"/>
      <c r="F96" s="1084"/>
      <c r="G96" s="1084"/>
      <c r="H96" s="1085" t="s">
        <v>797</v>
      </c>
      <c r="I96" s="1086"/>
      <c r="J96" s="315">
        <v>9000</v>
      </c>
      <c r="K96" s="316">
        <v>9676.0570428704668</v>
      </c>
      <c r="L96" s="309">
        <f>K96/'4'!M96</f>
        <v>0.88530101641907755</v>
      </c>
      <c r="M96" s="286">
        <v>8.8530101641907755E-28</v>
      </c>
      <c r="N96" s="311">
        <f>M96/'4'!N96</f>
        <v>0.88530101641907755</v>
      </c>
      <c r="O96" s="286">
        <v>1.1417019132040281E-27</v>
      </c>
      <c r="P96" s="311">
        <f>O96/'4'!O96</f>
        <v>1.141701913204028</v>
      </c>
      <c r="Q96" s="286">
        <v>8.8530101641907755E-28</v>
      </c>
      <c r="R96" s="311">
        <f>Q96/'4'!P96</f>
        <v>0.88530101641907755</v>
      </c>
      <c r="S96" s="286">
        <v>9676.0570428704668</v>
      </c>
      <c r="T96" s="311">
        <f>S96/'4'!Q96</f>
        <v>0.88530101641907755</v>
      </c>
      <c r="U96" s="286">
        <v>8.8530101641907755E-28</v>
      </c>
      <c r="V96" s="311">
        <f>U96/'4'!R96</f>
        <v>0.68648206734903672</v>
      </c>
      <c r="W96" s="286">
        <v>8.8530101641907755E-28</v>
      </c>
      <c r="X96" s="311">
        <f>W96/'4'!S96</f>
        <v>0.68648206734903672</v>
      </c>
      <c r="Y96" s="286">
        <v>9676.0570428704668</v>
      </c>
      <c r="Z96" s="311">
        <f>Y96/'4'!T96</f>
        <v>0.88530101641907755</v>
      </c>
      <c r="AA96" s="286">
        <v>9675.8006419736812</v>
      </c>
      <c r="AB96" s="311">
        <f>AA96/'4'!U96</f>
        <v>0.88530101641907744</v>
      </c>
      <c r="AC96" s="286">
        <v>0.25640089678440137</v>
      </c>
      <c r="AD96" s="312">
        <f>AC96/'4'!V96</f>
        <v>0.88530101641907744</v>
      </c>
      <c r="AE96" s="317">
        <v>8.8530101641907755E-28</v>
      </c>
      <c r="AF96" s="311">
        <f>AE96/'4'!W96</f>
        <v>0.88530101641907755</v>
      </c>
      <c r="AG96" s="286">
        <v>8.8530101641907755E-28</v>
      </c>
      <c r="AH96" s="311">
        <f>AG96/'4'!X96</f>
        <v>0.88530101641907755</v>
      </c>
      <c r="AI96" s="286">
        <v>8.8530101641907755E-28</v>
      </c>
      <c r="AJ96" s="311">
        <f>AI96/'4'!Y96</f>
        <v>0.88530101641907755</v>
      </c>
      <c r="AK96" s="286">
        <v>8.8530101641907755E-28</v>
      </c>
      <c r="AL96" s="311">
        <f>AK96/'4'!Z96</f>
        <v>0.88530101641907755</v>
      </c>
      <c r="AM96" s="286">
        <v>8.8530101641907755E-28</v>
      </c>
      <c r="AN96" s="311">
        <f>AM96/'4'!AA96</f>
        <v>0.88530101641907755</v>
      </c>
      <c r="AO96" s="286">
        <v>8.8530101641907755E-28</v>
      </c>
      <c r="AP96" s="311">
        <f>AO96/'4'!AB96</f>
        <v>0.88530101641907755</v>
      </c>
      <c r="AQ96" s="286">
        <v>8.8530101641907755E-28</v>
      </c>
      <c r="AR96" s="311">
        <f>AQ96/'4'!AC96</f>
        <v>0.88530101641907755</v>
      </c>
      <c r="AS96" s="286">
        <v>8.8530101641907755E-28</v>
      </c>
      <c r="AT96" s="311">
        <f>AS96/'4'!AD96</f>
        <v>0.88530101641907755</v>
      </c>
      <c r="AU96" s="286">
        <v>8.8530101641907755E-28</v>
      </c>
      <c r="AV96" s="311">
        <f>AU96/'4'!AE96</f>
        <v>0.88530101641907755</v>
      </c>
      <c r="AW96" s="286">
        <v>8.8530101641907755E-28</v>
      </c>
      <c r="AX96" s="311">
        <f>AW96/'4'!AF96</f>
        <v>0.88530101641907755</v>
      </c>
      <c r="AY96" s="286">
        <v>8.8530101641907755E-28</v>
      </c>
      <c r="AZ96" s="312">
        <f>AY96/'4'!AG96</f>
        <v>0.88530101641907755</v>
      </c>
      <c r="BA96" s="316">
        <v>9676.0570428704668</v>
      </c>
      <c r="BB96" s="311">
        <f>BA96/'4'!AH96</f>
        <v>0.88530101641907755</v>
      </c>
      <c r="BC96" s="286">
        <v>8.8530101641907755E-28</v>
      </c>
      <c r="BD96" s="311">
        <f>BC96/'4'!AI96</f>
        <v>0.68648206734903672</v>
      </c>
      <c r="BE96" s="286">
        <v>8.8530101641907755E-28</v>
      </c>
      <c r="BF96" s="311">
        <f>BE96/'4'!AJ96</f>
        <v>0.68648206734903672</v>
      </c>
      <c r="BG96" s="286">
        <v>8.8530101641907755E-28</v>
      </c>
      <c r="BH96" s="311">
        <f>BG96/'4'!AK96</f>
        <v>0.68648206734903672</v>
      </c>
      <c r="BI96" s="286">
        <v>9676.0570428704668</v>
      </c>
      <c r="BJ96" s="311">
        <f>BI96/'4'!AL96</f>
        <v>0.88530101641907755</v>
      </c>
      <c r="BK96" s="286">
        <v>8.8530101641907755E-28</v>
      </c>
      <c r="BL96" s="311">
        <f>BK96/'4'!AM96</f>
        <v>0.68648206734903672</v>
      </c>
      <c r="BM96" s="286">
        <v>8.8530101641907755E-28</v>
      </c>
      <c r="BN96" s="311">
        <f>BM96/'4'!AN96</f>
        <v>0.68648206734903672</v>
      </c>
      <c r="BO96" s="286">
        <v>9676.0570428704668</v>
      </c>
      <c r="BP96" s="311">
        <f>BO96/'4'!AO96</f>
        <v>0.88530101641907755</v>
      </c>
      <c r="BQ96" s="286">
        <v>9675.8006419736812</v>
      </c>
      <c r="BR96" s="311">
        <f>BQ96/'4'!AP96</f>
        <v>0.88530101641907744</v>
      </c>
      <c r="BS96" s="286">
        <v>0.25640089678440137</v>
      </c>
      <c r="BT96" s="312">
        <f>BS96/'4'!AQ96</f>
        <v>0.88530101641907744</v>
      </c>
      <c r="BW96" s="314"/>
    </row>
    <row r="97" spans="1:75" s="245" customFormat="1">
      <c r="A97" s="305"/>
      <c r="B97" s="256">
        <v>69</v>
      </c>
      <c r="C97" s="1084" t="s">
        <v>719</v>
      </c>
      <c r="D97" s="1084"/>
      <c r="E97" s="1084"/>
      <c r="F97" s="1084"/>
      <c r="G97" s="1084"/>
      <c r="H97" s="1085" t="s">
        <v>806</v>
      </c>
      <c r="I97" s="1086"/>
      <c r="J97" s="315">
        <v>10252</v>
      </c>
      <c r="K97" s="316">
        <v>27127.471280744558</v>
      </c>
      <c r="L97" s="309">
        <f>K97/'4'!M97</f>
        <v>0.88530101641907744</v>
      </c>
      <c r="M97" s="286">
        <v>8.8530101641907755E-28</v>
      </c>
      <c r="N97" s="311">
        <f>M97/'4'!N97</f>
        <v>0.88530101641907755</v>
      </c>
      <c r="O97" s="286">
        <v>1.1417019132040281E-27</v>
      </c>
      <c r="P97" s="311">
        <f>O97/'4'!O97</f>
        <v>1.141701913204028</v>
      </c>
      <c r="Q97" s="286">
        <v>8.8530101641907755E-28</v>
      </c>
      <c r="R97" s="311">
        <f>Q97/'4'!P97</f>
        <v>0.88530101641907755</v>
      </c>
      <c r="S97" s="286">
        <v>27127.471280744558</v>
      </c>
      <c r="T97" s="311">
        <f>S97/'4'!Q97</f>
        <v>0.88530101641907744</v>
      </c>
      <c r="U97" s="286">
        <v>8.8530101641907755E-28</v>
      </c>
      <c r="V97" s="311">
        <f>U97/'4'!R97</f>
        <v>0.68648206734903672</v>
      </c>
      <c r="W97" s="286">
        <v>8.8530101641907755E-28</v>
      </c>
      <c r="X97" s="311">
        <f>W97/'4'!S97</f>
        <v>0.68648206734903672</v>
      </c>
      <c r="Y97" s="286">
        <v>27127.471280744558</v>
      </c>
      <c r="Z97" s="311">
        <f>Y97/'4'!T97</f>
        <v>0.88530101641907744</v>
      </c>
      <c r="AA97" s="286">
        <v>27127.214879847776</v>
      </c>
      <c r="AB97" s="311">
        <f>AA97/'4'!U97</f>
        <v>0.88530101641907744</v>
      </c>
      <c r="AC97" s="286">
        <v>0.25640089678440137</v>
      </c>
      <c r="AD97" s="312">
        <f>AC97/'4'!V97</f>
        <v>0.88530101641907744</v>
      </c>
      <c r="AE97" s="317">
        <v>8.8530101641907755E-28</v>
      </c>
      <c r="AF97" s="311">
        <f>AE97/'4'!W97</f>
        <v>0.88530101641907755</v>
      </c>
      <c r="AG97" s="286">
        <v>8.8530101641907755E-28</v>
      </c>
      <c r="AH97" s="311">
        <f>AG97/'4'!X97</f>
        <v>0.88530101641907755</v>
      </c>
      <c r="AI97" s="286">
        <v>8.8530101641907755E-28</v>
      </c>
      <c r="AJ97" s="311">
        <f>AI97/'4'!Y97</f>
        <v>0.88530101641907755</v>
      </c>
      <c r="AK97" s="286">
        <v>8.8530101641907755E-28</v>
      </c>
      <c r="AL97" s="311">
        <f>AK97/'4'!Z97</f>
        <v>0.88530101641907755</v>
      </c>
      <c r="AM97" s="286">
        <v>8.8530101641907755E-28</v>
      </c>
      <c r="AN97" s="311">
        <f>AM97/'4'!AA97</f>
        <v>0.88530101641907755</v>
      </c>
      <c r="AO97" s="286">
        <v>8.8530101641907755E-28</v>
      </c>
      <c r="AP97" s="311">
        <f>AO97/'4'!AB97</f>
        <v>0.88530101641907755</v>
      </c>
      <c r="AQ97" s="286">
        <v>8.8530101641907755E-28</v>
      </c>
      <c r="AR97" s="311">
        <f>AQ97/'4'!AC97</f>
        <v>0.88530101641907755</v>
      </c>
      <c r="AS97" s="286">
        <v>8.8530101641907755E-28</v>
      </c>
      <c r="AT97" s="311">
        <f>AS97/'4'!AD97</f>
        <v>0.88530101641907755</v>
      </c>
      <c r="AU97" s="286">
        <v>8.8530101641907755E-28</v>
      </c>
      <c r="AV97" s="311">
        <f>AU97/'4'!AE97</f>
        <v>0.88530101641907755</v>
      </c>
      <c r="AW97" s="286">
        <v>8.8530101641907755E-28</v>
      </c>
      <c r="AX97" s="311">
        <f>AW97/'4'!AF97</f>
        <v>0.88530101641907755</v>
      </c>
      <c r="AY97" s="286">
        <v>8.8530101641907755E-28</v>
      </c>
      <c r="AZ97" s="312">
        <f>AY97/'4'!AG97</f>
        <v>0.88530101641907755</v>
      </c>
      <c r="BA97" s="316">
        <v>27127.471280744558</v>
      </c>
      <c r="BB97" s="311">
        <f>BA97/'4'!AH97</f>
        <v>0.88530101641907744</v>
      </c>
      <c r="BC97" s="286">
        <v>8.8530101641907755E-28</v>
      </c>
      <c r="BD97" s="311">
        <f>BC97/'4'!AI97</f>
        <v>0.68648206734903672</v>
      </c>
      <c r="BE97" s="286">
        <v>8.8530101641907755E-28</v>
      </c>
      <c r="BF97" s="311">
        <f>BE97/'4'!AJ97</f>
        <v>0.68648206734903672</v>
      </c>
      <c r="BG97" s="286">
        <v>8.8530101641907755E-28</v>
      </c>
      <c r="BH97" s="311">
        <f>BG97/'4'!AK97</f>
        <v>0.68648206734903672</v>
      </c>
      <c r="BI97" s="286">
        <v>27127.471280744558</v>
      </c>
      <c r="BJ97" s="311">
        <f>BI97/'4'!AL97</f>
        <v>0.88530101641907744</v>
      </c>
      <c r="BK97" s="286">
        <v>8.8530101641907755E-28</v>
      </c>
      <c r="BL97" s="311">
        <f>BK97/'4'!AM97</f>
        <v>0.68648206734903672</v>
      </c>
      <c r="BM97" s="286">
        <v>8.8530101641907755E-28</v>
      </c>
      <c r="BN97" s="311">
        <f>BM97/'4'!AN97</f>
        <v>0.68648206734903672</v>
      </c>
      <c r="BO97" s="286">
        <v>27127.471280744558</v>
      </c>
      <c r="BP97" s="311">
        <f>BO97/'4'!AO97</f>
        <v>0.88530101641907744</v>
      </c>
      <c r="BQ97" s="286">
        <v>27127.214879847776</v>
      </c>
      <c r="BR97" s="311">
        <f>BQ97/'4'!AP97</f>
        <v>0.88530101641907744</v>
      </c>
      <c r="BS97" s="286">
        <v>0.25640089678440137</v>
      </c>
      <c r="BT97" s="312">
        <f>BS97/'4'!AQ97</f>
        <v>0.88530101641907744</v>
      </c>
      <c r="BW97" s="314"/>
    </row>
    <row r="98" spans="1:75" s="245" customFormat="1">
      <c r="A98" s="305"/>
      <c r="B98" s="256">
        <v>70</v>
      </c>
      <c r="C98" s="1084" t="s">
        <v>720</v>
      </c>
      <c r="D98" s="1084"/>
      <c r="E98" s="1084"/>
      <c r="F98" s="1084"/>
      <c r="G98" s="1084"/>
      <c r="H98" s="1085" t="s">
        <v>806</v>
      </c>
      <c r="I98" s="1086"/>
      <c r="J98" s="315">
        <v>10603</v>
      </c>
      <c r="K98" s="316">
        <v>24278.088114773404</v>
      </c>
      <c r="L98" s="309">
        <f>K98/'4'!M98</f>
        <v>0.88530101641907744</v>
      </c>
      <c r="M98" s="286">
        <v>8.8530101641907755E-28</v>
      </c>
      <c r="N98" s="311">
        <f>M98/'4'!N98</f>
        <v>0.88530101641907755</v>
      </c>
      <c r="O98" s="286">
        <v>1.1417019132040281E-27</v>
      </c>
      <c r="P98" s="311">
        <f>O98/'4'!O98</f>
        <v>1.141701913204028</v>
      </c>
      <c r="Q98" s="286">
        <v>8.8530101641907755E-28</v>
      </c>
      <c r="R98" s="311">
        <f>Q98/'4'!P98</f>
        <v>0.88530101641907755</v>
      </c>
      <c r="S98" s="286">
        <v>24278.088114773404</v>
      </c>
      <c r="T98" s="311">
        <f>S98/'4'!Q98</f>
        <v>0.88530101641907744</v>
      </c>
      <c r="U98" s="286">
        <v>8.8530101641907755E-28</v>
      </c>
      <c r="V98" s="311">
        <f>U98/'4'!R98</f>
        <v>0.68648206734903672</v>
      </c>
      <c r="W98" s="286">
        <v>8.8530101641907755E-28</v>
      </c>
      <c r="X98" s="311">
        <f>W98/'4'!S98</f>
        <v>0.68648206734903672</v>
      </c>
      <c r="Y98" s="286">
        <v>24278.088114773404</v>
      </c>
      <c r="Z98" s="311">
        <f>Y98/'4'!T98</f>
        <v>0.88530101641907744</v>
      </c>
      <c r="AA98" s="286">
        <v>24277.831713876618</v>
      </c>
      <c r="AB98" s="311">
        <f>AA98/'4'!U98</f>
        <v>0.88530101641907744</v>
      </c>
      <c r="AC98" s="286">
        <v>0.25640089678440137</v>
      </c>
      <c r="AD98" s="312">
        <f>AC98/'4'!V98</f>
        <v>0.88530101641907744</v>
      </c>
      <c r="AE98" s="317">
        <v>8.8530101641907755E-28</v>
      </c>
      <c r="AF98" s="311">
        <f>AE98/'4'!W98</f>
        <v>0.88530101641907755</v>
      </c>
      <c r="AG98" s="286">
        <v>8.8530101641907755E-28</v>
      </c>
      <c r="AH98" s="311">
        <f>AG98/'4'!X98</f>
        <v>0.88530101641907755</v>
      </c>
      <c r="AI98" s="286">
        <v>8.8530101641907755E-28</v>
      </c>
      <c r="AJ98" s="311">
        <f>AI98/'4'!Y98</f>
        <v>0.88530101641907755</v>
      </c>
      <c r="AK98" s="286">
        <v>8.8530101641907755E-28</v>
      </c>
      <c r="AL98" s="311">
        <f>AK98/'4'!Z98</f>
        <v>0.88530101641907755</v>
      </c>
      <c r="AM98" s="286">
        <v>8.8530101641907755E-28</v>
      </c>
      <c r="AN98" s="311">
        <f>AM98/'4'!AA98</f>
        <v>0.88530101641907755</v>
      </c>
      <c r="AO98" s="286">
        <v>8.8530101641907755E-28</v>
      </c>
      <c r="AP98" s="311">
        <f>AO98/'4'!AB98</f>
        <v>0.88530101641907755</v>
      </c>
      <c r="AQ98" s="286">
        <v>8.8530101641907755E-28</v>
      </c>
      <c r="AR98" s="311">
        <f>AQ98/'4'!AC98</f>
        <v>0.88530101641907755</v>
      </c>
      <c r="AS98" s="286">
        <v>8.8530101641907755E-28</v>
      </c>
      <c r="AT98" s="311">
        <f>AS98/'4'!AD98</f>
        <v>0.88530101641907755</v>
      </c>
      <c r="AU98" s="286">
        <v>8.8530101641907755E-28</v>
      </c>
      <c r="AV98" s="311">
        <f>AU98/'4'!AE98</f>
        <v>0.88530101641907755</v>
      </c>
      <c r="AW98" s="286">
        <v>8.8530101641907755E-28</v>
      </c>
      <c r="AX98" s="311">
        <f>AW98/'4'!AF98</f>
        <v>0.88530101641907755</v>
      </c>
      <c r="AY98" s="286">
        <v>8.8530101641907755E-28</v>
      </c>
      <c r="AZ98" s="312">
        <f>AY98/'4'!AG98</f>
        <v>0.88530101641907755</v>
      </c>
      <c r="BA98" s="316">
        <v>24278.088114773404</v>
      </c>
      <c r="BB98" s="311">
        <f>BA98/'4'!AH98</f>
        <v>0.88530101641907744</v>
      </c>
      <c r="BC98" s="286">
        <v>8.8530101641907755E-28</v>
      </c>
      <c r="BD98" s="311">
        <f>BC98/'4'!AI98</f>
        <v>0.68648206734903672</v>
      </c>
      <c r="BE98" s="286">
        <v>8.8530101641907755E-28</v>
      </c>
      <c r="BF98" s="311">
        <f>BE98/'4'!AJ98</f>
        <v>0.68648206734903672</v>
      </c>
      <c r="BG98" s="286">
        <v>8.8530101641907755E-28</v>
      </c>
      <c r="BH98" s="311">
        <f>BG98/'4'!AK98</f>
        <v>0.68648206734903672</v>
      </c>
      <c r="BI98" s="286">
        <v>24278.088114773404</v>
      </c>
      <c r="BJ98" s="311">
        <f>BI98/'4'!AL98</f>
        <v>0.88530101641907744</v>
      </c>
      <c r="BK98" s="286">
        <v>8.8530101641907755E-28</v>
      </c>
      <c r="BL98" s="311">
        <f>BK98/'4'!AM98</f>
        <v>0.68648206734903672</v>
      </c>
      <c r="BM98" s="286">
        <v>8.8530101641907755E-28</v>
      </c>
      <c r="BN98" s="311">
        <f>BM98/'4'!AN98</f>
        <v>0.68648206734903672</v>
      </c>
      <c r="BO98" s="286">
        <v>24278.088114773404</v>
      </c>
      <c r="BP98" s="311">
        <f>BO98/'4'!AO98</f>
        <v>0.88530101641907744</v>
      </c>
      <c r="BQ98" s="286">
        <v>24277.831713876618</v>
      </c>
      <c r="BR98" s="311">
        <f>BQ98/'4'!AP98</f>
        <v>0.88530101641907744</v>
      </c>
      <c r="BS98" s="286">
        <v>0.25640089678440137</v>
      </c>
      <c r="BT98" s="312">
        <f>BS98/'4'!AQ98</f>
        <v>0.88530101641907744</v>
      </c>
      <c r="BW98" s="314"/>
    </row>
    <row r="99" spans="1:75" s="245" customFormat="1">
      <c r="A99" s="305"/>
      <c r="B99" s="256">
        <v>71</v>
      </c>
      <c r="C99" s="1084" t="s">
        <v>721</v>
      </c>
      <c r="D99" s="1084"/>
      <c r="E99" s="1084"/>
      <c r="F99" s="1084"/>
      <c r="G99" s="1084"/>
      <c r="H99" s="1085" t="s">
        <v>796</v>
      </c>
      <c r="I99" s="1086"/>
      <c r="J99" s="315">
        <v>11054</v>
      </c>
      <c r="K99" s="316">
        <v>6410.022419623765</v>
      </c>
      <c r="L99" s="309">
        <f>K99/'4'!M99</f>
        <v>0.88530101641907744</v>
      </c>
      <c r="M99" s="286">
        <v>8.8530101641907755E-28</v>
      </c>
      <c r="N99" s="311">
        <f>M99/'4'!N99</f>
        <v>0.88530101641907755</v>
      </c>
      <c r="O99" s="286">
        <v>1.1417019132040281E-27</v>
      </c>
      <c r="P99" s="311">
        <f>O99/'4'!O99</f>
        <v>1.141701913204028</v>
      </c>
      <c r="Q99" s="286">
        <v>8.8530101641907755E-28</v>
      </c>
      <c r="R99" s="311">
        <f>Q99/'4'!P99</f>
        <v>0.88530101641907755</v>
      </c>
      <c r="S99" s="286">
        <v>6410.022419623765</v>
      </c>
      <c r="T99" s="311">
        <f>S99/'4'!Q99</f>
        <v>0.88530101641907744</v>
      </c>
      <c r="U99" s="286">
        <v>8.8530101641907755E-28</v>
      </c>
      <c r="V99" s="311">
        <f>U99/'4'!R99</f>
        <v>0.68648206734903672</v>
      </c>
      <c r="W99" s="286">
        <v>8.8530101641907755E-28</v>
      </c>
      <c r="X99" s="311">
        <f>W99/'4'!S99</f>
        <v>0.68648206734903672</v>
      </c>
      <c r="Y99" s="286">
        <v>6410.022419623765</v>
      </c>
      <c r="Z99" s="311">
        <f>Y99/'4'!T99</f>
        <v>0.88530101641907744</v>
      </c>
      <c r="AA99" s="286">
        <v>6409.7660187269803</v>
      </c>
      <c r="AB99" s="311">
        <f>AA99/'4'!U99</f>
        <v>0.88530101641907744</v>
      </c>
      <c r="AC99" s="286">
        <v>0.25640089678520656</v>
      </c>
      <c r="AD99" s="312">
        <f>AC99/'4'!V99</f>
        <v>0.88530101641907744</v>
      </c>
      <c r="AE99" s="317">
        <v>8.8530101641907755E-28</v>
      </c>
      <c r="AF99" s="311">
        <f>AE99/'4'!W99</f>
        <v>0.88530101641907755</v>
      </c>
      <c r="AG99" s="286">
        <v>8.8530101641907755E-28</v>
      </c>
      <c r="AH99" s="311">
        <f>AG99/'4'!X99</f>
        <v>0.88530101641907755</v>
      </c>
      <c r="AI99" s="286">
        <v>8.8530101641907755E-28</v>
      </c>
      <c r="AJ99" s="311">
        <f>AI99/'4'!Y99</f>
        <v>0.88530101641907755</v>
      </c>
      <c r="AK99" s="286">
        <v>8.8530101641907755E-28</v>
      </c>
      <c r="AL99" s="311">
        <f>AK99/'4'!Z99</f>
        <v>0.88530101641907755</v>
      </c>
      <c r="AM99" s="286">
        <v>8.8530101641907755E-28</v>
      </c>
      <c r="AN99" s="311">
        <f>AM99/'4'!AA99</f>
        <v>0.88530101641907755</v>
      </c>
      <c r="AO99" s="286">
        <v>8.8530101641907755E-28</v>
      </c>
      <c r="AP99" s="311">
        <f>AO99/'4'!AB99</f>
        <v>0.88530101641907755</v>
      </c>
      <c r="AQ99" s="286">
        <v>8.8530101641907755E-28</v>
      </c>
      <c r="AR99" s="311">
        <f>AQ99/'4'!AC99</f>
        <v>0.88530101641907755</v>
      </c>
      <c r="AS99" s="286">
        <v>8.8530101641907755E-28</v>
      </c>
      <c r="AT99" s="311">
        <f>AS99/'4'!AD99</f>
        <v>0.88530101641907755</v>
      </c>
      <c r="AU99" s="286">
        <v>8.8530101641907755E-28</v>
      </c>
      <c r="AV99" s="311">
        <f>AU99/'4'!AE99</f>
        <v>0.88530101641907755</v>
      </c>
      <c r="AW99" s="286">
        <v>8.8530101641907755E-28</v>
      </c>
      <c r="AX99" s="311">
        <f>AW99/'4'!AF99</f>
        <v>0.88530101641907755</v>
      </c>
      <c r="AY99" s="286">
        <v>8.8530101641907755E-28</v>
      </c>
      <c r="AZ99" s="312">
        <f>AY99/'4'!AG99</f>
        <v>0.88530101641907755</v>
      </c>
      <c r="BA99" s="316">
        <v>6410.022419623765</v>
      </c>
      <c r="BB99" s="311">
        <f>BA99/'4'!AH99</f>
        <v>0.88530101641907744</v>
      </c>
      <c r="BC99" s="286">
        <v>8.8530101641907755E-28</v>
      </c>
      <c r="BD99" s="311">
        <f>BC99/'4'!AI99</f>
        <v>0.68648206734903672</v>
      </c>
      <c r="BE99" s="286">
        <v>8.8530101641907755E-28</v>
      </c>
      <c r="BF99" s="311">
        <f>BE99/'4'!AJ99</f>
        <v>0.68648206734903672</v>
      </c>
      <c r="BG99" s="286">
        <v>8.8530101641907755E-28</v>
      </c>
      <c r="BH99" s="311">
        <f>BG99/'4'!AK99</f>
        <v>0.68648206734903672</v>
      </c>
      <c r="BI99" s="286">
        <v>6410.022419623765</v>
      </c>
      <c r="BJ99" s="311">
        <f>BI99/'4'!AL99</f>
        <v>0.88530101641907744</v>
      </c>
      <c r="BK99" s="286">
        <v>8.8530101641907755E-28</v>
      </c>
      <c r="BL99" s="311">
        <f>BK99/'4'!AM99</f>
        <v>0.68648206734903672</v>
      </c>
      <c r="BM99" s="286">
        <v>8.8530101641907755E-28</v>
      </c>
      <c r="BN99" s="311">
        <f>BM99/'4'!AN99</f>
        <v>0.68648206734903672</v>
      </c>
      <c r="BO99" s="286">
        <v>6410.022419623765</v>
      </c>
      <c r="BP99" s="311">
        <f>BO99/'4'!AO99</f>
        <v>0.88530101641907744</v>
      </c>
      <c r="BQ99" s="286">
        <v>6409.7660187269803</v>
      </c>
      <c r="BR99" s="311">
        <f>BQ99/'4'!AP99</f>
        <v>0.88530101641907744</v>
      </c>
      <c r="BS99" s="286">
        <v>0.25640089678520656</v>
      </c>
      <c r="BT99" s="312">
        <f>BS99/'4'!AQ99</f>
        <v>0.88530101641907744</v>
      </c>
      <c r="BW99" s="314"/>
    </row>
    <row r="100" spans="1:75" s="245" customFormat="1">
      <c r="A100" s="305"/>
      <c r="B100" s="256">
        <v>72</v>
      </c>
      <c r="C100" s="1084" t="s">
        <v>722</v>
      </c>
      <c r="D100" s="1084"/>
      <c r="E100" s="1084"/>
      <c r="F100" s="1084"/>
      <c r="G100" s="1084"/>
      <c r="H100" s="1085" t="s">
        <v>796</v>
      </c>
      <c r="I100" s="1086"/>
      <c r="J100" s="315">
        <v>11103</v>
      </c>
      <c r="K100" s="316">
        <v>726.12733969498015</v>
      </c>
      <c r="L100" s="309">
        <f>K100/'4'!M100</f>
        <v>0.88530101641907744</v>
      </c>
      <c r="M100" s="286">
        <v>8.8530101641907755E-28</v>
      </c>
      <c r="N100" s="311">
        <f>M100/'4'!N100</f>
        <v>0.88530101641907755</v>
      </c>
      <c r="O100" s="286">
        <v>1.1417019132040281E-27</v>
      </c>
      <c r="P100" s="311">
        <f>O100/'4'!O100</f>
        <v>1.141701913204028</v>
      </c>
      <c r="Q100" s="286">
        <v>8.8530101641907755E-28</v>
      </c>
      <c r="R100" s="311">
        <f>Q100/'4'!P100</f>
        <v>0.88530101641907755</v>
      </c>
      <c r="S100" s="286">
        <v>726.12733969498015</v>
      </c>
      <c r="T100" s="311">
        <f>S100/'4'!Q100</f>
        <v>0.88530101641907744</v>
      </c>
      <c r="U100" s="286">
        <v>8.8530101641907755E-28</v>
      </c>
      <c r="V100" s="311">
        <f>U100/'4'!R100</f>
        <v>0.68648206734903672</v>
      </c>
      <c r="W100" s="286">
        <v>8.8530101641907755E-28</v>
      </c>
      <c r="X100" s="311">
        <f>W100/'4'!S100</f>
        <v>0.68648206734903672</v>
      </c>
      <c r="Y100" s="286">
        <v>726.12733969498015</v>
      </c>
      <c r="Z100" s="311">
        <f>Y100/'4'!T100</f>
        <v>0.88530101641907744</v>
      </c>
      <c r="AA100" s="286">
        <v>725.8709387981952</v>
      </c>
      <c r="AB100" s="311">
        <f>AA100/'4'!U100</f>
        <v>0.88530101641907744</v>
      </c>
      <c r="AC100" s="286">
        <v>0.25640089678490463</v>
      </c>
      <c r="AD100" s="312">
        <f>AC100/'4'!V100</f>
        <v>0.88530101641907744</v>
      </c>
      <c r="AE100" s="317">
        <v>8.8530101641907755E-28</v>
      </c>
      <c r="AF100" s="311">
        <f>AE100/'4'!W100</f>
        <v>0.88530101641907755</v>
      </c>
      <c r="AG100" s="286">
        <v>8.8530101641907755E-28</v>
      </c>
      <c r="AH100" s="311">
        <f>AG100/'4'!X100</f>
        <v>0.88530101641907755</v>
      </c>
      <c r="AI100" s="286">
        <v>8.8530101641907755E-28</v>
      </c>
      <c r="AJ100" s="311">
        <f>AI100/'4'!Y100</f>
        <v>0.88530101641907755</v>
      </c>
      <c r="AK100" s="286">
        <v>8.8530101641907755E-28</v>
      </c>
      <c r="AL100" s="311">
        <f>AK100/'4'!Z100</f>
        <v>0.88530101641907755</v>
      </c>
      <c r="AM100" s="286">
        <v>8.8530101641907755E-28</v>
      </c>
      <c r="AN100" s="311">
        <f>AM100/'4'!AA100</f>
        <v>0.88530101641907755</v>
      </c>
      <c r="AO100" s="286">
        <v>8.8530101641907755E-28</v>
      </c>
      <c r="AP100" s="311">
        <f>AO100/'4'!AB100</f>
        <v>0.88530101641907755</v>
      </c>
      <c r="AQ100" s="286">
        <v>8.8530101641907755E-28</v>
      </c>
      <c r="AR100" s="311">
        <f>AQ100/'4'!AC100</f>
        <v>0.88530101641907755</v>
      </c>
      <c r="AS100" s="286">
        <v>8.8530101641907755E-28</v>
      </c>
      <c r="AT100" s="311">
        <f>AS100/'4'!AD100</f>
        <v>0.88530101641907755</v>
      </c>
      <c r="AU100" s="286">
        <v>8.8530101641907755E-28</v>
      </c>
      <c r="AV100" s="311">
        <f>AU100/'4'!AE100</f>
        <v>0.88530101641907755</v>
      </c>
      <c r="AW100" s="286">
        <v>8.8530101641907755E-28</v>
      </c>
      <c r="AX100" s="311">
        <f>AW100/'4'!AF100</f>
        <v>0.88530101641907755</v>
      </c>
      <c r="AY100" s="286">
        <v>8.8530101641907755E-28</v>
      </c>
      <c r="AZ100" s="312">
        <f>AY100/'4'!AG100</f>
        <v>0.88530101641907755</v>
      </c>
      <c r="BA100" s="316">
        <v>726.12733969498015</v>
      </c>
      <c r="BB100" s="311">
        <f>BA100/'4'!AH100</f>
        <v>0.88530101641907744</v>
      </c>
      <c r="BC100" s="286">
        <v>8.8530101641907755E-28</v>
      </c>
      <c r="BD100" s="311">
        <f>BC100/'4'!AI100</f>
        <v>0.68648206734903672</v>
      </c>
      <c r="BE100" s="286">
        <v>8.8530101641907755E-28</v>
      </c>
      <c r="BF100" s="311">
        <f>BE100/'4'!AJ100</f>
        <v>0.68648206734903672</v>
      </c>
      <c r="BG100" s="286">
        <v>8.8530101641907755E-28</v>
      </c>
      <c r="BH100" s="311">
        <f>BG100/'4'!AK100</f>
        <v>0.68648206734903672</v>
      </c>
      <c r="BI100" s="286">
        <v>726.12733969498015</v>
      </c>
      <c r="BJ100" s="311">
        <f>BI100/'4'!AL100</f>
        <v>0.88530101641907744</v>
      </c>
      <c r="BK100" s="286">
        <v>8.8530101641907755E-28</v>
      </c>
      <c r="BL100" s="311">
        <f>BK100/'4'!AM100</f>
        <v>0.68648206734903672</v>
      </c>
      <c r="BM100" s="286">
        <v>8.8530101641907755E-28</v>
      </c>
      <c r="BN100" s="311">
        <f>BM100/'4'!AN100</f>
        <v>0.68648206734903672</v>
      </c>
      <c r="BO100" s="286">
        <v>726.12733969498015</v>
      </c>
      <c r="BP100" s="311">
        <f>BO100/'4'!AO100</f>
        <v>0.88530101641907744</v>
      </c>
      <c r="BQ100" s="286">
        <v>725.8709387981952</v>
      </c>
      <c r="BR100" s="311">
        <f>BQ100/'4'!AP100</f>
        <v>0.88530101641907744</v>
      </c>
      <c r="BS100" s="286">
        <v>0.25640089678490463</v>
      </c>
      <c r="BT100" s="312">
        <f>BS100/'4'!AQ100</f>
        <v>0.88530101641907744</v>
      </c>
      <c r="BW100" s="314"/>
    </row>
    <row r="101" spans="1:75" s="245" customFormat="1">
      <c r="A101" s="305"/>
      <c r="B101" s="256">
        <v>73</v>
      </c>
      <c r="C101" s="1084" t="s">
        <v>723</v>
      </c>
      <c r="D101" s="1084"/>
      <c r="E101" s="1084"/>
      <c r="F101" s="1084"/>
      <c r="G101" s="1084"/>
      <c r="H101" s="1085" t="s">
        <v>796</v>
      </c>
      <c r="I101" s="1086"/>
      <c r="J101" s="315">
        <v>11105</v>
      </c>
      <c r="K101" s="316">
        <v>742.79339798600188</v>
      </c>
      <c r="L101" s="309">
        <f>K101/'4'!M101</f>
        <v>0.88530101641907732</v>
      </c>
      <c r="M101" s="286">
        <v>8.8530101641907755E-28</v>
      </c>
      <c r="N101" s="311">
        <f>M101/'4'!N101</f>
        <v>0.88530101641907755</v>
      </c>
      <c r="O101" s="286">
        <v>1.1417019132040281E-27</v>
      </c>
      <c r="P101" s="311">
        <f>O101/'4'!O101</f>
        <v>1.141701913204028</v>
      </c>
      <c r="Q101" s="286">
        <v>8.8530101641907755E-28</v>
      </c>
      <c r="R101" s="311">
        <f>Q101/'4'!P101</f>
        <v>0.88530101641907755</v>
      </c>
      <c r="S101" s="286">
        <v>742.79339798600188</v>
      </c>
      <c r="T101" s="311">
        <f>S101/'4'!Q101</f>
        <v>0.88530101641907732</v>
      </c>
      <c r="U101" s="286">
        <v>8.8530101641907755E-28</v>
      </c>
      <c r="V101" s="311">
        <f>U101/'4'!R101</f>
        <v>0.68648206734903672</v>
      </c>
      <c r="W101" s="286">
        <v>8.8530101641907755E-28</v>
      </c>
      <c r="X101" s="311">
        <f>W101/'4'!S101</f>
        <v>0.68648206734903672</v>
      </c>
      <c r="Y101" s="286">
        <v>742.79339798600188</v>
      </c>
      <c r="Z101" s="311">
        <f>Y101/'4'!T101</f>
        <v>0.88530101641907732</v>
      </c>
      <c r="AA101" s="286">
        <v>742.53699708921692</v>
      </c>
      <c r="AB101" s="311">
        <f>AA101/'4'!U101</f>
        <v>0.88530101641907744</v>
      </c>
      <c r="AC101" s="286">
        <v>0.25640089678500527</v>
      </c>
      <c r="AD101" s="312">
        <f>AC101/'4'!V101</f>
        <v>0.88530101641907744</v>
      </c>
      <c r="AE101" s="317">
        <v>8.8530101641907755E-28</v>
      </c>
      <c r="AF101" s="311">
        <f>AE101/'4'!W101</f>
        <v>0.88530101641907755</v>
      </c>
      <c r="AG101" s="286">
        <v>8.8530101641907755E-28</v>
      </c>
      <c r="AH101" s="311">
        <f>AG101/'4'!X101</f>
        <v>0.88530101641907755</v>
      </c>
      <c r="AI101" s="286">
        <v>8.8530101641907755E-28</v>
      </c>
      <c r="AJ101" s="311">
        <f>AI101/'4'!Y101</f>
        <v>0.88530101641907755</v>
      </c>
      <c r="AK101" s="286">
        <v>8.8530101641907755E-28</v>
      </c>
      <c r="AL101" s="311">
        <f>AK101/'4'!Z101</f>
        <v>0.88530101641907755</v>
      </c>
      <c r="AM101" s="286">
        <v>8.8530101641907755E-28</v>
      </c>
      <c r="AN101" s="311">
        <f>AM101/'4'!AA101</f>
        <v>0.88530101641907755</v>
      </c>
      <c r="AO101" s="286">
        <v>8.8530101641907755E-28</v>
      </c>
      <c r="AP101" s="311">
        <f>AO101/'4'!AB101</f>
        <v>0.88530101641907755</v>
      </c>
      <c r="AQ101" s="286">
        <v>8.8530101641907755E-28</v>
      </c>
      <c r="AR101" s="311">
        <f>AQ101/'4'!AC101</f>
        <v>0.88530101641907755</v>
      </c>
      <c r="AS101" s="286">
        <v>8.8530101641907755E-28</v>
      </c>
      <c r="AT101" s="311">
        <f>AS101/'4'!AD101</f>
        <v>0.88530101641907755</v>
      </c>
      <c r="AU101" s="286">
        <v>8.8530101641907755E-28</v>
      </c>
      <c r="AV101" s="311">
        <f>AU101/'4'!AE101</f>
        <v>0.88530101641907755</v>
      </c>
      <c r="AW101" s="286">
        <v>8.8530101641907755E-28</v>
      </c>
      <c r="AX101" s="311">
        <f>AW101/'4'!AF101</f>
        <v>0.88530101641907755</v>
      </c>
      <c r="AY101" s="286">
        <v>8.8530101641907755E-28</v>
      </c>
      <c r="AZ101" s="312">
        <f>AY101/'4'!AG101</f>
        <v>0.88530101641907755</v>
      </c>
      <c r="BA101" s="316">
        <v>742.79339798600188</v>
      </c>
      <c r="BB101" s="311">
        <f>BA101/'4'!AH101</f>
        <v>0.88530101641907732</v>
      </c>
      <c r="BC101" s="286">
        <v>8.8530101641907755E-28</v>
      </c>
      <c r="BD101" s="311">
        <f>BC101/'4'!AI101</f>
        <v>0.68648206734903672</v>
      </c>
      <c r="BE101" s="286">
        <v>8.8530101641907755E-28</v>
      </c>
      <c r="BF101" s="311">
        <f>BE101/'4'!AJ101</f>
        <v>0.68648206734903672</v>
      </c>
      <c r="BG101" s="286">
        <v>8.8530101641907755E-28</v>
      </c>
      <c r="BH101" s="311">
        <f>BG101/'4'!AK101</f>
        <v>0.68648206734903672</v>
      </c>
      <c r="BI101" s="286">
        <v>742.79339798600188</v>
      </c>
      <c r="BJ101" s="311">
        <f>BI101/'4'!AL101</f>
        <v>0.88530101641907732</v>
      </c>
      <c r="BK101" s="286">
        <v>8.8530101641907755E-28</v>
      </c>
      <c r="BL101" s="311">
        <f>BK101/'4'!AM101</f>
        <v>0.68648206734903672</v>
      </c>
      <c r="BM101" s="286">
        <v>8.8530101641907755E-28</v>
      </c>
      <c r="BN101" s="311">
        <f>BM101/'4'!AN101</f>
        <v>0.68648206734903672</v>
      </c>
      <c r="BO101" s="286">
        <v>742.79339798600188</v>
      </c>
      <c r="BP101" s="311">
        <f>BO101/'4'!AO101</f>
        <v>0.88530101641907732</v>
      </c>
      <c r="BQ101" s="286">
        <v>742.53699708921692</v>
      </c>
      <c r="BR101" s="311">
        <f>BQ101/'4'!AP101</f>
        <v>0.88530101641907744</v>
      </c>
      <c r="BS101" s="286">
        <v>0.25640089678500527</v>
      </c>
      <c r="BT101" s="312">
        <f>BS101/'4'!AQ101</f>
        <v>0.88530101641907744</v>
      </c>
      <c r="BW101" s="314"/>
    </row>
    <row r="102" spans="1:75" s="245" customFormat="1">
      <c r="A102" s="305"/>
      <c r="B102" s="256">
        <v>74</v>
      </c>
      <c r="C102" s="1084" t="s">
        <v>724</v>
      </c>
      <c r="D102" s="1084"/>
      <c r="E102" s="1084"/>
      <c r="F102" s="1084"/>
      <c r="G102" s="1084"/>
      <c r="H102" s="1085" t="s">
        <v>796</v>
      </c>
      <c r="I102" s="1086"/>
      <c r="J102" s="315">
        <v>11106</v>
      </c>
      <c r="K102" s="316">
        <v>742.79339798600188</v>
      </c>
      <c r="L102" s="309">
        <f>K102/'4'!M102</f>
        <v>0.88530101641907732</v>
      </c>
      <c r="M102" s="286">
        <v>8.8530101641907755E-28</v>
      </c>
      <c r="N102" s="311">
        <f>M102/'4'!N102</f>
        <v>0.88530101641907755</v>
      </c>
      <c r="O102" s="286">
        <v>1.1417019132040281E-27</v>
      </c>
      <c r="P102" s="311">
        <f>O102/'4'!O102</f>
        <v>1.141701913204028</v>
      </c>
      <c r="Q102" s="286">
        <v>8.8530101641907755E-28</v>
      </c>
      <c r="R102" s="311">
        <f>Q102/'4'!P102</f>
        <v>0.88530101641907755</v>
      </c>
      <c r="S102" s="286">
        <v>742.79339798600188</v>
      </c>
      <c r="T102" s="311">
        <f>S102/'4'!Q102</f>
        <v>0.88530101641907732</v>
      </c>
      <c r="U102" s="286">
        <v>8.8530101641907755E-28</v>
      </c>
      <c r="V102" s="311">
        <f>U102/'4'!R102</f>
        <v>0.68648206734903672</v>
      </c>
      <c r="W102" s="286">
        <v>8.8530101641907755E-28</v>
      </c>
      <c r="X102" s="311">
        <f>W102/'4'!S102</f>
        <v>0.68648206734903672</v>
      </c>
      <c r="Y102" s="286">
        <v>742.79339798600188</v>
      </c>
      <c r="Z102" s="311">
        <f>Y102/'4'!T102</f>
        <v>0.88530101641907732</v>
      </c>
      <c r="AA102" s="286">
        <v>742.53699708921692</v>
      </c>
      <c r="AB102" s="311">
        <f>AA102/'4'!U102</f>
        <v>0.88530101641907744</v>
      </c>
      <c r="AC102" s="286">
        <v>0.25640089678500527</v>
      </c>
      <c r="AD102" s="312">
        <f>AC102/'4'!V102</f>
        <v>0.88530101641907744</v>
      </c>
      <c r="AE102" s="317">
        <v>8.8530101641907755E-28</v>
      </c>
      <c r="AF102" s="311">
        <f>AE102/'4'!W102</f>
        <v>0.88530101641907755</v>
      </c>
      <c r="AG102" s="286">
        <v>8.8530101641907755E-28</v>
      </c>
      <c r="AH102" s="311">
        <f>AG102/'4'!X102</f>
        <v>0.88530101641907755</v>
      </c>
      <c r="AI102" s="286">
        <v>8.8530101641907755E-28</v>
      </c>
      <c r="AJ102" s="311">
        <f>AI102/'4'!Y102</f>
        <v>0.88530101641907755</v>
      </c>
      <c r="AK102" s="286">
        <v>8.8530101641907755E-28</v>
      </c>
      <c r="AL102" s="311">
        <f>AK102/'4'!Z102</f>
        <v>0.88530101641907755</v>
      </c>
      <c r="AM102" s="286">
        <v>8.8530101641907755E-28</v>
      </c>
      <c r="AN102" s="311">
        <f>AM102/'4'!AA102</f>
        <v>0.88530101641907755</v>
      </c>
      <c r="AO102" s="286">
        <v>8.8530101641907755E-28</v>
      </c>
      <c r="AP102" s="311">
        <f>AO102/'4'!AB102</f>
        <v>0.88530101641907755</v>
      </c>
      <c r="AQ102" s="286">
        <v>8.8530101641907755E-28</v>
      </c>
      <c r="AR102" s="311">
        <f>AQ102/'4'!AC102</f>
        <v>0.88530101641907755</v>
      </c>
      <c r="AS102" s="286">
        <v>8.8530101641907755E-28</v>
      </c>
      <c r="AT102" s="311">
        <f>AS102/'4'!AD102</f>
        <v>0.88530101641907755</v>
      </c>
      <c r="AU102" s="286">
        <v>8.8530101641907755E-28</v>
      </c>
      <c r="AV102" s="311">
        <f>AU102/'4'!AE102</f>
        <v>0.88530101641907755</v>
      </c>
      <c r="AW102" s="286">
        <v>8.8530101641907755E-28</v>
      </c>
      <c r="AX102" s="311">
        <f>AW102/'4'!AF102</f>
        <v>0.88530101641907755</v>
      </c>
      <c r="AY102" s="286">
        <v>8.8530101641907755E-28</v>
      </c>
      <c r="AZ102" s="312">
        <f>AY102/'4'!AG102</f>
        <v>0.88530101641907755</v>
      </c>
      <c r="BA102" s="316">
        <v>742.79339798600188</v>
      </c>
      <c r="BB102" s="311">
        <f>BA102/'4'!AH102</f>
        <v>0.88530101641907732</v>
      </c>
      <c r="BC102" s="286">
        <v>8.8530101641907755E-28</v>
      </c>
      <c r="BD102" s="311">
        <f>BC102/'4'!AI102</f>
        <v>0.68648206734903672</v>
      </c>
      <c r="BE102" s="286">
        <v>8.8530101641907755E-28</v>
      </c>
      <c r="BF102" s="311">
        <f>BE102/'4'!AJ102</f>
        <v>0.68648206734903672</v>
      </c>
      <c r="BG102" s="286">
        <v>8.8530101641907755E-28</v>
      </c>
      <c r="BH102" s="311">
        <f>BG102/'4'!AK102</f>
        <v>0.68648206734903672</v>
      </c>
      <c r="BI102" s="286">
        <v>742.79339798600188</v>
      </c>
      <c r="BJ102" s="311">
        <f>BI102/'4'!AL102</f>
        <v>0.88530101641907732</v>
      </c>
      <c r="BK102" s="286">
        <v>8.8530101641907755E-28</v>
      </c>
      <c r="BL102" s="311">
        <f>BK102/'4'!AM102</f>
        <v>0.68648206734903672</v>
      </c>
      <c r="BM102" s="286">
        <v>8.8530101641907755E-28</v>
      </c>
      <c r="BN102" s="311">
        <f>BM102/'4'!AN102</f>
        <v>0.68648206734903672</v>
      </c>
      <c r="BO102" s="286">
        <v>742.79339798600188</v>
      </c>
      <c r="BP102" s="311">
        <f>BO102/'4'!AO102</f>
        <v>0.88530101641907732</v>
      </c>
      <c r="BQ102" s="286">
        <v>742.53699708921692</v>
      </c>
      <c r="BR102" s="311">
        <f>BQ102/'4'!AP102</f>
        <v>0.88530101641907744</v>
      </c>
      <c r="BS102" s="286">
        <v>0.25640089678500527</v>
      </c>
      <c r="BT102" s="312">
        <f>BS102/'4'!AQ102</f>
        <v>0.88530101641907744</v>
      </c>
      <c r="BW102" s="314"/>
    </row>
    <row r="103" spans="1:75" s="245" customFormat="1">
      <c r="A103" s="305"/>
      <c r="B103" s="256">
        <v>75</v>
      </c>
      <c r="C103" s="1084" t="s">
        <v>704</v>
      </c>
      <c r="D103" s="1084"/>
      <c r="E103" s="1084"/>
      <c r="F103" s="1084"/>
      <c r="G103" s="1084"/>
      <c r="H103" s="1085" t="s">
        <v>796</v>
      </c>
      <c r="I103" s="1086"/>
      <c r="J103" s="315">
        <v>11109</v>
      </c>
      <c r="K103" s="316">
        <v>295.88663488983303</v>
      </c>
      <c r="L103" s="309">
        <f>K103/'4'!M103</f>
        <v>0.88530101641907744</v>
      </c>
      <c r="M103" s="286">
        <v>8.8530101641907755E-28</v>
      </c>
      <c r="N103" s="311">
        <f>M103/'4'!N103</f>
        <v>0.88530101641907755</v>
      </c>
      <c r="O103" s="286">
        <v>1.1417019132040281E-27</v>
      </c>
      <c r="P103" s="311">
        <f>O103/'4'!O103</f>
        <v>1.141701913204028</v>
      </c>
      <c r="Q103" s="286">
        <v>8.8530101641907755E-28</v>
      </c>
      <c r="R103" s="311">
        <f>Q103/'4'!P103</f>
        <v>0.88530101641907755</v>
      </c>
      <c r="S103" s="286">
        <v>295.88663488983303</v>
      </c>
      <c r="T103" s="311">
        <f>S103/'4'!Q103</f>
        <v>0.88530101641907744</v>
      </c>
      <c r="U103" s="286">
        <v>8.8530101641907755E-28</v>
      </c>
      <c r="V103" s="311">
        <f>U103/'4'!R103</f>
        <v>0.68648206734903672</v>
      </c>
      <c r="W103" s="286">
        <v>85.688285379202512</v>
      </c>
      <c r="X103" s="311">
        <f>W103/'4'!S103</f>
        <v>0.25638172595954106</v>
      </c>
      <c r="Y103" s="286">
        <v>8.8530101641907755E-28</v>
      </c>
      <c r="Z103" s="311">
        <f>Y103/'4'!T103</f>
        <v>0.88530101641907755</v>
      </c>
      <c r="AA103" s="286">
        <v>-0.25640089678495059</v>
      </c>
      <c r="AB103" s="311">
        <f>AA103/'4'!U103</f>
        <v>0.88530101641907732</v>
      </c>
      <c r="AC103" s="286">
        <v>0.25640089678495059</v>
      </c>
      <c r="AD103" s="312">
        <f>AC103/'4'!V103</f>
        <v>0.88530101641907732</v>
      </c>
      <c r="AE103" s="317">
        <v>8.8530101641907755E-28</v>
      </c>
      <c r="AF103" s="311">
        <f>AE103/'4'!W103</f>
        <v>0.88530101641907755</v>
      </c>
      <c r="AG103" s="286">
        <v>8.8530101641907755E-28</v>
      </c>
      <c r="AH103" s="311">
        <f>AG103/'4'!X103</f>
        <v>0.88530101641907755</v>
      </c>
      <c r="AI103" s="286">
        <v>8.8530101641907755E-28</v>
      </c>
      <c r="AJ103" s="311">
        <f>AI103/'4'!Y103</f>
        <v>0.88530101641907755</v>
      </c>
      <c r="AK103" s="286">
        <v>8.8530101641907755E-28</v>
      </c>
      <c r="AL103" s="311">
        <f>AK103/'4'!Z103</f>
        <v>0.88530101641907755</v>
      </c>
      <c r="AM103" s="286">
        <v>8.8530101641907755E-28</v>
      </c>
      <c r="AN103" s="311">
        <f>AM103/'4'!AA103</f>
        <v>0.88530101641907755</v>
      </c>
      <c r="AO103" s="286">
        <v>8.8530101641907755E-28</v>
      </c>
      <c r="AP103" s="311">
        <f>AO103/'4'!AB103</f>
        <v>0.88530101641907755</v>
      </c>
      <c r="AQ103" s="286">
        <v>8.8530101641907755E-28</v>
      </c>
      <c r="AR103" s="311">
        <f>AQ103/'4'!AC103</f>
        <v>0.88530101641907755</v>
      </c>
      <c r="AS103" s="286">
        <v>8.8530101641907755E-28</v>
      </c>
      <c r="AT103" s="311">
        <f>AS103/'4'!AD103</f>
        <v>0.88530101641907755</v>
      </c>
      <c r="AU103" s="286">
        <v>8.8530101641907755E-28</v>
      </c>
      <c r="AV103" s="311">
        <f>AU103/'4'!AE103</f>
        <v>0.88530101641907755</v>
      </c>
      <c r="AW103" s="286">
        <v>8.8530101641907755E-28</v>
      </c>
      <c r="AX103" s="311">
        <f>AW103/'4'!AF103</f>
        <v>0.88530101641907755</v>
      </c>
      <c r="AY103" s="286">
        <v>8.8530101641907755E-28</v>
      </c>
      <c r="AZ103" s="312">
        <f>AY103/'4'!AG103</f>
        <v>0.88530101641907755</v>
      </c>
      <c r="BA103" s="316">
        <v>295.88663488983303</v>
      </c>
      <c r="BB103" s="311">
        <f>BA103/'4'!AH103</f>
        <v>0.88530101641907744</v>
      </c>
      <c r="BC103" s="286">
        <v>8.8530101641907755E-28</v>
      </c>
      <c r="BD103" s="311">
        <f>BC103/'4'!AI103</f>
        <v>0.68648206734903672</v>
      </c>
      <c r="BE103" s="286">
        <v>8.8530101641907755E-28</v>
      </c>
      <c r="BF103" s="311">
        <f>BE103/'4'!AJ103</f>
        <v>0.68648206734903672</v>
      </c>
      <c r="BG103" s="286">
        <v>8.8530101641907755E-28</v>
      </c>
      <c r="BH103" s="311">
        <f>BG103/'4'!AK103</f>
        <v>0.68648206734903672</v>
      </c>
      <c r="BI103" s="286">
        <v>295.88663488983303</v>
      </c>
      <c r="BJ103" s="311">
        <f>BI103/'4'!AL103</f>
        <v>0.88530101641907744</v>
      </c>
      <c r="BK103" s="286">
        <v>8.8530101641907755E-28</v>
      </c>
      <c r="BL103" s="311">
        <f>BK103/'4'!AM103</f>
        <v>0.68648206734903672</v>
      </c>
      <c r="BM103" s="286">
        <v>85.688285379202512</v>
      </c>
      <c r="BN103" s="311">
        <f>BM103/'4'!AN103</f>
        <v>0.25638172595954106</v>
      </c>
      <c r="BO103" s="286">
        <v>8.8530101641907755E-28</v>
      </c>
      <c r="BP103" s="311">
        <f>BO103/'4'!AO103</f>
        <v>0.88530101641907755</v>
      </c>
      <c r="BQ103" s="286">
        <v>-0.25640089678495059</v>
      </c>
      <c r="BR103" s="311">
        <f>BQ103/'4'!AP103</f>
        <v>0.88530101641907732</v>
      </c>
      <c r="BS103" s="286">
        <v>0.25640089678495059</v>
      </c>
      <c r="BT103" s="312">
        <f>BS103/'4'!AQ103</f>
        <v>0.88530101641907732</v>
      </c>
      <c r="BW103" s="314"/>
    </row>
    <row r="104" spans="1:75" s="245" customFormat="1">
      <c r="A104" s="305"/>
      <c r="B104" s="256">
        <v>76</v>
      </c>
      <c r="C104" s="1084" t="s">
        <v>704</v>
      </c>
      <c r="D104" s="1084"/>
      <c r="E104" s="1084"/>
      <c r="F104" s="1084"/>
      <c r="G104" s="1084"/>
      <c r="H104" s="1085" t="s">
        <v>796</v>
      </c>
      <c r="I104" s="1086"/>
      <c r="J104" s="315">
        <v>11110</v>
      </c>
      <c r="K104" s="316">
        <v>586.90165274075196</v>
      </c>
      <c r="L104" s="309">
        <f>K104/'4'!M104</f>
        <v>0.88530101641907744</v>
      </c>
      <c r="M104" s="286">
        <v>8.8530101641907755E-28</v>
      </c>
      <c r="N104" s="311">
        <f>M104/'4'!N104</f>
        <v>0.88530101641907755</v>
      </c>
      <c r="O104" s="286">
        <v>1.1417019132040281E-27</v>
      </c>
      <c r="P104" s="311">
        <f>O104/'4'!O104</f>
        <v>1.141701913204028</v>
      </c>
      <c r="Q104" s="286">
        <v>8.8530101641907755E-28</v>
      </c>
      <c r="R104" s="311">
        <f>Q104/'4'!P104</f>
        <v>0.88530101641907755</v>
      </c>
      <c r="S104" s="286">
        <v>586.90165274075196</v>
      </c>
      <c r="T104" s="311">
        <f>S104/'4'!Q104</f>
        <v>0.88530101641907744</v>
      </c>
      <c r="U104" s="286">
        <v>8.8530101641907755E-28</v>
      </c>
      <c r="V104" s="311">
        <f>U104/'4'!R104</f>
        <v>0.68648206734903672</v>
      </c>
      <c r="W104" s="286">
        <v>169.97779515246287</v>
      </c>
      <c r="X104" s="311">
        <f>W104/'4'!S104</f>
        <v>0.25639988252617901</v>
      </c>
      <c r="Y104" s="286">
        <v>8.8530101641907755E-28</v>
      </c>
      <c r="Z104" s="311">
        <f>Y104/'4'!T104</f>
        <v>0.88530101641907755</v>
      </c>
      <c r="AA104" s="286">
        <v>-0.25640089678495059</v>
      </c>
      <c r="AB104" s="311">
        <f>AA104/'4'!U104</f>
        <v>0.88530101641907732</v>
      </c>
      <c r="AC104" s="286">
        <v>0.25640089678495059</v>
      </c>
      <c r="AD104" s="312">
        <f>AC104/'4'!V104</f>
        <v>0.88530101641907732</v>
      </c>
      <c r="AE104" s="317">
        <v>8.8530101641907755E-28</v>
      </c>
      <c r="AF104" s="311">
        <f>AE104/'4'!W104</f>
        <v>0.88530101641907755</v>
      </c>
      <c r="AG104" s="286">
        <v>8.8530101641907755E-28</v>
      </c>
      <c r="AH104" s="311">
        <f>AG104/'4'!X104</f>
        <v>0.88530101641907755</v>
      </c>
      <c r="AI104" s="286">
        <v>8.8530101641907755E-28</v>
      </c>
      <c r="AJ104" s="311">
        <f>AI104/'4'!Y104</f>
        <v>0.88530101641907755</v>
      </c>
      <c r="AK104" s="286">
        <v>8.8530101641907755E-28</v>
      </c>
      <c r="AL104" s="311">
        <f>AK104/'4'!Z104</f>
        <v>0.88530101641907755</v>
      </c>
      <c r="AM104" s="286">
        <v>8.8530101641907755E-28</v>
      </c>
      <c r="AN104" s="311">
        <f>AM104/'4'!AA104</f>
        <v>0.88530101641907755</v>
      </c>
      <c r="AO104" s="286">
        <v>8.8530101641907755E-28</v>
      </c>
      <c r="AP104" s="311">
        <f>AO104/'4'!AB104</f>
        <v>0.88530101641907755</v>
      </c>
      <c r="AQ104" s="286">
        <v>8.8530101641907755E-28</v>
      </c>
      <c r="AR104" s="311">
        <f>AQ104/'4'!AC104</f>
        <v>0.88530101641907755</v>
      </c>
      <c r="AS104" s="286">
        <v>8.8530101641907755E-28</v>
      </c>
      <c r="AT104" s="311">
        <f>AS104/'4'!AD104</f>
        <v>0.88530101641907755</v>
      </c>
      <c r="AU104" s="286">
        <v>8.8530101641907755E-28</v>
      </c>
      <c r="AV104" s="311">
        <f>AU104/'4'!AE104</f>
        <v>0.88530101641907755</v>
      </c>
      <c r="AW104" s="286">
        <v>8.8530101641907755E-28</v>
      </c>
      <c r="AX104" s="311">
        <f>AW104/'4'!AF104</f>
        <v>0.88530101641907755</v>
      </c>
      <c r="AY104" s="286">
        <v>8.8530101641907755E-28</v>
      </c>
      <c r="AZ104" s="312">
        <f>AY104/'4'!AG104</f>
        <v>0.88530101641907755</v>
      </c>
      <c r="BA104" s="316">
        <v>586.90165274075196</v>
      </c>
      <c r="BB104" s="311">
        <f>BA104/'4'!AH104</f>
        <v>0.88530101641907744</v>
      </c>
      <c r="BC104" s="286">
        <v>8.8530101641907755E-28</v>
      </c>
      <c r="BD104" s="311">
        <f>BC104/'4'!AI104</f>
        <v>0.68648206734903672</v>
      </c>
      <c r="BE104" s="286">
        <v>8.8530101641907755E-28</v>
      </c>
      <c r="BF104" s="311">
        <f>BE104/'4'!AJ104</f>
        <v>0.68648206734903672</v>
      </c>
      <c r="BG104" s="286">
        <v>8.8530101641907755E-28</v>
      </c>
      <c r="BH104" s="311">
        <f>BG104/'4'!AK104</f>
        <v>0.68648206734903672</v>
      </c>
      <c r="BI104" s="286">
        <v>586.90165274075196</v>
      </c>
      <c r="BJ104" s="311">
        <f>BI104/'4'!AL104</f>
        <v>0.88530101641907744</v>
      </c>
      <c r="BK104" s="286">
        <v>8.8530101641907755E-28</v>
      </c>
      <c r="BL104" s="311">
        <f>BK104/'4'!AM104</f>
        <v>0.68648206734903672</v>
      </c>
      <c r="BM104" s="286">
        <v>169.97779515246287</v>
      </c>
      <c r="BN104" s="311">
        <f>BM104/'4'!AN104</f>
        <v>0.25639988252617901</v>
      </c>
      <c r="BO104" s="286">
        <v>8.8530101641907755E-28</v>
      </c>
      <c r="BP104" s="311">
        <f>BO104/'4'!AO104</f>
        <v>0.88530101641907755</v>
      </c>
      <c r="BQ104" s="286">
        <v>-0.25640089678495059</v>
      </c>
      <c r="BR104" s="311">
        <f>BQ104/'4'!AP104</f>
        <v>0.88530101641907732</v>
      </c>
      <c r="BS104" s="286">
        <v>0.25640089678495059</v>
      </c>
      <c r="BT104" s="312">
        <f>BS104/'4'!AQ104</f>
        <v>0.88530101641907732</v>
      </c>
      <c r="BW104" s="314"/>
    </row>
    <row r="105" spans="1:75" s="245" customFormat="1">
      <c r="A105" s="305"/>
      <c r="B105" s="256">
        <v>77</v>
      </c>
      <c r="C105" s="1084" t="s">
        <v>725</v>
      </c>
      <c r="D105" s="1084"/>
      <c r="E105" s="1084"/>
      <c r="F105" s="1084"/>
      <c r="G105" s="1084"/>
      <c r="H105" s="1085" t="s">
        <v>796</v>
      </c>
      <c r="I105" s="1086"/>
      <c r="J105" s="315">
        <v>11116</v>
      </c>
      <c r="K105" s="316">
        <v>12886.709072411619</v>
      </c>
      <c r="L105" s="309">
        <f>K105/'4'!M105</f>
        <v>0.88530101641907744</v>
      </c>
      <c r="M105" s="286">
        <v>8.8530101641907755E-28</v>
      </c>
      <c r="N105" s="311">
        <f>M105/'4'!N105</f>
        <v>0.88530101641907755</v>
      </c>
      <c r="O105" s="286">
        <v>1.1417019132040281E-27</v>
      </c>
      <c r="P105" s="311">
        <f>O105/'4'!O105</f>
        <v>1.141701913204028</v>
      </c>
      <c r="Q105" s="286">
        <v>8.8530101641907755E-28</v>
      </c>
      <c r="R105" s="311">
        <f>Q105/'4'!P105</f>
        <v>0.88530101641907755</v>
      </c>
      <c r="S105" s="286">
        <v>12886.709072411619</v>
      </c>
      <c r="T105" s="311">
        <f>S105/'4'!Q105</f>
        <v>0.88530101641907744</v>
      </c>
      <c r="U105" s="286">
        <v>8.8530101641907755E-28</v>
      </c>
      <c r="V105" s="311">
        <f>U105/'4'!R105</f>
        <v>0.68648206734903672</v>
      </c>
      <c r="W105" s="286">
        <v>8.8530101641907755E-28</v>
      </c>
      <c r="X105" s="311">
        <f>W105/'4'!S105</f>
        <v>0.68648206734903672</v>
      </c>
      <c r="Y105" s="286">
        <v>12886.709072411619</v>
      </c>
      <c r="Z105" s="311">
        <f>Y105/'4'!T105</f>
        <v>0.88530101641907744</v>
      </c>
      <c r="AA105" s="286">
        <v>12886.452671514831</v>
      </c>
      <c r="AB105" s="311">
        <f>AA105/'4'!U105</f>
        <v>0.88530101641907744</v>
      </c>
      <c r="AC105" s="286">
        <v>0.25640089678601174</v>
      </c>
      <c r="AD105" s="312">
        <f>AC105/'4'!V105</f>
        <v>0.88530101641907744</v>
      </c>
      <c r="AE105" s="317">
        <v>8.8530101641907755E-28</v>
      </c>
      <c r="AF105" s="311">
        <f>AE105/'4'!W105</f>
        <v>0.88530101641907755</v>
      </c>
      <c r="AG105" s="286">
        <v>8.8530101641907755E-28</v>
      </c>
      <c r="AH105" s="311">
        <f>AG105/'4'!X105</f>
        <v>0.88530101641907755</v>
      </c>
      <c r="AI105" s="286">
        <v>8.8530101641907755E-28</v>
      </c>
      <c r="AJ105" s="311">
        <f>AI105/'4'!Y105</f>
        <v>0.88530101641907755</v>
      </c>
      <c r="AK105" s="286">
        <v>8.8530101641907755E-28</v>
      </c>
      <c r="AL105" s="311">
        <f>AK105/'4'!Z105</f>
        <v>0.88530101641907755</v>
      </c>
      <c r="AM105" s="286">
        <v>8.8530101641907755E-28</v>
      </c>
      <c r="AN105" s="311">
        <f>AM105/'4'!AA105</f>
        <v>0.88530101641907755</v>
      </c>
      <c r="AO105" s="286">
        <v>8.8530101641907755E-28</v>
      </c>
      <c r="AP105" s="311">
        <f>AO105/'4'!AB105</f>
        <v>0.88530101641907755</v>
      </c>
      <c r="AQ105" s="286">
        <v>8.8530101641907755E-28</v>
      </c>
      <c r="AR105" s="311">
        <f>AQ105/'4'!AC105</f>
        <v>0.88530101641907755</v>
      </c>
      <c r="AS105" s="286">
        <v>8.8530101641907755E-28</v>
      </c>
      <c r="AT105" s="311">
        <f>AS105/'4'!AD105</f>
        <v>0.88530101641907755</v>
      </c>
      <c r="AU105" s="286">
        <v>8.8530101641907755E-28</v>
      </c>
      <c r="AV105" s="311">
        <f>AU105/'4'!AE105</f>
        <v>0.88530101641907755</v>
      </c>
      <c r="AW105" s="286">
        <v>8.8530101641907755E-28</v>
      </c>
      <c r="AX105" s="311">
        <f>AW105/'4'!AF105</f>
        <v>0.88530101641907755</v>
      </c>
      <c r="AY105" s="286">
        <v>8.8530101641907755E-28</v>
      </c>
      <c r="AZ105" s="312">
        <f>AY105/'4'!AG105</f>
        <v>0.88530101641907755</v>
      </c>
      <c r="BA105" s="316">
        <v>12886.709072411619</v>
      </c>
      <c r="BB105" s="311">
        <f>BA105/'4'!AH105</f>
        <v>0.88530101641907744</v>
      </c>
      <c r="BC105" s="286">
        <v>8.8530101641907755E-28</v>
      </c>
      <c r="BD105" s="311">
        <f>BC105/'4'!AI105</f>
        <v>0.68648206734903672</v>
      </c>
      <c r="BE105" s="286">
        <v>8.8530101641907755E-28</v>
      </c>
      <c r="BF105" s="311">
        <f>BE105/'4'!AJ105</f>
        <v>0.68648206734903672</v>
      </c>
      <c r="BG105" s="286">
        <v>8.8530101641907755E-28</v>
      </c>
      <c r="BH105" s="311">
        <f>BG105/'4'!AK105</f>
        <v>0.68648206734903672</v>
      </c>
      <c r="BI105" s="286">
        <v>12886.709072411619</v>
      </c>
      <c r="BJ105" s="311">
        <f>BI105/'4'!AL105</f>
        <v>0.88530101641907744</v>
      </c>
      <c r="BK105" s="286">
        <v>8.8530101641907755E-28</v>
      </c>
      <c r="BL105" s="311">
        <f>BK105/'4'!AM105</f>
        <v>0.68648206734903672</v>
      </c>
      <c r="BM105" s="286">
        <v>8.8530101641907755E-28</v>
      </c>
      <c r="BN105" s="311">
        <f>BM105/'4'!AN105</f>
        <v>0.68648206734903672</v>
      </c>
      <c r="BO105" s="286">
        <v>12886.709072411619</v>
      </c>
      <c r="BP105" s="311">
        <f>BO105/'4'!AO105</f>
        <v>0.88530101641907744</v>
      </c>
      <c r="BQ105" s="286">
        <v>12886.452671514831</v>
      </c>
      <c r="BR105" s="311">
        <f>BQ105/'4'!AP105</f>
        <v>0.88530101641907744</v>
      </c>
      <c r="BS105" s="286">
        <v>0.25640089678601174</v>
      </c>
      <c r="BT105" s="312">
        <f>BS105/'4'!AQ105</f>
        <v>0.88530101641907744</v>
      </c>
      <c r="BW105" s="314"/>
    </row>
    <row r="106" spans="1:75" s="245" customFormat="1">
      <c r="A106" s="305"/>
      <c r="B106" s="256">
        <v>78</v>
      </c>
      <c r="C106" s="1084" t="s">
        <v>725</v>
      </c>
      <c r="D106" s="1084"/>
      <c r="E106" s="1084"/>
      <c r="F106" s="1084"/>
      <c r="G106" s="1084"/>
      <c r="H106" s="1085" t="s">
        <v>796</v>
      </c>
      <c r="I106" s="1086"/>
      <c r="J106" s="315">
        <v>11118</v>
      </c>
      <c r="K106" s="316">
        <v>2692.2094162419817</v>
      </c>
      <c r="L106" s="309">
        <f>K106/'4'!M106</f>
        <v>0.88530101641907744</v>
      </c>
      <c r="M106" s="286">
        <v>8.8530101641907755E-28</v>
      </c>
      <c r="N106" s="311">
        <f>M106/'4'!N106</f>
        <v>0.88530101641907755</v>
      </c>
      <c r="O106" s="286">
        <v>1.1417019132040281E-27</v>
      </c>
      <c r="P106" s="311">
        <f>O106/'4'!O106</f>
        <v>1.141701913204028</v>
      </c>
      <c r="Q106" s="286">
        <v>8.8530101641907755E-28</v>
      </c>
      <c r="R106" s="311">
        <f>Q106/'4'!P106</f>
        <v>0.88530101641907755</v>
      </c>
      <c r="S106" s="286">
        <v>2692.2094162419817</v>
      </c>
      <c r="T106" s="311">
        <f>S106/'4'!Q106</f>
        <v>0.88530101641907744</v>
      </c>
      <c r="U106" s="286">
        <v>8.8530101641907755E-28</v>
      </c>
      <c r="V106" s="311">
        <f>U106/'4'!R106</f>
        <v>0.68648206734903672</v>
      </c>
      <c r="W106" s="286">
        <v>8.8530101641907755E-28</v>
      </c>
      <c r="X106" s="311">
        <f>W106/'4'!S106</f>
        <v>0.68648206734903672</v>
      </c>
      <c r="Y106" s="286">
        <v>2692.2094162419817</v>
      </c>
      <c r="Z106" s="311">
        <f>Y106/'4'!T106</f>
        <v>0.88530101641907744</v>
      </c>
      <c r="AA106" s="286">
        <v>2691.9530153451965</v>
      </c>
      <c r="AB106" s="311">
        <f>AA106/'4'!U106</f>
        <v>0.88530101641907744</v>
      </c>
      <c r="AC106" s="286">
        <v>0.25640089678520656</v>
      </c>
      <c r="AD106" s="312">
        <f>AC106/'4'!V106</f>
        <v>0.88530101641907744</v>
      </c>
      <c r="AE106" s="317">
        <v>8.8530101641907755E-28</v>
      </c>
      <c r="AF106" s="311">
        <f>AE106/'4'!W106</f>
        <v>0.88530101641907755</v>
      </c>
      <c r="AG106" s="286">
        <v>8.8530101641907755E-28</v>
      </c>
      <c r="AH106" s="311">
        <f>AG106/'4'!X106</f>
        <v>0.88530101641907755</v>
      </c>
      <c r="AI106" s="286">
        <v>8.8530101641907755E-28</v>
      </c>
      <c r="AJ106" s="311">
        <f>AI106/'4'!Y106</f>
        <v>0.88530101641907755</v>
      </c>
      <c r="AK106" s="286">
        <v>8.8530101641907755E-28</v>
      </c>
      <c r="AL106" s="311">
        <f>AK106/'4'!Z106</f>
        <v>0.88530101641907755</v>
      </c>
      <c r="AM106" s="286">
        <v>8.8530101641907755E-28</v>
      </c>
      <c r="AN106" s="311">
        <f>AM106/'4'!AA106</f>
        <v>0.88530101641907755</v>
      </c>
      <c r="AO106" s="286">
        <v>8.8530101641907755E-28</v>
      </c>
      <c r="AP106" s="311">
        <f>AO106/'4'!AB106</f>
        <v>0.88530101641907755</v>
      </c>
      <c r="AQ106" s="286">
        <v>8.8530101641907755E-28</v>
      </c>
      <c r="AR106" s="311">
        <f>AQ106/'4'!AC106</f>
        <v>0.88530101641907755</v>
      </c>
      <c r="AS106" s="286">
        <v>8.8530101641907755E-28</v>
      </c>
      <c r="AT106" s="311">
        <f>AS106/'4'!AD106</f>
        <v>0.88530101641907755</v>
      </c>
      <c r="AU106" s="286">
        <v>8.8530101641907755E-28</v>
      </c>
      <c r="AV106" s="311">
        <f>AU106/'4'!AE106</f>
        <v>0.88530101641907755</v>
      </c>
      <c r="AW106" s="286">
        <v>8.8530101641907755E-28</v>
      </c>
      <c r="AX106" s="311">
        <f>AW106/'4'!AF106</f>
        <v>0.88530101641907755</v>
      </c>
      <c r="AY106" s="286">
        <v>8.8530101641907755E-28</v>
      </c>
      <c r="AZ106" s="312">
        <f>AY106/'4'!AG106</f>
        <v>0.88530101641907755</v>
      </c>
      <c r="BA106" s="316">
        <v>2692.2094162419817</v>
      </c>
      <c r="BB106" s="311">
        <f>BA106/'4'!AH106</f>
        <v>0.88530101641907744</v>
      </c>
      <c r="BC106" s="286">
        <v>8.8530101641907755E-28</v>
      </c>
      <c r="BD106" s="311">
        <f>BC106/'4'!AI106</f>
        <v>0.68648206734903672</v>
      </c>
      <c r="BE106" s="286">
        <v>8.8530101641907755E-28</v>
      </c>
      <c r="BF106" s="311">
        <f>BE106/'4'!AJ106</f>
        <v>0.68648206734903672</v>
      </c>
      <c r="BG106" s="286">
        <v>8.8530101641907755E-28</v>
      </c>
      <c r="BH106" s="311">
        <f>BG106/'4'!AK106</f>
        <v>0.68648206734903672</v>
      </c>
      <c r="BI106" s="286">
        <v>2692.2094162419817</v>
      </c>
      <c r="BJ106" s="311">
        <f>BI106/'4'!AL106</f>
        <v>0.88530101641907744</v>
      </c>
      <c r="BK106" s="286">
        <v>8.8530101641907755E-28</v>
      </c>
      <c r="BL106" s="311">
        <f>BK106/'4'!AM106</f>
        <v>0.68648206734903672</v>
      </c>
      <c r="BM106" s="286">
        <v>8.8530101641907755E-28</v>
      </c>
      <c r="BN106" s="311">
        <f>BM106/'4'!AN106</f>
        <v>0.68648206734903672</v>
      </c>
      <c r="BO106" s="286">
        <v>2692.2094162419817</v>
      </c>
      <c r="BP106" s="311">
        <f>BO106/'4'!AO106</f>
        <v>0.88530101641907744</v>
      </c>
      <c r="BQ106" s="286">
        <v>2691.9530153451965</v>
      </c>
      <c r="BR106" s="311">
        <f>BQ106/'4'!AP106</f>
        <v>0.88530101641907744</v>
      </c>
      <c r="BS106" s="286">
        <v>0.25640089678520656</v>
      </c>
      <c r="BT106" s="312">
        <f>BS106/'4'!AQ106</f>
        <v>0.88530101641907744</v>
      </c>
      <c r="BW106" s="314"/>
    </row>
    <row r="107" spans="1:75" s="245" customFormat="1">
      <c r="A107" s="305"/>
      <c r="B107" s="256">
        <v>79</v>
      </c>
      <c r="C107" s="1084" t="s">
        <v>726</v>
      </c>
      <c r="D107" s="1084"/>
      <c r="E107" s="1084"/>
      <c r="F107" s="1084"/>
      <c r="G107" s="1084"/>
      <c r="H107" s="1085" t="s">
        <v>796</v>
      </c>
      <c r="I107" s="1086"/>
      <c r="J107" s="315">
        <v>19000</v>
      </c>
      <c r="K107" s="316">
        <v>16388.632520700474</v>
      </c>
      <c r="L107" s="309">
        <f>K107/'4'!M107</f>
        <v>0.88530101641907744</v>
      </c>
      <c r="M107" s="286">
        <v>8.8530101641907755E-28</v>
      </c>
      <c r="N107" s="311">
        <f>M107/'4'!N107</f>
        <v>0.88530101641907755</v>
      </c>
      <c r="O107" s="286">
        <v>1.1417019132040281E-27</v>
      </c>
      <c r="P107" s="311">
        <f>O107/'4'!O107</f>
        <v>1.141701913204028</v>
      </c>
      <c r="Q107" s="286">
        <v>8.8530101641907755E-28</v>
      </c>
      <c r="R107" s="311">
        <f>Q107/'4'!P107</f>
        <v>0.88530101641907755</v>
      </c>
      <c r="S107" s="286">
        <v>16388.632520700474</v>
      </c>
      <c r="T107" s="311">
        <f>S107/'4'!Q107</f>
        <v>0.88530101641907744</v>
      </c>
      <c r="U107" s="286">
        <v>8.8530101641907755E-28</v>
      </c>
      <c r="V107" s="311">
        <f>U107/'4'!R107</f>
        <v>0.68648206734903672</v>
      </c>
      <c r="W107" s="286">
        <v>8.8530101641907755E-28</v>
      </c>
      <c r="X107" s="311">
        <f>W107/'4'!S107</f>
        <v>0.68648206734903672</v>
      </c>
      <c r="Y107" s="286">
        <v>16388.632520700474</v>
      </c>
      <c r="Z107" s="311">
        <f>Y107/'4'!T107</f>
        <v>0.88530101641907744</v>
      </c>
      <c r="AA107" s="286">
        <v>16388.376119803688</v>
      </c>
      <c r="AB107" s="311">
        <f>AA107/'4'!U107</f>
        <v>0.88530101641907744</v>
      </c>
      <c r="AC107" s="286">
        <v>0.25640089678440137</v>
      </c>
      <c r="AD107" s="312">
        <f>AC107/'4'!V107</f>
        <v>0.88530101641907744</v>
      </c>
      <c r="AE107" s="317">
        <v>8.8530101641907755E-28</v>
      </c>
      <c r="AF107" s="311">
        <f>AE107/'4'!W107</f>
        <v>0.88530101641907755</v>
      </c>
      <c r="AG107" s="286">
        <v>8.8530101641907755E-28</v>
      </c>
      <c r="AH107" s="311">
        <f>AG107/'4'!X107</f>
        <v>0.88530101641907755</v>
      </c>
      <c r="AI107" s="286">
        <v>8.8530101641907755E-28</v>
      </c>
      <c r="AJ107" s="311">
        <f>AI107/'4'!Y107</f>
        <v>0.88530101641907755</v>
      </c>
      <c r="AK107" s="286">
        <v>8.8530101641907755E-28</v>
      </c>
      <c r="AL107" s="311">
        <f>AK107/'4'!Z107</f>
        <v>0.88530101641907755</v>
      </c>
      <c r="AM107" s="286">
        <v>8.8530101641907755E-28</v>
      </c>
      <c r="AN107" s="311">
        <f>AM107/'4'!AA107</f>
        <v>0.88530101641907755</v>
      </c>
      <c r="AO107" s="286">
        <v>8.8530101641907755E-28</v>
      </c>
      <c r="AP107" s="311">
        <f>AO107/'4'!AB107</f>
        <v>0.88530101641907755</v>
      </c>
      <c r="AQ107" s="286">
        <v>8.8530101641907755E-28</v>
      </c>
      <c r="AR107" s="311">
        <f>AQ107/'4'!AC107</f>
        <v>0.88530101641907755</v>
      </c>
      <c r="AS107" s="286">
        <v>8.8530101641907755E-28</v>
      </c>
      <c r="AT107" s="311">
        <f>AS107/'4'!AD107</f>
        <v>0.88530101641907755</v>
      </c>
      <c r="AU107" s="286">
        <v>8.8530101641907755E-28</v>
      </c>
      <c r="AV107" s="311">
        <f>AU107/'4'!AE107</f>
        <v>0.88530101641907755</v>
      </c>
      <c r="AW107" s="286">
        <v>8.8530101641907755E-28</v>
      </c>
      <c r="AX107" s="311">
        <f>AW107/'4'!AF107</f>
        <v>0.88530101641907755</v>
      </c>
      <c r="AY107" s="286">
        <v>8.8530101641907755E-28</v>
      </c>
      <c r="AZ107" s="312">
        <f>AY107/'4'!AG107</f>
        <v>0.88530101641907755</v>
      </c>
      <c r="BA107" s="316">
        <v>16388.632520700474</v>
      </c>
      <c r="BB107" s="311">
        <f>BA107/'4'!AH107</f>
        <v>0.88530101641907744</v>
      </c>
      <c r="BC107" s="286">
        <v>8.8530101641907755E-28</v>
      </c>
      <c r="BD107" s="311">
        <f>BC107/'4'!AI107</f>
        <v>0.68648206734903672</v>
      </c>
      <c r="BE107" s="286">
        <v>8.8530101641907755E-28</v>
      </c>
      <c r="BF107" s="311">
        <f>BE107/'4'!AJ107</f>
        <v>0.68648206734903672</v>
      </c>
      <c r="BG107" s="286">
        <v>8.8530101641907755E-28</v>
      </c>
      <c r="BH107" s="311">
        <f>BG107/'4'!AK107</f>
        <v>0.68648206734903672</v>
      </c>
      <c r="BI107" s="286">
        <v>16388.632520700474</v>
      </c>
      <c r="BJ107" s="311">
        <f>BI107/'4'!AL107</f>
        <v>0.88530101641907744</v>
      </c>
      <c r="BK107" s="286">
        <v>8.8530101641907755E-28</v>
      </c>
      <c r="BL107" s="311">
        <f>BK107/'4'!AM107</f>
        <v>0.68648206734903672</v>
      </c>
      <c r="BM107" s="286">
        <v>8.8530101641907755E-28</v>
      </c>
      <c r="BN107" s="311">
        <f>BM107/'4'!AN107</f>
        <v>0.68648206734903672</v>
      </c>
      <c r="BO107" s="286">
        <v>16388.632520700474</v>
      </c>
      <c r="BP107" s="311">
        <f>BO107/'4'!AO107</f>
        <v>0.88530101641907744</v>
      </c>
      <c r="BQ107" s="286">
        <v>16388.376119803688</v>
      </c>
      <c r="BR107" s="311">
        <f>BQ107/'4'!AP107</f>
        <v>0.88530101641907744</v>
      </c>
      <c r="BS107" s="286">
        <v>0.25640089678440137</v>
      </c>
      <c r="BT107" s="312">
        <f>BS107/'4'!AQ107</f>
        <v>0.88530101641907744</v>
      </c>
      <c r="BW107" s="314"/>
    </row>
    <row r="108" spans="1:75" s="245" customFormat="1">
      <c r="A108" s="305"/>
      <c r="B108" s="256">
        <v>80</v>
      </c>
      <c r="C108" s="1084" t="s">
        <v>727</v>
      </c>
      <c r="D108" s="1084"/>
      <c r="E108" s="1084"/>
      <c r="F108" s="1084"/>
      <c r="G108" s="1084"/>
      <c r="H108" s="1085" t="s">
        <v>796</v>
      </c>
      <c r="I108" s="1086"/>
      <c r="J108" s="315">
        <v>19001</v>
      </c>
      <c r="K108" s="316">
        <v>13346.948682140604</v>
      </c>
      <c r="L108" s="309">
        <f>K108/'4'!M108</f>
        <v>0.88530101641907744</v>
      </c>
      <c r="M108" s="286">
        <v>8.8530101641907755E-28</v>
      </c>
      <c r="N108" s="311">
        <f>M108/'4'!N108</f>
        <v>0.88530101641907755</v>
      </c>
      <c r="O108" s="286">
        <v>1.1417019132040281E-27</v>
      </c>
      <c r="P108" s="311">
        <f>O108/'4'!O108</f>
        <v>1.141701913204028</v>
      </c>
      <c r="Q108" s="286">
        <v>8.8530101641907755E-28</v>
      </c>
      <c r="R108" s="311">
        <f>Q108/'4'!P108</f>
        <v>0.88530101641907755</v>
      </c>
      <c r="S108" s="286">
        <v>13346.948682140604</v>
      </c>
      <c r="T108" s="311">
        <f>S108/'4'!Q108</f>
        <v>0.88530101641907744</v>
      </c>
      <c r="U108" s="286">
        <v>8.8530101641907755E-28</v>
      </c>
      <c r="V108" s="311">
        <f>U108/'4'!R108</f>
        <v>0.68648206734903672</v>
      </c>
      <c r="W108" s="286">
        <v>8.8530101641907755E-28</v>
      </c>
      <c r="X108" s="311">
        <f>W108/'4'!S108</f>
        <v>0.68648206734903672</v>
      </c>
      <c r="Y108" s="286">
        <v>13346.948682140604</v>
      </c>
      <c r="Z108" s="311">
        <f>Y108/'4'!T108</f>
        <v>0.88530101641907744</v>
      </c>
      <c r="AA108" s="286">
        <v>13346.692281243819</v>
      </c>
      <c r="AB108" s="311">
        <f>AA108/'4'!U108</f>
        <v>0.88530101641907744</v>
      </c>
      <c r="AC108" s="286">
        <v>0.25640089678440137</v>
      </c>
      <c r="AD108" s="312">
        <f>AC108/'4'!V108</f>
        <v>0.88530101641907744</v>
      </c>
      <c r="AE108" s="317">
        <v>8.8530101641907755E-28</v>
      </c>
      <c r="AF108" s="311">
        <f>AE108/'4'!W108</f>
        <v>0.88530101641907755</v>
      </c>
      <c r="AG108" s="286">
        <v>8.8530101641907755E-28</v>
      </c>
      <c r="AH108" s="311">
        <f>AG108/'4'!X108</f>
        <v>0.88530101641907755</v>
      </c>
      <c r="AI108" s="286">
        <v>8.8530101641907755E-28</v>
      </c>
      <c r="AJ108" s="311">
        <f>AI108/'4'!Y108</f>
        <v>0.88530101641907755</v>
      </c>
      <c r="AK108" s="286">
        <v>8.8530101641907755E-28</v>
      </c>
      <c r="AL108" s="311">
        <f>AK108/'4'!Z108</f>
        <v>0.88530101641907755</v>
      </c>
      <c r="AM108" s="286">
        <v>8.8530101641907755E-28</v>
      </c>
      <c r="AN108" s="311">
        <f>AM108/'4'!AA108</f>
        <v>0.88530101641907755</v>
      </c>
      <c r="AO108" s="286">
        <v>8.8530101641907755E-28</v>
      </c>
      <c r="AP108" s="311">
        <f>AO108/'4'!AB108</f>
        <v>0.88530101641907755</v>
      </c>
      <c r="AQ108" s="286">
        <v>8.8530101641907755E-28</v>
      </c>
      <c r="AR108" s="311">
        <f>AQ108/'4'!AC108</f>
        <v>0.88530101641907755</v>
      </c>
      <c r="AS108" s="286">
        <v>8.8530101641907755E-28</v>
      </c>
      <c r="AT108" s="311">
        <f>AS108/'4'!AD108</f>
        <v>0.88530101641907755</v>
      </c>
      <c r="AU108" s="286">
        <v>8.8530101641907755E-28</v>
      </c>
      <c r="AV108" s="311">
        <f>AU108/'4'!AE108</f>
        <v>0.88530101641907755</v>
      </c>
      <c r="AW108" s="286">
        <v>8.8530101641907755E-28</v>
      </c>
      <c r="AX108" s="311">
        <f>AW108/'4'!AF108</f>
        <v>0.88530101641907755</v>
      </c>
      <c r="AY108" s="286">
        <v>8.8530101641907755E-28</v>
      </c>
      <c r="AZ108" s="312">
        <f>AY108/'4'!AG108</f>
        <v>0.88530101641907755</v>
      </c>
      <c r="BA108" s="316">
        <v>13346.948682140604</v>
      </c>
      <c r="BB108" s="311">
        <f>BA108/'4'!AH108</f>
        <v>0.88530101641907744</v>
      </c>
      <c r="BC108" s="286">
        <v>8.8530101641907755E-28</v>
      </c>
      <c r="BD108" s="311">
        <f>BC108/'4'!AI108</f>
        <v>0.68648206734903672</v>
      </c>
      <c r="BE108" s="286">
        <v>8.8530101641907755E-28</v>
      </c>
      <c r="BF108" s="311">
        <f>BE108/'4'!AJ108</f>
        <v>0.68648206734903672</v>
      </c>
      <c r="BG108" s="286">
        <v>8.8530101641907755E-28</v>
      </c>
      <c r="BH108" s="311">
        <f>BG108/'4'!AK108</f>
        <v>0.68648206734903672</v>
      </c>
      <c r="BI108" s="286">
        <v>13346.948682140604</v>
      </c>
      <c r="BJ108" s="311">
        <f>BI108/'4'!AL108</f>
        <v>0.88530101641907744</v>
      </c>
      <c r="BK108" s="286">
        <v>8.8530101641907755E-28</v>
      </c>
      <c r="BL108" s="311">
        <f>BK108/'4'!AM108</f>
        <v>0.68648206734903672</v>
      </c>
      <c r="BM108" s="286">
        <v>8.8530101641907755E-28</v>
      </c>
      <c r="BN108" s="311">
        <f>BM108/'4'!AN108</f>
        <v>0.68648206734903672</v>
      </c>
      <c r="BO108" s="286">
        <v>13346.948682140604</v>
      </c>
      <c r="BP108" s="311">
        <f>BO108/'4'!AO108</f>
        <v>0.88530101641907744</v>
      </c>
      <c r="BQ108" s="286">
        <v>13346.692281243819</v>
      </c>
      <c r="BR108" s="311">
        <f>BQ108/'4'!AP108</f>
        <v>0.88530101641907744</v>
      </c>
      <c r="BS108" s="286">
        <v>0.25640089678440137</v>
      </c>
      <c r="BT108" s="312">
        <f>BS108/'4'!AQ108</f>
        <v>0.88530101641907744</v>
      </c>
      <c r="BW108" s="314"/>
    </row>
    <row r="109" spans="1:75" s="245" customFormat="1">
      <c r="A109" s="305"/>
      <c r="B109" s="256">
        <v>81</v>
      </c>
      <c r="C109" s="1084" t="s">
        <v>728</v>
      </c>
      <c r="D109" s="1084"/>
      <c r="E109" s="1084"/>
      <c r="F109" s="1084"/>
      <c r="G109" s="1084"/>
      <c r="H109" s="1085" t="s">
        <v>804</v>
      </c>
      <c r="I109" s="1086"/>
      <c r="J109" s="315">
        <v>21705</v>
      </c>
      <c r="K109" s="316">
        <v>182.19995366079706</v>
      </c>
      <c r="L109" s="309">
        <f>K109/'4'!M109</f>
        <v>0.90000000000000013</v>
      </c>
      <c r="M109" s="286">
        <v>9.0000000000000014E-28</v>
      </c>
      <c r="N109" s="311">
        <f>M109/'4'!N109</f>
        <v>0.90000000000000013</v>
      </c>
      <c r="O109" s="286">
        <v>1.1606580166821132E-27</v>
      </c>
      <c r="P109" s="311">
        <f>O109/'4'!O109</f>
        <v>1.1606580166821132</v>
      </c>
      <c r="Q109" s="286">
        <v>9.0000000000000014E-28</v>
      </c>
      <c r="R109" s="311">
        <f>Q109/'4'!P109</f>
        <v>0.90000000000000013</v>
      </c>
      <c r="S109" s="286">
        <v>182.19995366079706</v>
      </c>
      <c r="T109" s="311">
        <f>S109/'4'!Q109</f>
        <v>0.90000000000000013</v>
      </c>
      <c r="U109" s="286">
        <v>9.0000000000000014E-28</v>
      </c>
      <c r="V109" s="311">
        <f>U109/'4'!R109</f>
        <v>0.69787998562702125</v>
      </c>
      <c r="W109" s="286">
        <v>9.0000000000000014E-28</v>
      </c>
      <c r="X109" s="311">
        <f>W109/'4'!S109</f>
        <v>0.69787998562702125</v>
      </c>
      <c r="Y109" s="286">
        <v>182.19995366079706</v>
      </c>
      <c r="Z109" s="311">
        <f>Y109/'4'!T109</f>
        <v>0.90000000000000013</v>
      </c>
      <c r="AA109" s="286">
        <v>181.93929564411494</v>
      </c>
      <c r="AB109" s="311">
        <f>AA109/'4'!U109</f>
        <v>0.9</v>
      </c>
      <c r="AC109" s="286">
        <v>0.26065801668211747</v>
      </c>
      <c r="AD109" s="312">
        <f>AC109/'4'!V109</f>
        <v>0.89999999999999991</v>
      </c>
      <c r="AE109" s="317">
        <v>9.0000000000000014E-28</v>
      </c>
      <c r="AF109" s="311">
        <f>AE109/'4'!W109</f>
        <v>0.90000000000000013</v>
      </c>
      <c r="AG109" s="286">
        <v>9.0000000000000014E-28</v>
      </c>
      <c r="AH109" s="311">
        <f>AG109/'4'!X109</f>
        <v>0.90000000000000013</v>
      </c>
      <c r="AI109" s="286">
        <v>9.0000000000000014E-28</v>
      </c>
      <c r="AJ109" s="311">
        <f>AI109/'4'!Y109</f>
        <v>0.90000000000000013</v>
      </c>
      <c r="AK109" s="286">
        <v>9.0000000000000014E-28</v>
      </c>
      <c r="AL109" s="311">
        <f>AK109/'4'!Z109</f>
        <v>0.90000000000000013</v>
      </c>
      <c r="AM109" s="286">
        <v>9.0000000000000014E-28</v>
      </c>
      <c r="AN109" s="311">
        <f>AM109/'4'!AA109</f>
        <v>0.90000000000000013</v>
      </c>
      <c r="AO109" s="286">
        <v>9.0000000000000014E-28</v>
      </c>
      <c r="AP109" s="311">
        <f>AO109/'4'!AB109</f>
        <v>0.90000000000000013</v>
      </c>
      <c r="AQ109" s="286">
        <v>9.0000000000000014E-28</v>
      </c>
      <c r="AR109" s="311">
        <f>AQ109/'4'!AC109</f>
        <v>0.90000000000000013</v>
      </c>
      <c r="AS109" s="286">
        <v>9.0000000000000014E-28</v>
      </c>
      <c r="AT109" s="311">
        <f>AS109/'4'!AD109</f>
        <v>0.90000000000000013</v>
      </c>
      <c r="AU109" s="286">
        <v>9.0000000000000014E-28</v>
      </c>
      <c r="AV109" s="311">
        <f>AU109/'4'!AE109</f>
        <v>0.90000000000000013</v>
      </c>
      <c r="AW109" s="286">
        <v>9.0000000000000014E-28</v>
      </c>
      <c r="AX109" s="311">
        <f>AW109/'4'!AF109</f>
        <v>0.90000000000000013</v>
      </c>
      <c r="AY109" s="286">
        <v>9.0000000000000014E-28</v>
      </c>
      <c r="AZ109" s="312">
        <f>AY109/'4'!AG109</f>
        <v>0.90000000000000013</v>
      </c>
      <c r="BA109" s="316">
        <v>182.19995366079706</v>
      </c>
      <c r="BB109" s="311">
        <f>BA109/'4'!AH109</f>
        <v>0.90000000000000013</v>
      </c>
      <c r="BC109" s="286">
        <v>9.0000000000000014E-28</v>
      </c>
      <c r="BD109" s="311">
        <f>BC109/'4'!AI109</f>
        <v>0.69787998562702125</v>
      </c>
      <c r="BE109" s="286">
        <v>9.0000000000000014E-28</v>
      </c>
      <c r="BF109" s="311">
        <f>BE109/'4'!AJ109</f>
        <v>0.69787998562702125</v>
      </c>
      <c r="BG109" s="286">
        <v>9.0000000000000014E-28</v>
      </c>
      <c r="BH109" s="311">
        <f>BG109/'4'!AK109</f>
        <v>0.69787998562702125</v>
      </c>
      <c r="BI109" s="286">
        <v>182.19995366079706</v>
      </c>
      <c r="BJ109" s="311">
        <f>BI109/'4'!AL109</f>
        <v>0.90000000000000013</v>
      </c>
      <c r="BK109" s="286">
        <v>9.0000000000000014E-28</v>
      </c>
      <c r="BL109" s="311">
        <f>BK109/'4'!AM109</f>
        <v>0.69787998562702125</v>
      </c>
      <c r="BM109" s="286">
        <v>9.0000000000000014E-28</v>
      </c>
      <c r="BN109" s="311">
        <f>BM109/'4'!AN109</f>
        <v>0.69787998562702125</v>
      </c>
      <c r="BO109" s="286">
        <v>182.19995366079706</v>
      </c>
      <c r="BP109" s="311">
        <f>BO109/'4'!AO109</f>
        <v>0.90000000000000013</v>
      </c>
      <c r="BQ109" s="286">
        <v>181.93929564411494</v>
      </c>
      <c r="BR109" s="311">
        <f>BQ109/'4'!AP109</f>
        <v>0.9</v>
      </c>
      <c r="BS109" s="286">
        <v>0.26065801668211747</v>
      </c>
      <c r="BT109" s="312">
        <f>BS109/'4'!AQ109</f>
        <v>0.89999999999999991</v>
      </c>
      <c r="BW109" s="314"/>
    </row>
    <row r="110" spans="1:75" s="245" customFormat="1">
      <c r="A110" s="305"/>
      <c r="B110" s="256">
        <v>82</v>
      </c>
      <c r="C110" s="1084" t="s">
        <v>729</v>
      </c>
      <c r="D110" s="1084"/>
      <c r="E110" s="1084"/>
      <c r="F110" s="1084"/>
      <c r="G110" s="1084"/>
      <c r="H110" s="1085" t="s">
        <v>796</v>
      </c>
      <c r="I110" s="1086"/>
      <c r="J110" s="315">
        <v>24108</v>
      </c>
      <c r="K110" s="316">
        <v>384.60134517742591</v>
      </c>
      <c r="L110" s="309">
        <f>K110/'4'!M110</f>
        <v>0.88530101641907744</v>
      </c>
      <c r="M110" s="286">
        <v>8.8530101641907755E-28</v>
      </c>
      <c r="N110" s="311">
        <f>M110/'4'!N110</f>
        <v>0.88530101641907755</v>
      </c>
      <c r="O110" s="286">
        <v>1.1417019132040281E-27</v>
      </c>
      <c r="P110" s="311">
        <f>O110/'4'!O110</f>
        <v>1.141701913204028</v>
      </c>
      <c r="Q110" s="286">
        <v>8.8530101641907755E-28</v>
      </c>
      <c r="R110" s="311">
        <f>Q110/'4'!P110</f>
        <v>0.88530101641907755</v>
      </c>
      <c r="S110" s="286">
        <v>384.60134517742591</v>
      </c>
      <c r="T110" s="311">
        <f>S110/'4'!Q110</f>
        <v>0.88530101641907744</v>
      </c>
      <c r="U110" s="286">
        <v>8.8530101641907755E-28</v>
      </c>
      <c r="V110" s="311">
        <f>U110/'4'!R110</f>
        <v>0.68648206734903672</v>
      </c>
      <c r="W110" s="286">
        <v>8.8530101641907755E-28</v>
      </c>
      <c r="X110" s="311">
        <f>W110/'4'!S110</f>
        <v>0.68648206734903672</v>
      </c>
      <c r="Y110" s="286">
        <v>384.60134517742591</v>
      </c>
      <c r="Z110" s="311">
        <f>Y110/'4'!T110</f>
        <v>0.88530101641907744</v>
      </c>
      <c r="AA110" s="286">
        <v>384.34494428064096</v>
      </c>
      <c r="AB110" s="311">
        <f>AA110/'4'!U110</f>
        <v>0.88530101641907744</v>
      </c>
      <c r="AC110" s="286">
        <v>0.25640089678495492</v>
      </c>
      <c r="AD110" s="312">
        <f>AC110/'4'!V110</f>
        <v>0.88530101641907744</v>
      </c>
      <c r="AE110" s="317">
        <v>8.8530101641907755E-28</v>
      </c>
      <c r="AF110" s="311">
        <f>AE110/'4'!W110</f>
        <v>0.88530101641907755</v>
      </c>
      <c r="AG110" s="286">
        <v>8.8530101641907755E-28</v>
      </c>
      <c r="AH110" s="311">
        <f>AG110/'4'!X110</f>
        <v>0.88530101641907755</v>
      </c>
      <c r="AI110" s="286">
        <v>8.8530101641907755E-28</v>
      </c>
      <c r="AJ110" s="311">
        <f>AI110/'4'!Y110</f>
        <v>0.88530101641907755</v>
      </c>
      <c r="AK110" s="286">
        <v>8.8530101641907755E-28</v>
      </c>
      <c r="AL110" s="311">
        <f>AK110/'4'!Z110</f>
        <v>0.88530101641907755</v>
      </c>
      <c r="AM110" s="286">
        <v>8.8530101641907755E-28</v>
      </c>
      <c r="AN110" s="311">
        <f>AM110/'4'!AA110</f>
        <v>0.88530101641907755</v>
      </c>
      <c r="AO110" s="286">
        <v>8.8530101641907755E-28</v>
      </c>
      <c r="AP110" s="311">
        <f>AO110/'4'!AB110</f>
        <v>0.88530101641907755</v>
      </c>
      <c r="AQ110" s="286">
        <v>8.8530101641907755E-28</v>
      </c>
      <c r="AR110" s="311">
        <f>AQ110/'4'!AC110</f>
        <v>0.88530101641907755</v>
      </c>
      <c r="AS110" s="286">
        <v>8.8530101641907755E-28</v>
      </c>
      <c r="AT110" s="311">
        <f>AS110/'4'!AD110</f>
        <v>0.88530101641907755</v>
      </c>
      <c r="AU110" s="286">
        <v>8.8530101641907755E-28</v>
      </c>
      <c r="AV110" s="311">
        <f>AU110/'4'!AE110</f>
        <v>0.88530101641907755</v>
      </c>
      <c r="AW110" s="286">
        <v>8.8530101641907755E-28</v>
      </c>
      <c r="AX110" s="311">
        <f>AW110/'4'!AF110</f>
        <v>0.88530101641907755</v>
      </c>
      <c r="AY110" s="286">
        <v>8.8530101641907755E-28</v>
      </c>
      <c r="AZ110" s="312">
        <f>AY110/'4'!AG110</f>
        <v>0.88530101641907755</v>
      </c>
      <c r="BA110" s="316">
        <v>384.60134517742591</v>
      </c>
      <c r="BB110" s="311">
        <f>BA110/'4'!AH110</f>
        <v>0.88530101641907744</v>
      </c>
      <c r="BC110" s="286">
        <v>8.8530101641907755E-28</v>
      </c>
      <c r="BD110" s="311">
        <f>BC110/'4'!AI110</f>
        <v>0.68648206734903672</v>
      </c>
      <c r="BE110" s="286">
        <v>8.8530101641907755E-28</v>
      </c>
      <c r="BF110" s="311">
        <f>BE110/'4'!AJ110</f>
        <v>0.68648206734903672</v>
      </c>
      <c r="BG110" s="286">
        <v>8.8530101641907755E-28</v>
      </c>
      <c r="BH110" s="311">
        <f>BG110/'4'!AK110</f>
        <v>0.68648206734903672</v>
      </c>
      <c r="BI110" s="286">
        <v>384.60134517742591</v>
      </c>
      <c r="BJ110" s="311">
        <f>BI110/'4'!AL110</f>
        <v>0.88530101641907744</v>
      </c>
      <c r="BK110" s="286">
        <v>8.8530101641907755E-28</v>
      </c>
      <c r="BL110" s="311">
        <f>BK110/'4'!AM110</f>
        <v>0.68648206734903672</v>
      </c>
      <c r="BM110" s="286">
        <v>8.8530101641907755E-28</v>
      </c>
      <c r="BN110" s="311">
        <f>BM110/'4'!AN110</f>
        <v>0.68648206734903672</v>
      </c>
      <c r="BO110" s="286">
        <v>384.60134517742591</v>
      </c>
      <c r="BP110" s="311">
        <f>BO110/'4'!AO110</f>
        <v>0.88530101641907744</v>
      </c>
      <c r="BQ110" s="286">
        <v>384.34494428064096</v>
      </c>
      <c r="BR110" s="311">
        <f>BQ110/'4'!AP110</f>
        <v>0.88530101641907744</v>
      </c>
      <c r="BS110" s="286">
        <v>0.25640089678495492</v>
      </c>
      <c r="BT110" s="312">
        <f>BS110/'4'!AQ110</f>
        <v>0.88530101641907744</v>
      </c>
      <c r="BW110" s="314"/>
    </row>
    <row r="111" spans="1:75" s="245" customFormat="1">
      <c r="A111" s="305"/>
      <c r="B111" s="256">
        <v>83</v>
      </c>
      <c r="C111" s="1084" t="s">
        <v>729</v>
      </c>
      <c r="D111" s="1084"/>
      <c r="E111" s="1084"/>
      <c r="F111" s="1084"/>
      <c r="G111" s="1084"/>
      <c r="H111" s="1085" t="s">
        <v>796</v>
      </c>
      <c r="I111" s="1086"/>
      <c r="J111" s="315">
        <v>24109</v>
      </c>
      <c r="K111" s="316">
        <v>384.60134517742591</v>
      </c>
      <c r="L111" s="309">
        <f>K111/'4'!M111</f>
        <v>0.88530101641907744</v>
      </c>
      <c r="M111" s="286">
        <v>8.8530101641907755E-28</v>
      </c>
      <c r="N111" s="311">
        <f>M111/'4'!N111</f>
        <v>0.88530101641907755</v>
      </c>
      <c r="O111" s="286">
        <v>1.1417019132040281E-27</v>
      </c>
      <c r="P111" s="311">
        <f>O111/'4'!O111</f>
        <v>1.141701913204028</v>
      </c>
      <c r="Q111" s="286">
        <v>8.8530101641907755E-28</v>
      </c>
      <c r="R111" s="311">
        <f>Q111/'4'!P111</f>
        <v>0.88530101641907755</v>
      </c>
      <c r="S111" s="286">
        <v>384.60134517742591</v>
      </c>
      <c r="T111" s="311">
        <f>S111/'4'!Q111</f>
        <v>0.88530101641907744</v>
      </c>
      <c r="U111" s="286">
        <v>8.8530101641907755E-28</v>
      </c>
      <c r="V111" s="311">
        <f>U111/'4'!R111</f>
        <v>0.68648206734903672</v>
      </c>
      <c r="W111" s="286">
        <v>8.8530101641907755E-28</v>
      </c>
      <c r="X111" s="311">
        <f>W111/'4'!S111</f>
        <v>0.68648206734903672</v>
      </c>
      <c r="Y111" s="286">
        <v>384.60134517742591</v>
      </c>
      <c r="Z111" s="311">
        <f>Y111/'4'!T111</f>
        <v>0.88530101641907744</v>
      </c>
      <c r="AA111" s="286">
        <v>384.34494428064096</v>
      </c>
      <c r="AB111" s="311">
        <f>AA111/'4'!U111</f>
        <v>0.88530101641907744</v>
      </c>
      <c r="AC111" s="286">
        <v>0.25640089678495492</v>
      </c>
      <c r="AD111" s="312">
        <f>AC111/'4'!V111</f>
        <v>0.88530101641907744</v>
      </c>
      <c r="AE111" s="317">
        <v>8.8530101641907755E-28</v>
      </c>
      <c r="AF111" s="311">
        <f>AE111/'4'!W111</f>
        <v>0.88530101641907755</v>
      </c>
      <c r="AG111" s="286">
        <v>8.8530101641907755E-28</v>
      </c>
      <c r="AH111" s="311">
        <f>AG111/'4'!X111</f>
        <v>0.88530101641907755</v>
      </c>
      <c r="AI111" s="286">
        <v>8.8530101641907755E-28</v>
      </c>
      <c r="AJ111" s="311">
        <f>AI111/'4'!Y111</f>
        <v>0.88530101641907755</v>
      </c>
      <c r="AK111" s="286">
        <v>8.8530101641907755E-28</v>
      </c>
      <c r="AL111" s="311">
        <f>AK111/'4'!Z111</f>
        <v>0.88530101641907755</v>
      </c>
      <c r="AM111" s="286">
        <v>8.8530101641907755E-28</v>
      </c>
      <c r="AN111" s="311">
        <f>AM111/'4'!AA111</f>
        <v>0.88530101641907755</v>
      </c>
      <c r="AO111" s="286">
        <v>8.8530101641907755E-28</v>
      </c>
      <c r="AP111" s="311">
        <f>AO111/'4'!AB111</f>
        <v>0.88530101641907755</v>
      </c>
      <c r="AQ111" s="286">
        <v>8.8530101641907755E-28</v>
      </c>
      <c r="AR111" s="311">
        <f>AQ111/'4'!AC111</f>
        <v>0.88530101641907755</v>
      </c>
      <c r="AS111" s="286">
        <v>8.8530101641907755E-28</v>
      </c>
      <c r="AT111" s="311">
        <f>AS111/'4'!AD111</f>
        <v>0.88530101641907755</v>
      </c>
      <c r="AU111" s="286">
        <v>8.8530101641907755E-28</v>
      </c>
      <c r="AV111" s="311">
        <f>AU111/'4'!AE111</f>
        <v>0.88530101641907755</v>
      </c>
      <c r="AW111" s="286">
        <v>8.8530101641907755E-28</v>
      </c>
      <c r="AX111" s="311">
        <f>AW111/'4'!AF111</f>
        <v>0.88530101641907755</v>
      </c>
      <c r="AY111" s="286">
        <v>8.8530101641907755E-28</v>
      </c>
      <c r="AZ111" s="312">
        <f>AY111/'4'!AG111</f>
        <v>0.88530101641907755</v>
      </c>
      <c r="BA111" s="316">
        <v>384.60134517742591</v>
      </c>
      <c r="BB111" s="311">
        <f>BA111/'4'!AH111</f>
        <v>0.88530101641907744</v>
      </c>
      <c r="BC111" s="286">
        <v>8.8530101641907755E-28</v>
      </c>
      <c r="BD111" s="311">
        <f>BC111/'4'!AI111</f>
        <v>0.68648206734903672</v>
      </c>
      <c r="BE111" s="286">
        <v>8.8530101641907755E-28</v>
      </c>
      <c r="BF111" s="311">
        <f>BE111/'4'!AJ111</f>
        <v>0.68648206734903672</v>
      </c>
      <c r="BG111" s="286">
        <v>8.8530101641907755E-28</v>
      </c>
      <c r="BH111" s="311">
        <f>BG111/'4'!AK111</f>
        <v>0.68648206734903672</v>
      </c>
      <c r="BI111" s="286">
        <v>384.60134517742591</v>
      </c>
      <c r="BJ111" s="311">
        <f>BI111/'4'!AL111</f>
        <v>0.88530101641907744</v>
      </c>
      <c r="BK111" s="286">
        <v>8.8530101641907755E-28</v>
      </c>
      <c r="BL111" s="311">
        <f>BK111/'4'!AM111</f>
        <v>0.68648206734903672</v>
      </c>
      <c r="BM111" s="286">
        <v>8.8530101641907755E-28</v>
      </c>
      <c r="BN111" s="311">
        <f>BM111/'4'!AN111</f>
        <v>0.68648206734903672</v>
      </c>
      <c r="BO111" s="286">
        <v>384.60134517742591</v>
      </c>
      <c r="BP111" s="311">
        <f>BO111/'4'!AO111</f>
        <v>0.88530101641907744</v>
      </c>
      <c r="BQ111" s="286">
        <v>384.34494428064096</v>
      </c>
      <c r="BR111" s="311">
        <f>BQ111/'4'!AP111</f>
        <v>0.88530101641907744</v>
      </c>
      <c r="BS111" s="286">
        <v>0.25640089678495492</v>
      </c>
      <c r="BT111" s="312">
        <f>BS111/'4'!AQ111</f>
        <v>0.88530101641907744</v>
      </c>
      <c r="BW111" s="314"/>
    </row>
    <row r="112" spans="1:75" s="245" customFormat="1">
      <c r="A112" s="305"/>
      <c r="B112" s="256">
        <v>84</v>
      </c>
      <c r="C112" s="1084" t="s">
        <v>730</v>
      </c>
      <c r="D112" s="1084"/>
      <c r="E112" s="1084"/>
      <c r="F112" s="1084"/>
      <c r="G112" s="1084"/>
      <c r="H112" s="1085" t="s">
        <v>796</v>
      </c>
      <c r="I112" s="1086"/>
      <c r="J112" s="315">
        <v>24111</v>
      </c>
      <c r="K112" s="316">
        <v>3846.0134517742595</v>
      </c>
      <c r="L112" s="309">
        <f>K112/'4'!M112</f>
        <v>0.88530101641907744</v>
      </c>
      <c r="M112" s="286">
        <v>8.8530101641907755E-28</v>
      </c>
      <c r="N112" s="311">
        <f>M112/'4'!N112</f>
        <v>0.88530101641907755</v>
      </c>
      <c r="O112" s="286">
        <v>1.1417019132040281E-27</v>
      </c>
      <c r="P112" s="311">
        <f>O112/'4'!O112</f>
        <v>1.141701913204028</v>
      </c>
      <c r="Q112" s="286">
        <v>8.8530101641907755E-28</v>
      </c>
      <c r="R112" s="311">
        <f>Q112/'4'!P112</f>
        <v>0.88530101641907755</v>
      </c>
      <c r="S112" s="286">
        <v>3846.0134517742595</v>
      </c>
      <c r="T112" s="311">
        <f>S112/'4'!Q112</f>
        <v>0.88530101641907744</v>
      </c>
      <c r="U112" s="286">
        <v>8.8530101641907755E-28</v>
      </c>
      <c r="V112" s="311">
        <f>U112/'4'!R112</f>
        <v>0.68648206734903672</v>
      </c>
      <c r="W112" s="286">
        <v>8.8530101641907755E-28</v>
      </c>
      <c r="X112" s="311">
        <f>W112/'4'!S112</f>
        <v>0.68648206734903672</v>
      </c>
      <c r="Y112" s="286">
        <v>3846.0134517742595</v>
      </c>
      <c r="Z112" s="311">
        <f>Y112/'4'!T112</f>
        <v>0.88530101641907744</v>
      </c>
      <c r="AA112" s="286">
        <v>3845.7570508774738</v>
      </c>
      <c r="AB112" s="311">
        <f>AA112/'4'!U112</f>
        <v>0.88530101641907744</v>
      </c>
      <c r="AC112" s="286">
        <v>0.25640089678520656</v>
      </c>
      <c r="AD112" s="312">
        <f>AC112/'4'!V112</f>
        <v>0.88530101641907744</v>
      </c>
      <c r="AE112" s="317">
        <v>8.8530101641907755E-28</v>
      </c>
      <c r="AF112" s="311">
        <f>AE112/'4'!W112</f>
        <v>0.88530101641907755</v>
      </c>
      <c r="AG112" s="286">
        <v>8.8530101641907755E-28</v>
      </c>
      <c r="AH112" s="311">
        <f>AG112/'4'!X112</f>
        <v>0.88530101641907755</v>
      </c>
      <c r="AI112" s="286">
        <v>8.8530101641907755E-28</v>
      </c>
      <c r="AJ112" s="311">
        <f>AI112/'4'!Y112</f>
        <v>0.88530101641907755</v>
      </c>
      <c r="AK112" s="286">
        <v>8.8530101641907755E-28</v>
      </c>
      <c r="AL112" s="311">
        <f>AK112/'4'!Z112</f>
        <v>0.88530101641907755</v>
      </c>
      <c r="AM112" s="286">
        <v>8.8530101641907755E-28</v>
      </c>
      <c r="AN112" s="311">
        <f>AM112/'4'!AA112</f>
        <v>0.88530101641907755</v>
      </c>
      <c r="AO112" s="286">
        <v>8.8530101641907755E-28</v>
      </c>
      <c r="AP112" s="311">
        <f>AO112/'4'!AB112</f>
        <v>0.88530101641907755</v>
      </c>
      <c r="AQ112" s="286">
        <v>8.8530101641907755E-28</v>
      </c>
      <c r="AR112" s="311">
        <f>AQ112/'4'!AC112</f>
        <v>0.88530101641907755</v>
      </c>
      <c r="AS112" s="286">
        <v>8.8530101641907755E-28</v>
      </c>
      <c r="AT112" s="311">
        <f>AS112/'4'!AD112</f>
        <v>0.88530101641907755</v>
      </c>
      <c r="AU112" s="286">
        <v>8.8530101641907755E-28</v>
      </c>
      <c r="AV112" s="311">
        <f>AU112/'4'!AE112</f>
        <v>0.88530101641907755</v>
      </c>
      <c r="AW112" s="286">
        <v>8.8530101641907755E-28</v>
      </c>
      <c r="AX112" s="311">
        <f>AW112/'4'!AF112</f>
        <v>0.88530101641907755</v>
      </c>
      <c r="AY112" s="286">
        <v>8.8530101641907755E-28</v>
      </c>
      <c r="AZ112" s="312">
        <f>AY112/'4'!AG112</f>
        <v>0.88530101641907755</v>
      </c>
      <c r="BA112" s="316">
        <v>3846.0134517742595</v>
      </c>
      <c r="BB112" s="311">
        <f>BA112/'4'!AH112</f>
        <v>0.88530101641907744</v>
      </c>
      <c r="BC112" s="286">
        <v>8.8530101641907755E-28</v>
      </c>
      <c r="BD112" s="311">
        <f>BC112/'4'!AI112</f>
        <v>0.68648206734903672</v>
      </c>
      <c r="BE112" s="286">
        <v>8.8530101641907755E-28</v>
      </c>
      <c r="BF112" s="311">
        <f>BE112/'4'!AJ112</f>
        <v>0.68648206734903672</v>
      </c>
      <c r="BG112" s="286">
        <v>8.8530101641907755E-28</v>
      </c>
      <c r="BH112" s="311">
        <f>BG112/'4'!AK112</f>
        <v>0.68648206734903672</v>
      </c>
      <c r="BI112" s="286">
        <v>3846.0134517742595</v>
      </c>
      <c r="BJ112" s="311">
        <f>BI112/'4'!AL112</f>
        <v>0.88530101641907744</v>
      </c>
      <c r="BK112" s="286">
        <v>8.8530101641907755E-28</v>
      </c>
      <c r="BL112" s="311">
        <f>BK112/'4'!AM112</f>
        <v>0.68648206734903672</v>
      </c>
      <c r="BM112" s="286">
        <v>8.8530101641907755E-28</v>
      </c>
      <c r="BN112" s="311">
        <f>BM112/'4'!AN112</f>
        <v>0.68648206734903672</v>
      </c>
      <c r="BO112" s="286">
        <v>3846.0134517742595</v>
      </c>
      <c r="BP112" s="311">
        <f>BO112/'4'!AO112</f>
        <v>0.88530101641907744</v>
      </c>
      <c r="BQ112" s="286">
        <v>3845.7570508774738</v>
      </c>
      <c r="BR112" s="311">
        <f>BQ112/'4'!AP112</f>
        <v>0.88530101641907744</v>
      </c>
      <c r="BS112" s="286">
        <v>0.25640089678520656</v>
      </c>
      <c r="BT112" s="312">
        <f>BS112/'4'!AQ112</f>
        <v>0.88530101641907744</v>
      </c>
      <c r="BW112" s="314"/>
    </row>
    <row r="113" spans="1:75" s="245" customFormat="1">
      <c r="A113" s="305"/>
      <c r="B113" s="256">
        <v>85</v>
      </c>
      <c r="C113" s="1084" t="s">
        <v>731</v>
      </c>
      <c r="D113" s="1084"/>
      <c r="E113" s="1084"/>
      <c r="F113" s="1084"/>
      <c r="G113" s="1084"/>
      <c r="H113" s="1085" t="s">
        <v>804</v>
      </c>
      <c r="I113" s="1086"/>
      <c r="J113" s="315">
        <v>31204</v>
      </c>
      <c r="K113" s="316">
        <v>644.33545362058089</v>
      </c>
      <c r="L113" s="309">
        <f>K113/'4'!M113</f>
        <v>0.88530101641907755</v>
      </c>
      <c r="M113" s="286">
        <v>8.8530101641907755E-28</v>
      </c>
      <c r="N113" s="311">
        <f>M113/'4'!N113</f>
        <v>0.88530101641907755</v>
      </c>
      <c r="O113" s="286">
        <v>1.1417019132040281E-27</v>
      </c>
      <c r="P113" s="311">
        <f>O113/'4'!O113</f>
        <v>1.141701913204028</v>
      </c>
      <c r="Q113" s="286">
        <v>8.8530101641907755E-28</v>
      </c>
      <c r="R113" s="311">
        <f>Q113/'4'!P113</f>
        <v>0.88530101641907755</v>
      </c>
      <c r="S113" s="286">
        <v>644.33545362058089</v>
      </c>
      <c r="T113" s="311">
        <f>S113/'4'!Q113</f>
        <v>0.88530101641907755</v>
      </c>
      <c r="U113" s="286">
        <v>8.8530101641907755E-28</v>
      </c>
      <c r="V113" s="311">
        <f>U113/'4'!R113</f>
        <v>0.68648206734903672</v>
      </c>
      <c r="W113" s="286">
        <v>8.8530101641907755E-28</v>
      </c>
      <c r="X113" s="311">
        <f>W113/'4'!S113</f>
        <v>0.68648206734903672</v>
      </c>
      <c r="Y113" s="286">
        <v>644.33545362058089</v>
      </c>
      <c r="Z113" s="311">
        <f>Y113/'4'!T113</f>
        <v>0.88530101641907755</v>
      </c>
      <c r="AA113" s="286">
        <v>644.07905272379594</v>
      </c>
      <c r="AB113" s="311">
        <f>AA113/'4'!U113</f>
        <v>0.88530101641907744</v>
      </c>
      <c r="AC113" s="286">
        <v>0.25640089678490463</v>
      </c>
      <c r="AD113" s="312">
        <f>AC113/'4'!V113</f>
        <v>0.88530101641907744</v>
      </c>
      <c r="AE113" s="317">
        <v>8.8530101641907755E-28</v>
      </c>
      <c r="AF113" s="311">
        <f>AE113/'4'!W113</f>
        <v>0.88530101641907755</v>
      </c>
      <c r="AG113" s="286">
        <v>8.8530101641907755E-28</v>
      </c>
      <c r="AH113" s="311">
        <f>AG113/'4'!X113</f>
        <v>0.88530101641907755</v>
      </c>
      <c r="AI113" s="286">
        <v>8.8530101641907755E-28</v>
      </c>
      <c r="AJ113" s="311">
        <f>AI113/'4'!Y113</f>
        <v>0.88530101641907755</v>
      </c>
      <c r="AK113" s="286">
        <v>8.8530101641907755E-28</v>
      </c>
      <c r="AL113" s="311">
        <f>AK113/'4'!Z113</f>
        <v>0.88530101641907755</v>
      </c>
      <c r="AM113" s="286">
        <v>8.8530101641907755E-28</v>
      </c>
      <c r="AN113" s="311">
        <f>AM113/'4'!AA113</f>
        <v>0.88530101641907755</v>
      </c>
      <c r="AO113" s="286">
        <v>8.8530101641907755E-28</v>
      </c>
      <c r="AP113" s="311">
        <f>AO113/'4'!AB113</f>
        <v>0.88530101641907755</v>
      </c>
      <c r="AQ113" s="286">
        <v>8.8530101641907755E-28</v>
      </c>
      <c r="AR113" s="311">
        <f>AQ113/'4'!AC113</f>
        <v>0.88530101641907755</v>
      </c>
      <c r="AS113" s="286">
        <v>8.8530101641907755E-28</v>
      </c>
      <c r="AT113" s="311">
        <f>AS113/'4'!AD113</f>
        <v>0.88530101641907755</v>
      </c>
      <c r="AU113" s="286">
        <v>8.8530101641907755E-28</v>
      </c>
      <c r="AV113" s="311">
        <f>AU113/'4'!AE113</f>
        <v>0.88530101641907755</v>
      </c>
      <c r="AW113" s="286">
        <v>8.8530101641907755E-28</v>
      </c>
      <c r="AX113" s="311">
        <f>AW113/'4'!AF113</f>
        <v>0.88530101641907755</v>
      </c>
      <c r="AY113" s="286">
        <v>8.8530101641907755E-28</v>
      </c>
      <c r="AZ113" s="312">
        <f>AY113/'4'!AG113</f>
        <v>0.88530101641907755</v>
      </c>
      <c r="BA113" s="316">
        <v>644.33545362058089</v>
      </c>
      <c r="BB113" s="311">
        <f>BA113/'4'!AH113</f>
        <v>0.88530101641907755</v>
      </c>
      <c r="BC113" s="286">
        <v>8.8530101641907755E-28</v>
      </c>
      <c r="BD113" s="311">
        <f>BC113/'4'!AI113</f>
        <v>0.68648206734903672</v>
      </c>
      <c r="BE113" s="286">
        <v>8.8530101641907755E-28</v>
      </c>
      <c r="BF113" s="311">
        <f>BE113/'4'!AJ113</f>
        <v>0.68648206734903672</v>
      </c>
      <c r="BG113" s="286">
        <v>8.8530101641907755E-28</v>
      </c>
      <c r="BH113" s="311">
        <f>BG113/'4'!AK113</f>
        <v>0.68648206734903672</v>
      </c>
      <c r="BI113" s="286">
        <v>644.33545362058089</v>
      </c>
      <c r="BJ113" s="311">
        <f>BI113/'4'!AL113</f>
        <v>0.88530101641907755</v>
      </c>
      <c r="BK113" s="286">
        <v>8.8530101641907755E-28</v>
      </c>
      <c r="BL113" s="311">
        <f>BK113/'4'!AM113</f>
        <v>0.68648206734903672</v>
      </c>
      <c r="BM113" s="286">
        <v>8.8530101641907755E-28</v>
      </c>
      <c r="BN113" s="311">
        <f>BM113/'4'!AN113</f>
        <v>0.68648206734903672</v>
      </c>
      <c r="BO113" s="286">
        <v>644.33545362058089</v>
      </c>
      <c r="BP113" s="311">
        <f>BO113/'4'!AO113</f>
        <v>0.88530101641907755</v>
      </c>
      <c r="BQ113" s="286">
        <v>644.07905272379594</v>
      </c>
      <c r="BR113" s="311">
        <f>BQ113/'4'!AP113</f>
        <v>0.88530101641907744</v>
      </c>
      <c r="BS113" s="286">
        <v>0.25640089678490463</v>
      </c>
      <c r="BT113" s="312">
        <f>BS113/'4'!AQ113</f>
        <v>0.88530101641907744</v>
      </c>
      <c r="BW113" s="314"/>
    </row>
    <row r="114" spans="1:75" s="245" customFormat="1">
      <c r="A114" s="305"/>
      <c r="B114" s="256">
        <v>86</v>
      </c>
      <c r="C114" s="1084" t="s">
        <v>732</v>
      </c>
      <c r="D114" s="1084"/>
      <c r="E114" s="1084"/>
      <c r="F114" s="1084"/>
      <c r="G114" s="1084"/>
      <c r="H114" s="1085" t="s">
        <v>804</v>
      </c>
      <c r="I114" s="1086"/>
      <c r="J114" s="315">
        <v>31206</v>
      </c>
      <c r="K114" s="316">
        <v>716.64050651393688</v>
      </c>
      <c r="L114" s="309">
        <f>K114/'4'!M114</f>
        <v>0.88530101641907744</v>
      </c>
      <c r="M114" s="286">
        <v>8.8530101641907755E-28</v>
      </c>
      <c r="N114" s="311">
        <f>M114/'4'!N114</f>
        <v>0.88530101641907755</v>
      </c>
      <c r="O114" s="286">
        <v>1.1417019132040281E-27</v>
      </c>
      <c r="P114" s="311">
        <f>O114/'4'!O114</f>
        <v>1.141701913204028</v>
      </c>
      <c r="Q114" s="286">
        <v>8.8530101641907755E-28</v>
      </c>
      <c r="R114" s="311">
        <f>Q114/'4'!P114</f>
        <v>0.88530101641907755</v>
      </c>
      <c r="S114" s="286">
        <v>716.64050651393688</v>
      </c>
      <c r="T114" s="311">
        <f>S114/'4'!Q114</f>
        <v>0.88530101641907744</v>
      </c>
      <c r="U114" s="286">
        <v>8.8530101641907755E-28</v>
      </c>
      <c r="V114" s="311">
        <f>U114/'4'!R114</f>
        <v>0.68648206734903672</v>
      </c>
      <c r="W114" s="286">
        <v>8.8530101641907755E-28</v>
      </c>
      <c r="X114" s="311">
        <f>W114/'4'!S114</f>
        <v>0.68648206734903672</v>
      </c>
      <c r="Y114" s="286">
        <v>716.64050651393688</v>
      </c>
      <c r="Z114" s="311">
        <f>Y114/'4'!T114</f>
        <v>0.88530101641907744</v>
      </c>
      <c r="AA114" s="286">
        <v>716.38410561715204</v>
      </c>
      <c r="AB114" s="311">
        <f>AA114/'4'!U114</f>
        <v>0.88530101641907744</v>
      </c>
      <c r="AC114" s="286">
        <v>0.25640089678490463</v>
      </c>
      <c r="AD114" s="312">
        <f>AC114/'4'!V114</f>
        <v>0.88530101641907744</v>
      </c>
      <c r="AE114" s="317">
        <v>8.8530101641907755E-28</v>
      </c>
      <c r="AF114" s="311">
        <f>AE114/'4'!W114</f>
        <v>0.88530101641907755</v>
      </c>
      <c r="AG114" s="286">
        <v>8.8530101641907755E-28</v>
      </c>
      <c r="AH114" s="311">
        <f>AG114/'4'!X114</f>
        <v>0.88530101641907755</v>
      </c>
      <c r="AI114" s="286">
        <v>8.8530101641907755E-28</v>
      </c>
      <c r="AJ114" s="311">
        <f>AI114/'4'!Y114</f>
        <v>0.88530101641907755</v>
      </c>
      <c r="AK114" s="286">
        <v>8.8530101641907755E-28</v>
      </c>
      <c r="AL114" s="311">
        <f>AK114/'4'!Z114</f>
        <v>0.88530101641907755</v>
      </c>
      <c r="AM114" s="286">
        <v>8.8530101641907755E-28</v>
      </c>
      <c r="AN114" s="311">
        <f>AM114/'4'!AA114</f>
        <v>0.88530101641907755</v>
      </c>
      <c r="AO114" s="286">
        <v>8.8530101641907755E-28</v>
      </c>
      <c r="AP114" s="311">
        <f>AO114/'4'!AB114</f>
        <v>0.88530101641907755</v>
      </c>
      <c r="AQ114" s="286">
        <v>8.8530101641907755E-28</v>
      </c>
      <c r="AR114" s="311">
        <f>AQ114/'4'!AC114</f>
        <v>0.88530101641907755</v>
      </c>
      <c r="AS114" s="286">
        <v>8.8530101641907755E-28</v>
      </c>
      <c r="AT114" s="311">
        <f>AS114/'4'!AD114</f>
        <v>0.88530101641907755</v>
      </c>
      <c r="AU114" s="286">
        <v>8.8530101641907755E-28</v>
      </c>
      <c r="AV114" s="311">
        <f>AU114/'4'!AE114</f>
        <v>0.88530101641907755</v>
      </c>
      <c r="AW114" s="286">
        <v>8.8530101641907755E-28</v>
      </c>
      <c r="AX114" s="311">
        <f>AW114/'4'!AF114</f>
        <v>0.88530101641907755</v>
      </c>
      <c r="AY114" s="286">
        <v>8.8530101641907755E-28</v>
      </c>
      <c r="AZ114" s="312">
        <f>AY114/'4'!AG114</f>
        <v>0.88530101641907755</v>
      </c>
      <c r="BA114" s="316">
        <v>716.64050651393688</v>
      </c>
      <c r="BB114" s="311">
        <f>BA114/'4'!AH114</f>
        <v>0.88530101641907744</v>
      </c>
      <c r="BC114" s="286">
        <v>8.8530101641907755E-28</v>
      </c>
      <c r="BD114" s="311">
        <f>BC114/'4'!AI114</f>
        <v>0.68648206734903672</v>
      </c>
      <c r="BE114" s="286">
        <v>8.8530101641907755E-28</v>
      </c>
      <c r="BF114" s="311">
        <f>BE114/'4'!AJ114</f>
        <v>0.68648206734903672</v>
      </c>
      <c r="BG114" s="286">
        <v>8.8530101641907755E-28</v>
      </c>
      <c r="BH114" s="311">
        <f>BG114/'4'!AK114</f>
        <v>0.68648206734903672</v>
      </c>
      <c r="BI114" s="286">
        <v>716.64050651393688</v>
      </c>
      <c r="BJ114" s="311">
        <f>BI114/'4'!AL114</f>
        <v>0.88530101641907744</v>
      </c>
      <c r="BK114" s="286">
        <v>8.8530101641907755E-28</v>
      </c>
      <c r="BL114" s="311">
        <f>BK114/'4'!AM114</f>
        <v>0.68648206734903672</v>
      </c>
      <c r="BM114" s="286">
        <v>8.8530101641907755E-28</v>
      </c>
      <c r="BN114" s="311">
        <f>BM114/'4'!AN114</f>
        <v>0.68648206734903672</v>
      </c>
      <c r="BO114" s="286">
        <v>716.64050651393688</v>
      </c>
      <c r="BP114" s="311">
        <f>BO114/'4'!AO114</f>
        <v>0.88530101641907744</v>
      </c>
      <c r="BQ114" s="286">
        <v>716.38410561715204</v>
      </c>
      <c r="BR114" s="311">
        <f>BQ114/'4'!AP114</f>
        <v>0.88530101641907744</v>
      </c>
      <c r="BS114" s="286">
        <v>0.25640089678490463</v>
      </c>
      <c r="BT114" s="312">
        <f>BS114/'4'!AQ114</f>
        <v>0.88530101641907744</v>
      </c>
      <c r="BW114" s="314"/>
    </row>
    <row r="115" spans="1:75" s="245" customFormat="1">
      <c r="A115" s="305"/>
      <c r="B115" s="256">
        <v>87</v>
      </c>
      <c r="C115" s="1084" t="s">
        <v>732</v>
      </c>
      <c r="D115" s="1084"/>
      <c r="E115" s="1084"/>
      <c r="F115" s="1084"/>
      <c r="G115" s="1084"/>
      <c r="H115" s="1085" t="s">
        <v>804</v>
      </c>
      <c r="I115" s="1086"/>
      <c r="J115" s="315">
        <v>31207</v>
      </c>
      <c r="K115" s="316">
        <v>511.51978908597647</v>
      </c>
      <c r="L115" s="309">
        <f>K115/'4'!M115</f>
        <v>0.88530101641907744</v>
      </c>
      <c r="M115" s="286">
        <v>8.8530101641907755E-28</v>
      </c>
      <c r="N115" s="311">
        <f>M115/'4'!N115</f>
        <v>0.88530101641907755</v>
      </c>
      <c r="O115" s="286">
        <v>1.1417019132040281E-27</v>
      </c>
      <c r="P115" s="311">
        <f>O115/'4'!O115</f>
        <v>1.141701913204028</v>
      </c>
      <c r="Q115" s="286">
        <v>8.8530101641907755E-28</v>
      </c>
      <c r="R115" s="311">
        <f>Q115/'4'!P115</f>
        <v>0.88530101641907755</v>
      </c>
      <c r="S115" s="286">
        <v>511.51978908597647</v>
      </c>
      <c r="T115" s="311">
        <f>S115/'4'!Q115</f>
        <v>0.88530101641907744</v>
      </c>
      <c r="U115" s="286">
        <v>8.8530101641907755E-28</v>
      </c>
      <c r="V115" s="311">
        <f>U115/'4'!R115</f>
        <v>0.68648206734903672</v>
      </c>
      <c r="W115" s="286">
        <v>8.8530101641907755E-28</v>
      </c>
      <c r="X115" s="311">
        <f>W115/'4'!S115</f>
        <v>0.68648206734903672</v>
      </c>
      <c r="Y115" s="286">
        <v>511.51978908597647</v>
      </c>
      <c r="Z115" s="311">
        <f>Y115/'4'!T115</f>
        <v>0.88530101641907744</v>
      </c>
      <c r="AA115" s="286">
        <v>511.26338818919152</v>
      </c>
      <c r="AB115" s="311">
        <f>AA115/'4'!U115</f>
        <v>0.88530101641907744</v>
      </c>
      <c r="AC115" s="286">
        <v>0.25640089678500527</v>
      </c>
      <c r="AD115" s="312">
        <f>AC115/'4'!V115</f>
        <v>0.88530101641907744</v>
      </c>
      <c r="AE115" s="317">
        <v>8.8530101641907755E-28</v>
      </c>
      <c r="AF115" s="311">
        <f>AE115/'4'!W115</f>
        <v>0.88530101641907755</v>
      </c>
      <c r="AG115" s="286">
        <v>8.8530101641907755E-28</v>
      </c>
      <c r="AH115" s="311">
        <f>AG115/'4'!X115</f>
        <v>0.88530101641907755</v>
      </c>
      <c r="AI115" s="286">
        <v>8.8530101641907755E-28</v>
      </c>
      <c r="AJ115" s="311">
        <f>AI115/'4'!Y115</f>
        <v>0.88530101641907755</v>
      </c>
      <c r="AK115" s="286">
        <v>8.8530101641907755E-28</v>
      </c>
      <c r="AL115" s="311">
        <f>AK115/'4'!Z115</f>
        <v>0.88530101641907755</v>
      </c>
      <c r="AM115" s="286">
        <v>8.8530101641907755E-28</v>
      </c>
      <c r="AN115" s="311">
        <f>AM115/'4'!AA115</f>
        <v>0.88530101641907755</v>
      </c>
      <c r="AO115" s="286">
        <v>8.8530101641907755E-28</v>
      </c>
      <c r="AP115" s="311">
        <f>AO115/'4'!AB115</f>
        <v>0.88530101641907755</v>
      </c>
      <c r="AQ115" s="286">
        <v>8.8530101641907755E-28</v>
      </c>
      <c r="AR115" s="311">
        <f>AQ115/'4'!AC115</f>
        <v>0.88530101641907755</v>
      </c>
      <c r="AS115" s="286">
        <v>8.8530101641907755E-28</v>
      </c>
      <c r="AT115" s="311">
        <f>AS115/'4'!AD115</f>
        <v>0.88530101641907755</v>
      </c>
      <c r="AU115" s="286">
        <v>8.8530101641907755E-28</v>
      </c>
      <c r="AV115" s="311">
        <f>AU115/'4'!AE115</f>
        <v>0.88530101641907755</v>
      </c>
      <c r="AW115" s="286">
        <v>8.8530101641907755E-28</v>
      </c>
      <c r="AX115" s="311">
        <f>AW115/'4'!AF115</f>
        <v>0.88530101641907755</v>
      </c>
      <c r="AY115" s="286">
        <v>8.8530101641907755E-28</v>
      </c>
      <c r="AZ115" s="312">
        <f>AY115/'4'!AG115</f>
        <v>0.88530101641907755</v>
      </c>
      <c r="BA115" s="316">
        <v>511.51978908597647</v>
      </c>
      <c r="BB115" s="311">
        <f>BA115/'4'!AH115</f>
        <v>0.88530101641907744</v>
      </c>
      <c r="BC115" s="286">
        <v>8.8530101641907755E-28</v>
      </c>
      <c r="BD115" s="311">
        <f>BC115/'4'!AI115</f>
        <v>0.68648206734903672</v>
      </c>
      <c r="BE115" s="286">
        <v>8.8530101641907755E-28</v>
      </c>
      <c r="BF115" s="311">
        <f>BE115/'4'!AJ115</f>
        <v>0.68648206734903672</v>
      </c>
      <c r="BG115" s="286">
        <v>8.8530101641907755E-28</v>
      </c>
      <c r="BH115" s="311">
        <f>BG115/'4'!AK115</f>
        <v>0.68648206734903672</v>
      </c>
      <c r="BI115" s="286">
        <v>511.51978908597647</v>
      </c>
      <c r="BJ115" s="311">
        <f>BI115/'4'!AL115</f>
        <v>0.88530101641907744</v>
      </c>
      <c r="BK115" s="286">
        <v>8.8530101641907755E-28</v>
      </c>
      <c r="BL115" s="311">
        <f>BK115/'4'!AM115</f>
        <v>0.68648206734903672</v>
      </c>
      <c r="BM115" s="286">
        <v>8.8530101641907755E-28</v>
      </c>
      <c r="BN115" s="311">
        <f>BM115/'4'!AN115</f>
        <v>0.68648206734903672</v>
      </c>
      <c r="BO115" s="286">
        <v>511.51978908597647</v>
      </c>
      <c r="BP115" s="311">
        <f>BO115/'4'!AO115</f>
        <v>0.88530101641907744</v>
      </c>
      <c r="BQ115" s="286">
        <v>511.26338818919152</v>
      </c>
      <c r="BR115" s="311">
        <f>BQ115/'4'!AP115</f>
        <v>0.88530101641907744</v>
      </c>
      <c r="BS115" s="286">
        <v>0.25640089678500527</v>
      </c>
      <c r="BT115" s="312">
        <f>BS115/'4'!AQ115</f>
        <v>0.88530101641907744</v>
      </c>
      <c r="BW115" s="314"/>
    </row>
    <row r="116" spans="1:75" s="245" customFormat="1">
      <c r="A116" s="305"/>
      <c r="B116" s="256">
        <v>88</v>
      </c>
      <c r="C116" s="1084" t="s">
        <v>733</v>
      </c>
      <c r="D116" s="1084"/>
      <c r="E116" s="1084"/>
      <c r="F116" s="1084"/>
      <c r="G116" s="1084"/>
      <c r="H116" s="1085" t="s">
        <v>804</v>
      </c>
      <c r="I116" s="1086"/>
      <c r="J116" s="315">
        <v>42103</v>
      </c>
      <c r="K116" s="316">
        <v>185.06719184430028</v>
      </c>
      <c r="L116" s="309">
        <f>K116/'4'!M116</f>
        <v>0.9</v>
      </c>
      <c r="M116" s="286">
        <v>9.0000000000000014E-28</v>
      </c>
      <c r="N116" s="311">
        <f>M116/'4'!N116</f>
        <v>0.90000000000000013</v>
      </c>
      <c r="O116" s="286">
        <v>1.1606580166821132E-27</v>
      </c>
      <c r="P116" s="311">
        <f>O116/'4'!O116</f>
        <v>1.1606580166821132</v>
      </c>
      <c r="Q116" s="286">
        <v>9.0000000000000014E-28</v>
      </c>
      <c r="R116" s="311">
        <f>Q116/'4'!P116</f>
        <v>0.90000000000000013</v>
      </c>
      <c r="S116" s="286">
        <v>185.06719184430028</v>
      </c>
      <c r="T116" s="311">
        <f>S116/'4'!Q116</f>
        <v>0.9</v>
      </c>
      <c r="U116" s="286">
        <v>9.0000000000000014E-28</v>
      </c>
      <c r="V116" s="311">
        <f>U116/'4'!R116</f>
        <v>0.69787998562702125</v>
      </c>
      <c r="W116" s="286">
        <v>9.0000000000000014E-28</v>
      </c>
      <c r="X116" s="311">
        <f>W116/'4'!S116</f>
        <v>0.69787998562702125</v>
      </c>
      <c r="Y116" s="286">
        <v>185.06719184430028</v>
      </c>
      <c r="Z116" s="311">
        <f>Y116/'4'!T116</f>
        <v>0.9</v>
      </c>
      <c r="AA116" s="286">
        <v>184.80653382761818</v>
      </c>
      <c r="AB116" s="311">
        <f>AA116/'4'!U116</f>
        <v>0.9</v>
      </c>
      <c r="AC116" s="286">
        <v>0.26065801668211747</v>
      </c>
      <c r="AD116" s="312">
        <f>AC116/'4'!V116</f>
        <v>0.89999999999999991</v>
      </c>
      <c r="AE116" s="317">
        <v>9.0000000000000014E-28</v>
      </c>
      <c r="AF116" s="311">
        <f>AE116/'4'!W116</f>
        <v>0.90000000000000013</v>
      </c>
      <c r="AG116" s="286">
        <v>9.0000000000000014E-28</v>
      </c>
      <c r="AH116" s="311">
        <f>AG116/'4'!X116</f>
        <v>0.90000000000000013</v>
      </c>
      <c r="AI116" s="286">
        <v>9.0000000000000014E-28</v>
      </c>
      <c r="AJ116" s="311">
        <f>AI116/'4'!Y116</f>
        <v>0.90000000000000013</v>
      </c>
      <c r="AK116" s="286">
        <v>9.0000000000000014E-28</v>
      </c>
      <c r="AL116" s="311">
        <f>AK116/'4'!Z116</f>
        <v>0.90000000000000013</v>
      </c>
      <c r="AM116" s="286">
        <v>9.0000000000000014E-28</v>
      </c>
      <c r="AN116" s="311">
        <f>AM116/'4'!AA116</f>
        <v>0.90000000000000013</v>
      </c>
      <c r="AO116" s="286">
        <v>9.0000000000000014E-28</v>
      </c>
      <c r="AP116" s="311">
        <f>AO116/'4'!AB116</f>
        <v>0.90000000000000013</v>
      </c>
      <c r="AQ116" s="286">
        <v>9.0000000000000014E-28</v>
      </c>
      <c r="AR116" s="311">
        <f>AQ116/'4'!AC116</f>
        <v>0.90000000000000013</v>
      </c>
      <c r="AS116" s="286">
        <v>9.0000000000000014E-28</v>
      </c>
      <c r="AT116" s="311">
        <f>AS116/'4'!AD116</f>
        <v>0.90000000000000013</v>
      </c>
      <c r="AU116" s="286">
        <v>9.0000000000000014E-28</v>
      </c>
      <c r="AV116" s="311">
        <f>AU116/'4'!AE116</f>
        <v>0.90000000000000013</v>
      </c>
      <c r="AW116" s="286">
        <v>9.0000000000000014E-28</v>
      </c>
      <c r="AX116" s="311">
        <f>AW116/'4'!AF116</f>
        <v>0.90000000000000013</v>
      </c>
      <c r="AY116" s="286">
        <v>9.0000000000000014E-28</v>
      </c>
      <c r="AZ116" s="312">
        <f>AY116/'4'!AG116</f>
        <v>0.90000000000000013</v>
      </c>
      <c r="BA116" s="316">
        <v>185.06719184430028</v>
      </c>
      <c r="BB116" s="311">
        <f>BA116/'4'!AH116</f>
        <v>0.9</v>
      </c>
      <c r="BC116" s="286">
        <v>9.0000000000000014E-28</v>
      </c>
      <c r="BD116" s="311">
        <f>BC116/'4'!AI116</f>
        <v>0.69787998562702125</v>
      </c>
      <c r="BE116" s="286">
        <v>9.0000000000000014E-28</v>
      </c>
      <c r="BF116" s="311">
        <f>BE116/'4'!AJ116</f>
        <v>0.69787998562702125</v>
      </c>
      <c r="BG116" s="286">
        <v>9.0000000000000014E-28</v>
      </c>
      <c r="BH116" s="311">
        <f>BG116/'4'!AK116</f>
        <v>0.69787998562702125</v>
      </c>
      <c r="BI116" s="286">
        <v>185.06719184430028</v>
      </c>
      <c r="BJ116" s="311">
        <f>BI116/'4'!AL116</f>
        <v>0.9</v>
      </c>
      <c r="BK116" s="286">
        <v>9.0000000000000014E-28</v>
      </c>
      <c r="BL116" s="311">
        <f>BK116/'4'!AM116</f>
        <v>0.69787998562702125</v>
      </c>
      <c r="BM116" s="286">
        <v>9.0000000000000014E-28</v>
      </c>
      <c r="BN116" s="311">
        <f>BM116/'4'!AN116</f>
        <v>0.69787998562702125</v>
      </c>
      <c r="BO116" s="286">
        <v>185.06719184430028</v>
      </c>
      <c r="BP116" s="311">
        <f>BO116/'4'!AO116</f>
        <v>0.9</v>
      </c>
      <c r="BQ116" s="286">
        <v>184.80653382761818</v>
      </c>
      <c r="BR116" s="311">
        <f>BQ116/'4'!AP116</f>
        <v>0.9</v>
      </c>
      <c r="BS116" s="286">
        <v>0.26065801668211747</v>
      </c>
      <c r="BT116" s="312">
        <f>BS116/'4'!AQ116</f>
        <v>0.89999999999999991</v>
      </c>
      <c r="BW116" s="314"/>
    </row>
    <row r="117" spans="1:75" s="245" customFormat="1">
      <c r="A117" s="305"/>
      <c r="B117" s="256">
        <v>89</v>
      </c>
      <c r="C117" s="1084" t="s">
        <v>734</v>
      </c>
      <c r="D117" s="1084"/>
      <c r="E117" s="1084"/>
      <c r="F117" s="1084"/>
      <c r="G117" s="1084"/>
      <c r="H117" s="1085" t="s">
        <v>804</v>
      </c>
      <c r="I117" s="1086"/>
      <c r="J117" s="315">
        <v>42107</v>
      </c>
      <c r="K117" s="316">
        <v>413.92493049119554</v>
      </c>
      <c r="L117" s="309">
        <f>K117/'4'!M117</f>
        <v>0.9</v>
      </c>
      <c r="M117" s="286">
        <v>9.0000000000000014E-28</v>
      </c>
      <c r="N117" s="311">
        <f>M117/'4'!N117</f>
        <v>0.90000000000000013</v>
      </c>
      <c r="O117" s="286">
        <v>1.1606580166821132E-27</v>
      </c>
      <c r="P117" s="311">
        <f>O117/'4'!O117</f>
        <v>1.1606580166821132</v>
      </c>
      <c r="Q117" s="286">
        <v>9.0000000000000014E-28</v>
      </c>
      <c r="R117" s="311">
        <f>Q117/'4'!P117</f>
        <v>0.90000000000000013</v>
      </c>
      <c r="S117" s="286">
        <v>413.92493049119554</v>
      </c>
      <c r="T117" s="311">
        <f>S117/'4'!Q117</f>
        <v>0.9</v>
      </c>
      <c r="U117" s="286">
        <v>9.0000000000000014E-28</v>
      </c>
      <c r="V117" s="311">
        <f>U117/'4'!R117</f>
        <v>0.69787998562702125</v>
      </c>
      <c r="W117" s="286">
        <v>9.0000000000000014E-28</v>
      </c>
      <c r="X117" s="311">
        <f>W117/'4'!S117</f>
        <v>0.69787998562702125</v>
      </c>
      <c r="Y117" s="286">
        <v>413.92493049119554</v>
      </c>
      <c r="Z117" s="311">
        <f>Y117/'4'!T117</f>
        <v>0.9</v>
      </c>
      <c r="AA117" s="286">
        <v>413.6642724745135</v>
      </c>
      <c r="AB117" s="311">
        <f>AA117/'4'!U117</f>
        <v>0.9</v>
      </c>
      <c r="AC117" s="286">
        <v>0.26065801668206634</v>
      </c>
      <c r="AD117" s="312">
        <f>AC117/'4'!V117</f>
        <v>0.9</v>
      </c>
      <c r="AE117" s="317">
        <v>9.0000000000000014E-28</v>
      </c>
      <c r="AF117" s="311">
        <f>AE117/'4'!W117</f>
        <v>0.90000000000000013</v>
      </c>
      <c r="AG117" s="286">
        <v>9.0000000000000014E-28</v>
      </c>
      <c r="AH117" s="311">
        <f>AG117/'4'!X117</f>
        <v>0.90000000000000013</v>
      </c>
      <c r="AI117" s="286">
        <v>9.0000000000000014E-28</v>
      </c>
      <c r="AJ117" s="311">
        <f>AI117/'4'!Y117</f>
        <v>0.90000000000000013</v>
      </c>
      <c r="AK117" s="286">
        <v>9.0000000000000014E-28</v>
      </c>
      <c r="AL117" s="311">
        <f>AK117/'4'!Z117</f>
        <v>0.90000000000000013</v>
      </c>
      <c r="AM117" s="286">
        <v>9.0000000000000014E-28</v>
      </c>
      <c r="AN117" s="311">
        <f>AM117/'4'!AA117</f>
        <v>0.90000000000000013</v>
      </c>
      <c r="AO117" s="286">
        <v>9.0000000000000014E-28</v>
      </c>
      <c r="AP117" s="311">
        <f>AO117/'4'!AB117</f>
        <v>0.90000000000000013</v>
      </c>
      <c r="AQ117" s="286">
        <v>9.0000000000000014E-28</v>
      </c>
      <c r="AR117" s="311">
        <f>AQ117/'4'!AC117</f>
        <v>0.90000000000000013</v>
      </c>
      <c r="AS117" s="286">
        <v>9.0000000000000014E-28</v>
      </c>
      <c r="AT117" s="311">
        <f>AS117/'4'!AD117</f>
        <v>0.90000000000000013</v>
      </c>
      <c r="AU117" s="286">
        <v>9.0000000000000014E-28</v>
      </c>
      <c r="AV117" s="311">
        <f>AU117/'4'!AE117</f>
        <v>0.90000000000000013</v>
      </c>
      <c r="AW117" s="286">
        <v>9.0000000000000014E-28</v>
      </c>
      <c r="AX117" s="311">
        <f>AW117/'4'!AF117</f>
        <v>0.90000000000000013</v>
      </c>
      <c r="AY117" s="286">
        <v>9.0000000000000014E-28</v>
      </c>
      <c r="AZ117" s="312">
        <f>AY117/'4'!AG117</f>
        <v>0.90000000000000013</v>
      </c>
      <c r="BA117" s="316">
        <v>413.92493049119554</v>
      </c>
      <c r="BB117" s="311">
        <f>BA117/'4'!AH117</f>
        <v>0.9</v>
      </c>
      <c r="BC117" s="286">
        <v>9.0000000000000014E-28</v>
      </c>
      <c r="BD117" s="311">
        <f>BC117/'4'!AI117</f>
        <v>0.69787998562702125</v>
      </c>
      <c r="BE117" s="286">
        <v>9.0000000000000014E-28</v>
      </c>
      <c r="BF117" s="311">
        <f>BE117/'4'!AJ117</f>
        <v>0.69787998562702125</v>
      </c>
      <c r="BG117" s="286">
        <v>9.0000000000000014E-28</v>
      </c>
      <c r="BH117" s="311">
        <f>BG117/'4'!AK117</f>
        <v>0.69787998562702125</v>
      </c>
      <c r="BI117" s="286">
        <v>413.92493049119554</v>
      </c>
      <c r="BJ117" s="311">
        <f>BI117/'4'!AL117</f>
        <v>0.9</v>
      </c>
      <c r="BK117" s="286">
        <v>9.0000000000000014E-28</v>
      </c>
      <c r="BL117" s="311">
        <f>BK117/'4'!AM117</f>
        <v>0.69787998562702125</v>
      </c>
      <c r="BM117" s="286">
        <v>9.0000000000000014E-28</v>
      </c>
      <c r="BN117" s="311">
        <f>BM117/'4'!AN117</f>
        <v>0.69787998562702125</v>
      </c>
      <c r="BO117" s="286">
        <v>413.92493049119554</v>
      </c>
      <c r="BP117" s="311">
        <f>BO117/'4'!AO117</f>
        <v>0.9</v>
      </c>
      <c r="BQ117" s="286">
        <v>413.6642724745135</v>
      </c>
      <c r="BR117" s="311">
        <f>BQ117/'4'!AP117</f>
        <v>0.9</v>
      </c>
      <c r="BS117" s="286">
        <v>0.26065801668206634</v>
      </c>
      <c r="BT117" s="312">
        <f>BS117/'4'!AQ117</f>
        <v>0.9</v>
      </c>
      <c r="BW117" s="314"/>
    </row>
    <row r="118" spans="1:75" s="245" customFormat="1">
      <c r="A118" s="305"/>
      <c r="B118" s="256">
        <v>90</v>
      </c>
      <c r="C118" s="1084" t="s">
        <v>735</v>
      </c>
      <c r="D118" s="1084"/>
      <c r="E118" s="1084"/>
      <c r="F118" s="1084"/>
      <c r="G118" s="1084"/>
      <c r="H118" s="1085" t="s">
        <v>797</v>
      </c>
      <c r="I118" s="1086"/>
      <c r="J118" s="315">
        <v>59704</v>
      </c>
      <c r="K118" s="316">
        <v>0</v>
      </c>
      <c r="L118" s="309">
        <f>K118/'4'!M118</f>
        <v>0</v>
      </c>
      <c r="M118" s="286">
        <v>0</v>
      </c>
      <c r="N118" s="311">
        <f>M118/'4'!N118</f>
        <v>0</v>
      </c>
      <c r="O118" s="286">
        <v>0</v>
      </c>
      <c r="P118" s="311">
        <f>O118/'4'!O118</f>
        <v>0</v>
      </c>
      <c r="Q118" s="286">
        <v>0</v>
      </c>
      <c r="R118" s="311">
        <f>Q118/'4'!P118</f>
        <v>0</v>
      </c>
      <c r="S118" s="286">
        <v>0</v>
      </c>
      <c r="T118" s="311">
        <f>S118/'4'!Q118</f>
        <v>0</v>
      </c>
      <c r="U118" s="286">
        <v>0</v>
      </c>
      <c r="V118" s="311">
        <f>U118/'4'!R118</f>
        <v>0</v>
      </c>
      <c r="W118" s="286">
        <v>0</v>
      </c>
      <c r="X118" s="311">
        <f>W118/'4'!S118</f>
        <v>0</v>
      </c>
      <c r="Y118" s="286">
        <v>0</v>
      </c>
      <c r="Z118" s="311">
        <f>Y118/'4'!T118</f>
        <v>0</v>
      </c>
      <c r="AA118" s="286">
        <v>0</v>
      </c>
      <c r="AB118" s="311">
        <f>AA118/'4'!U118</f>
        <v>0</v>
      </c>
      <c r="AC118" s="286">
        <v>0</v>
      </c>
      <c r="AD118" s="312">
        <f>AC118/'4'!V118</f>
        <v>0</v>
      </c>
      <c r="AE118" s="317">
        <v>0</v>
      </c>
      <c r="AF118" s="311">
        <f>AE118/'4'!W118</f>
        <v>0</v>
      </c>
      <c r="AG118" s="286">
        <v>0</v>
      </c>
      <c r="AH118" s="311">
        <f>AG118/'4'!X118</f>
        <v>0</v>
      </c>
      <c r="AI118" s="286">
        <v>0</v>
      </c>
      <c r="AJ118" s="311">
        <f>AI118/'4'!Y118</f>
        <v>0</v>
      </c>
      <c r="AK118" s="286">
        <v>0</v>
      </c>
      <c r="AL118" s="311">
        <f>AK118/'4'!Z118</f>
        <v>0</v>
      </c>
      <c r="AM118" s="286">
        <v>0</v>
      </c>
      <c r="AN118" s="311">
        <f>AM118/'4'!AA118</f>
        <v>0</v>
      </c>
      <c r="AO118" s="286">
        <v>0</v>
      </c>
      <c r="AP118" s="311">
        <f>AO118/'4'!AB118</f>
        <v>0</v>
      </c>
      <c r="AQ118" s="286">
        <v>0</v>
      </c>
      <c r="AR118" s="311">
        <f>AQ118/'4'!AC118</f>
        <v>0</v>
      </c>
      <c r="AS118" s="286">
        <v>0</v>
      </c>
      <c r="AT118" s="311">
        <f>AS118/'4'!AD118</f>
        <v>0</v>
      </c>
      <c r="AU118" s="286">
        <v>0</v>
      </c>
      <c r="AV118" s="311">
        <f>AU118/'4'!AE118</f>
        <v>0</v>
      </c>
      <c r="AW118" s="286">
        <v>0</v>
      </c>
      <c r="AX118" s="311">
        <f>AW118/'4'!AF118</f>
        <v>0</v>
      </c>
      <c r="AY118" s="286">
        <v>0</v>
      </c>
      <c r="AZ118" s="312">
        <f>AY118/'4'!AG118</f>
        <v>0</v>
      </c>
      <c r="BA118" s="316">
        <v>0</v>
      </c>
      <c r="BB118" s="311">
        <f>BA118/'4'!AH118</f>
        <v>0</v>
      </c>
      <c r="BC118" s="286">
        <v>0</v>
      </c>
      <c r="BD118" s="311">
        <f>BC118/'4'!AI118</f>
        <v>0</v>
      </c>
      <c r="BE118" s="286">
        <v>0</v>
      </c>
      <c r="BF118" s="311">
        <f>BE118/'4'!AJ118</f>
        <v>0</v>
      </c>
      <c r="BG118" s="286">
        <v>0</v>
      </c>
      <c r="BH118" s="311">
        <f>BG118/'4'!AK118</f>
        <v>0</v>
      </c>
      <c r="BI118" s="286">
        <v>0</v>
      </c>
      <c r="BJ118" s="311">
        <f>BI118/'4'!AL118</f>
        <v>0</v>
      </c>
      <c r="BK118" s="286">
        <v>0</v>
      </c>
      <c r="BL118" s="311">
        <f>BK118/'4'!AM118</f>
        <v>0</v>
      </c>
      <c r="BM118" s="286">
        <v>0</v>
      </c>
      <c r="BN118" s="311">
        <f>BM118/'4'!AN118</f>
        <v>0</v>
      </c>
      <c r="BO118" s="286">
        <v>0</v>
      </c>
      <c r="BP118" s="311">
        <f>BO118/'4'!AO118</f>
        <v>0</v>
      </c>
      <c r="BQ118" s="286">
        <v>0</v>
      </c>
      <c r="BR118" s="311">
        <f>BQ118/'4'!AP118</f>
        <v>0</v>
      </c>
      <c r="BS118" s="286">
        <v>0</v>
      </c>
      <c r="BT118" s="312">
        <f>BS118/'4'!AQ118</f>
        <v>0</v>
      </c>
      <c r="BW118" s="314"/>
    </row>
    <row r="119" spans="1:75" s="245" customFormat="1">
      <c r="A119" s="305"/>
      <c r="B119" s="256">
        <v>91</v>
      </c>
      <c r="C119" s="1084" t="s">
        <v>736</v>
      </c>
      <c r="D119" s="1084"/>
      <c r="E119" s="1084"/>
      <c r="F119" s="1084"/>
      <c r="G119" s="1084"/>
      <c r="H119" s="1085" t="s">
        <v>803</v>
      </c>
      <c r="I119" s="1086"/>
      <c r="J119" s="315">
        <v>69406</v>
      </c>
      <c r="K119" s="316">
        <v>1871.7265465301396</v>
      </c>
      <c r="L119" s="309">
        <f>K119/'4'!M119</f>
        <v>0.88530101641907744</v>
      </c>
      <c r="M119" s="286">
        <v>8.8530101641907755E-28</v>
      </c>
      <c r="N119" s="311">
        <f>M119/'4'!N119</f>
        <v>0.88530101641907755</v>
      </c>
      <c r="O119" s="286">
        <v>1.1417019132040281E-27</v>
      </c>
      <c r="P119" s="311">
        <f>O119/'4'!O119</f>
        <v>1.141701913204028</v>
      </c>
      <c r="Q119" s="286">
        <v>8.8530101641907755E-28</v>
      </c>
      <c r="R119" s="311">
        <f>Q119/'4'!P119</f>
        <v>0.88530101641907755</v>
      </c>
      <c r="S119" s="286">
        <v>1871.7265465301396</v>
      </c>
      <c r="T119" s="311">
        <f>S119/'4'!Q119</f>
        <v>0.88530101641907744</v>
      </c>
      <c r="U119" s="286">
        <v>8.8530101641907755E-28</v>
      </c>
      <c r="V119" s="311">
        <f>U119/'4'!R119</f>
        <v>0.68648206734903672</v>
      </c>
      <c r="W119" s="286">
        <v>8.8530101641907755E-28</v>
      </c>
      <c r="X119" s="311">
        <f>W119/'4'!S119</f>
        <v>0.68648206734903672</v>
      </c>
      <c r="Y119" s="286">
        <v>1871.7265465301396</v>
      </c>
      <c r="Z119" s="311">
        <f>Y119/'4'!T119</f>
        <v>0.88530101641907744</v>
      </c>
      <c r="AA119" s="286">
        <v>1871.4701456333546</v>
      </c>
      <c r="AB119" s="311">
        <f>AA119/'4'!U119</f>
        <v>0.88530101641907744</v>
      </c>
      <c r="AC119" s="286">
        <v>0.25640089678480399</v>
      </c>
      <c r="AD119" s="312">
        <f>AC119/'4'!V119</f>
        <v>0.88530101641907755</v>
      </c>
      <c r="AE119" s="317">
        <v>8.8530101641907755E-28</v>
      </c>
      <c r="AF119" s="311">
        <f>AE119/'4'!W119</f>
        <v>0.88530101641907755</v>
      </c>
      <c r="AG119" s="286">
        <v>8.8530101641907755E-28</v>
      </c>
      <c r="AH119" s="311">
        <f>AG119/'4'!X119</f>
        <v>0.88530101641907755</v>
      </c>
      <c r="AI119" s="286">
        <v>8.8530101641907755E-28</v>
      </c>
      <c r="AJ119" s="311">
        <f>AI119/'4'!Y119</f>
        <v>0.88530101641907755</v>
      </c>
      <c r="AK119" s="286">
        <v>8.8530101641907755E-28</v>
      </c>
      <c r="AL119" s="311">
        <f>AK119/'4'!Z119</f>
        <v>0.88530101641907755</v>
      </c>
      <c r="AM119" s="286">
        <v>8.8530101641907755E-28</v>
      </c>
      <c r="AN119" s="311">
        <f>AM119/'4'!AA119</f>
        <v>0.88530101641907755</v>
      </c>
      <c r="AO119" s="286">
        <v>8.8530101641907755E-28</v>
      </c>
      <c r="AP119" s="311">
        <f>AO119/'4'!AB119</f>
        <v>0.88530101641907755</v>
      </c>
      <c r="AQ119" s="286">
        <v>8.8530101641907755E-28</v>
      </c>
      <c r="AR119" s="311">
        <f>AQ119/'4'!AC119</f>
        <v>0.88530101641907755</v>
      </c>
      <c r="AS119" s="286">
        <v>8.8530101641907755E-28</v>
      </c>
      <c r="AT119" s="311">
        <f>AS119/'4'!AD119</f>
        <v>0.88530101641907755</v>
      </c>
      <c r="AU119" s="286">
        <v>8.8530101641907755E-28</v>
      </c>
      <c r="AV119" s="311">
        <f>AU119/'4'!AE119</f>
        <v>0.88530101641907755</v>
      </c>
      <c r="AW119" s="286">
        <v>8.8530101641907755E-28</v>
      </c>
      <c r="AX119" s="311">
        <f>AW119/'4'!AF119</f>
        <v>0.88530101641907755</v>
      </c>
      <c r="AY119" s="286">
        <v>8.8530101641907755E-28</v>
      </c>
      <c r="AZ119" s="312">
        <f>AY119/'4'!AG119</f>
        <v>0.88530101641907755</v>
      </c>
      <c r="BA119" s="316">
        <v>1871.7265465301396</v>
      </c>
      <c r="BB119" s="311">
        <f>BA119/'4'!AH119</f>
        <v>0.88530101641907744</v>
      </c>
      <c r="BC119" s="286">
        <v>8.8530101641907755E-28</v>
      </c>
      <c r="BD119" s="311">
        <f>BC119/'4'!AI119</f>
        <v>0.68648206734903672</v>
      </c>
      <c r="BE119" s="286">
        <v>8.8530101641907755E-28</v>
      </c>
      <c r="BF119" s="311">
        <f>BE119/'4'!AJ119</f>
        <v>0.68648206734903672</v>
      </c>
      <c r="BG119" s="286">
        <v>8.8530101641907755E-28</v>
      </c>
      <c r="BH119" s="311">
        <f>BG119/'4'!AK119</f>
        <v>0.68648206734903672</v>
      </c>
      <c r="BI119" s="286">
        <v>1871.7265465301396</v>
      </c>
      <c r="BJ119" s="311">
        <f>BI119/'4'!AL119</f>
        <v>0.88530101641907744</v>
      </c>
      <c r="BK119" s="286">
        <v>8.8530101641907755E-28</v>
      </c>
      <c r="BL119" s="311">
        <f>BK119/'4'!AM119</f>
        <v>0.68648206734903672</v>
      </c>
      <c r="BM119" s="286">
        <v>8.8530101641907755E-28</v>
      </c>
      <c r="BN119" s="311">
        <f>BM119/'4'!AN119</f>
        <v>0.68648206734903672</v>
      </c>
      <c r="BO119" s="286">
        <v>1871.7265465301396</v>
      </c>
      <c r="BP119" s="311">
        <f>BO119/'4'!AO119</f>
        <v>0.88530101641907744</v>
      </c>
      <c r="BQ119" s="286">
        <v>1871.4701456333546</v>
      </c>
      <c r="BR119" s="311">
        <f>BQ119/'4'!AP119</f>
        <v>0.88530101641907744</v>
      </c>
      <c r="BS119" s="286">
        <v>0.25640089678480399</v>
      </c>
      <c r="BT119" s="312">
        <f>BS119/'4'!AQ119</f>
        <v>0.88530101641907755</v>
      </c>
      <c r="BW119" s="314"/>
    </row>
    <row r="120" spans="1:75" s="245" customFormat="1">
      <c r="A120" s="305"/>
      <c r="B120" s="256">
        <v>92</v>
      </c>
      <c r="C120" s="1084" t="s">
        <v>737</v>
      </c>
      <c r="D120" s="1084"/>
      <c r="E120" s="1084"/>
      <c r="F120" s="1084"/>
      <c r="G120" s="1084"/>
      <c r="H120" s="1085" t="s">
        <v>803</v>
      </c>
      <c r="I120" s="1086"/>
      <c r="J120" s="315">
        <v>69501</v>
      </c>
      <c r="K120" s="316">
        <v>1871.7265465301396</v>
      </c>
      <c r="L120" s="309">
        <f>K120/'4'!M120</f>
        <v>0.88530101641907744</v>
      </c>
      <c r="M120" s="286">
        <v>8.8530101641907755E-28</v>
      </c>
      <c r="N120" s="311">
        <f>M120/'4'!N120</f>
        <v>0.88530101641907755</v>
      </c>
      <c r="O120" s="286">
        <v>1.1417019132040281E-27</v>
      </c>
      <c r="P120" s="311">
        <f>O120/'4'!O120</f>
        <v>1.141701913204028</v>
      </c>
      <c r="Q120" s="286">
        <v>8.8530101641907755E-28</v>
      </c>
      <c r="R120" s="311">
        <f>Q120/'4'!P120</f>
        <v>0.88530101641907755</v>
      </c>
      <c r="S120" s="286">
        <v>1871.7265465301396</v>
      </c>
      <c r="T120" s="311">
        <f>S120/'4'!Q120</f>
        <v>0.88530101641907744</v>
      </c>
      <c r="U120" s="286">
        <v>8.8530101641907755E-28</v>
      </c>
      <c r="V120" s="311">
        <f>U120/'4'!R120</f>
        <v>0.68648206734903672</v>
      </c>
      <c r="W120" s="286">
        <v>8.8530101641907755E-28</v>
      </c>
      <c r="X120" s="311">
        <f>W120/'4'!S120</f>
        <v>0.68648206734903672</v>
      </c>
      <c r="Y120" s="286">
        <v>1871.7265465301396</v>
      </c>
      <c r="Z120" s="311">
        <f>Y120/'4'!T120</f>
        <v>0.88530101641907744</v>
      </c>
      <c r="AA120" s="286">
        <v>1871.4701456333546</v>
      </c>
      <c r="AB120" s="311">
        <f>AA120/'4'!U120</f>
        <v>0.88530101641907744</v>
      </c>
      <c r="AC120" s="286">
        <v>0.25640089678480399</v>
      </c>
      <c r="AD120" s="312">
        <f>AC120/'4'!V120</f>
        <v>0.88530101641907755</v>
      </c>
      <c r="AE120" s="317">
        <v>8.8530101641907755E-28</v>
      </c>
      <c r="AF120" s="311">
        <f>AE120/'4'!W120</f>
        <v>0.88530101641907755</v>
      </c>
      <c r="AG120" s="286">
        <v>8.8530101641907755E-28</v>
      </c>
      <c r="AH120" s="311">
        <f>AG120/'4'!X120</f>
        <v>0.88530101641907755</v>
      </c>
      <c r="AI120" s="286">
        <v>8.8530101641907755E-28</v>
      </c>
      <c r="AJ120" s="311">
        <f>AI120/'4'!Y120</f>
        <v>0.88530101641907755</v>
      </c>
      <c r="AK120" s="286">
        <v>8.8530101641907755E-28</v>
      </c>
      <c r="AL120" s="311">
        <f>AK120/'4'!Z120</f>
        <v>0.88530101641907755</v>
      </c>
      <c r="AM120" s="286">
        <v>8.8530101641907755E-28</v>
      </c>
      <c r="AN120" s="311">
        <f>AM120/'4'!AA120</f>
        <v>0.88530101641907755</v>
      </c>
      <c r="AO120" s="286">
        <v>8.8530101641907755E-28</v>
      </c>
      <c r="AP120" s="311">
        <f>AO120/'4'!AB120</f>
        <v>0.88530101641907755</v>
      </c>
      <c r="AQ120" s="286">
        <v>8.8530101641907755E-28</v>
      </c>
      <c r="AR120" s="311">
        <f>AQ120/'4'!AC120</f>
        <v>0.88530101641907755</v>
      </c>
      <c r="AS120" s="286">
        <v>8.8530101641907755E-28</v>
      </c>
      <c r="AT120" s="311">
        <f>AS120/'4'!AD120</f>
        <v>0.88530101641907755</v>
      </c>
      <c r="AU120" s="286">
        <v>8.8530101641907755E-28</v>
      </c>
      <c r="AV120" s="311">
        <f>AU120/'4'!AE120</f>
        <v>0.88530101641907755</v>
      </c>
      <c r="AW120" s="286">
        <v>8.8530101641907755E-28</v>
      </c>
      <c r="AX120" s="311">
        <f>AW120/'4'!AF120</f>
        <v>0.88530101641907755</v>
      </c>
      <c r="AY120" s="286">
        <v>8.8530101641907755E-28</v>
      </c>
      <c r="AZ120" s="312">
        <f>AY120/'4'!AG120</f>
        <v>0.88530101641907755</v>
      </c>
      <c r="BA120" s="316">
        <v>1871.7265465301396</v>
      </c>
      <c r="BB120" s="311">
        <f>BA120/'4'!AH120</f>
        <v>0.88530101641907744</v>
      </c>
      <c r="BC120" s="286">
        <v>8.8530101641907755E-28</v>
      </c>
      <c r="BD120" s="311">
        <f>BC120/'4'!AI120</f>
        <v>0.68648206734903672</v>
      </c>
      <c r="BE120" s="286">
        <v>8.8530101641907755E-28</v>
      </c>
      <c r="BF120" s="311">
        <f>BE120/'4'!AJ120</f>
        <v>0.68648206734903672</v>
      </c>
      <c r="BG120" s="286">
        <v>8.8530101641907755E-28</v>
      </c>
      <c r="BH120" s="311">
        <f>BG120/'4'!AK120</f>
        <v>0.68648206734903672</v>
      </c>
      <c r="BI120" s="286">
        <v>1871.7265465301396</v>
      </c>
      <c r="BJ120" s="311">
        <f>BI120/'4'!AL120</f>
        <v>0.88530101641907744</v>
      </c>
      <c r="BK120" s="286">
        <v>8.8530101641907755E-28</v>
      </c>
      <c r="BL120" s="311">
        <f>BK120/'4'!AM120</f>
        <v>0.68648206734903672</v>
      </c>
      <c r="BM120" s="286">
        <v>8.8530101641907755E-28</v>
      </c>
      <c r="BN120" s="311">
        <f>BM120/'4'!AN120</f>
        <v>0.68648206734903672</v>
      </c>
      <c r="BO120" s="286">
        <v>1871.7265465301396</v>
      </c>
      <c r="BP120" s="311">
        <f>BO120/'4'!AO120</f>
        <v>0.88530101641907744</v>
      </c>
      <c r="BQ120" s="286">
        <v>1871.4701456333546</v>
      </c>
      <c r="BR120" s="311">
        <f>BQ120/'4'!AP120</f>
        <v>0.88530101641907744</v>
      </c>
      <c r="BS120" s="286">
        <v>0.25640089678480399</v>
      </c>
      <c r="BT120" s="312">
        <f>BS120/'4'!AQ120</f>
        <v>0.88530101641907755</v>
      </c>
      <c r="BW120" s="314"/>
    </row>
    <row r="121" spans="1:75" s="245" customFormat="1">
      <c r="A121" s="305"/>
      <c r="B121" s="256">
        <v>93</v>
      </c>
      <c r="C121" s="1084" t="s">
        <v>738</v>
      </c>
      <c r="D121" s="1084"/>
      <c r="E121" s="1084"/>
      <c r="F121" s="1084"/>
      <c r="G121" s="1084"/>
      <c r="H121" s="1085" t="s">
        <v>803</v>
      </c>
      <c r="I121" s="1086"/>
      <c r="J121" s="315">
        <v>69503</v>
      </c>
      <c r="K121" s="316">
        <v>2161.4595598971337</v>
      </c>
      <c r="L121" s="309">
        <f>K121/'4'!M121</f>
        <v>0.88530101641907732</v>
      </c>
      <c r="M121" s="286">
        <v>8.8530101641907755E-28</v>
      </c>
      <c r="N121" s="311">
        <f>M121/'4'!N121</f>
        <v>0.88530101641907755</v>
      </c>
      <c r="O121" s="286">
        <v>1.1417019132040281E-27</v>
      </c>
      <c r="P121" s="311">
        <f>O121/'4'!O121</f>
        <v>1.141701913204028</v>
      </c>
      <c r="Q121" s="286">
        <v>8.8530101641907755E-28</v>
      </c>
      <c r="R121" s="311">
        <f>Q121/'4'!P121</f>
        <v>0.88530101641907755</v>
      </c>
      <c r="S121" s="286">
        <v>2161.4595598971337</v>
      </c>
      <c r="T121" s="311">
        <f>S121/'4'!Q121</f>
        <v>0.88530101641907732</v>
      </c>
      <c r="U121" s="286">
        <v>8.8530101641907755E-28</v>
      </c>
      <c r="V121" s="311">
        <f>U121/'4'!R121</f>
        <v>0.68648206734903672</v>
      </c>
      <c r="W121" s="286">
        <v>8.8530101641907755E-28</v>
      </c>
      <c r="X121" s="311">
        <f>W121/'4'!S121</f>
        <v>0.68648206734903672</v>
      </c>
      <c r="Y121" s="286">
        <v>2161.4595598971337</v>
      </c>
      <c r="Z121" s="311">
        <f>Y121/'4'!T121</f>
        <v>0.88530101641907732</v>
      </c>
      <c r="AA121" s="286">
        <v>432.29191197942674</v>
      </c>
      <c r="AB121" s="311">
        <f>AA121/'4'!U121</f>
        <v>0.88530101641907744</v>
      </c>
      <c r="AC121" s="286">
        <v>1729.1676479177072</v>
      </c>
      <c r="AD121" s="312">
        <f>AC121/'4'!V121</f>
        <v>0.88530101641907744</v>
      </c>
      <c r="AE121" s="317">
        <v>8.8530101641907755E-28</v>
      </c>
      <c r="AF121" s="311">
        <f>AE121/'4'!W121</f>
        <v>0.88530101641907755</v>
      </c>
      <c r="AG121" s="286">
        <v>8.8530101641907755E-28</v>
      </c>
      <c r="AH121" s="311">
        <f>AG121/'4'!X121</f>
        <v>0.88530101641907755</v>
      </c>
      <c r="AI121" s="286">
        <v>8.8530101641907755E-28</v>
      </c>
      <c r="AJ121" s="311">
        <f>AI121/'4'!Y121</f>
        <v>0.88530101641907755</v>
      </c>
      <c r="AK121" s="286">
        <v>8.8530101641907755E-28</v>
      </c>
      <c r="AL121" s="311">
        <f>AK121/'4'!Z121</f>
        <v>0.88530101641907755</v>
      </c>
      <c r="AM121" s="286">
        <v>8.8530101641907755E-28</v>
      </c>
      <c r="AN121" s="311">
        <f>AM121/'4'!AA121</f>
        <v>0.88530101641907755</v>
      </c>
      <c r="AO121" s="286">
        <v>8.8530101641907755E-28</v>
      </c>
      <c r="AP121" s="311">
        <f>AO121/'4'!AB121</f>
        <v>0.88530101641907755</v>
      </c>
      <c r="AQ121" s="286">
        <v>8.8530101641907755E-28</v>
      </c>
      <c r="AR121" s="311">
        <f>AQ121/'4'!AC121</f>
        <v>0.88530101641907755</v>
      </c>
      <c r="AS121" s="286">
        <v>8.8530101641907755E-28</v>
      </c>
      <c r="AT121" s="311">
        <f>AS121/'4'!AD121</f>
        <v>0.88530101641907755</v>
      </c>
      <c r="AU121" s="286">
        <v>8.8530101641907755E-28</v>
      </c>
      <c r="AV121" s="311">
        <f>AU121/'4'!AE121</f>
        <v>0.88530101641907755</v>
      </c>
      <c r="AW121" s="286">
        <v>8.8530101641907755E-28</v>
      </c>
      <c r="AX121" s="311">
        <f>AW121/'4'!AF121</f>
        <v>0.88530101641907755</v>
      </c>
      <c r="AY121" s="286">
        <v>8.8530101641907755E-28</v>
      </c>
      <c r="AZ121" s="312">
        <f>AY121/'4'!AG121</f>
        <v>0.88530101641907755</v>
      </c>
      <c r="BA121" s="316">
        <v>2161.4595598971337</v>
      </c>
      <c r="BB121" s="311">
        <f>BA121/'4'!AH121</f>
        <v>0.88530101641907732</v>
      </c>
      <c r="BC121" s="286">
        <v>8.8530101641907755E-28</v>
      </c>
      <c r="BD121" s="311">
        <f>BC121/'4'!AI121</f>
        <v>0.68648206734903672</v>
      </c>
      <c r="BE121" s="286">
        <v>8.8530101641907755E-28</v>
      </c>
      <c r="BF121" s="311">
        <f>BE121/'4'!AJ121</f>
        <v>0.68648206734903672</v>
      </c>
      <c r="BG121" s="286">
        <v>8.8530101641907755E-28</v>
      </c>
      <c r="BH121" s="311">
        <f>BG121/'4'!AK121</f>
        <v>0.68648206734903672</v>
      </c>
      <c r="BI121" s="286">
        <v>2161.4595598971337</v>
      </c>
      <c r="BJ121" s="311">
        <f>BI121/'4'!AL121</f>
        <v>0.88530101641907732</v>
      </c>
      <c r="BK121" s="286">
        <v>8.8530101641907755E-28</v>
      </c>
      <c r="BL121" s="311">
        <f>BK121/'4'!AM121</f>
        <v>0.68648206734903672</v>
      </c>
      <c r="BM121" s="286">
        <v>8.8530101641907755E-28</v>
      </c>
      <c r="BN121" s="311">
        <f>BM121/'4'!AN121</f>
        <v>0.68648206734903672</v>
      </c>
      <c r="BO121" s="286">
        <v>2161.4595598971337</v>
      </c>
      <c r="BP121" s="311">
        <f>BO121/'4'!AO121</f>
        <v>0.88530101641907732</v>
      </c>
      <c r="BQ121" s="286">
        <v>432.29191197942674</v>
      </c>
      <c r="BR121" s="311">
        <f>BQ121/'4'!AP121</f>
        <v>0.88530101641907744</v>
      </c>
      <c r="BS121" s="286">
        <v>1729.1676479177072</v>
      </c>
      <c r="BT121" s="312">
        <f>BS121/'4'!AQ121</f>
        <v>0.88530101641907744</v>
      </c>
      <c r="BW121" s="314"/>
    </row>
    <row r="122" spans="1:75" s="245" customFormat="1">
      <c r="A122" s="305"/>
      <c r="B122" s="256">
        <v>94</v>
      </c>
      <c r="C122" s="1084" t="s">
        <v>739</v>
      </c>
      <c r="D122" s="1084"/>
      <c r="E122" s="1084"/>
      <c r="F122" s="1084"/>
      <c r="G122" s="1084"/>
      <c r="H122" s="1085" t="s">
        <v>803</v>
      </c>
      <c r="I122" s="1086"/>
      <c r="J122" s="315">
        <v>69805</v>
      </c>
      <c r="K122" s="316">
        <v>176.91661878161591</v>
      </c>
      <c r="L122" s="309">
        <f>K122/'4'!M122</f>
        <v>0.88530101641907744</v>
      </c>
      <c r="M122" s="286">
        <v>8.8530101641907755E-28</v>
      </c>
      <c r="N122" s="311">
        <f>M122/'4'!N122</f>
        <v>0.88530101641907755</v>
      </c>
      <c r="O122" s="286">
        <v>1.1417019132040281E-27</v>
      </c>
      <c r="P122" s="311">
        <f>O122/'4'!O122</f>
        <v>1.141701913204028</v>
      </c>
      <c r="Q122" s="286">
        <v>8.8530101641907755E-28</v>
      </c>
      <c r="R122" s="311">
        <f>Q122/'4'!P122</f>
        <v>0.88530101641907755</v>
      </c>
      <c r="S122" s="286">
        <v>176.91661878161591</v>
      </c>
      <c r="T122" s="311">
        <f>S122/'4'!Q122</f>
        <v>0.88530101641907744</v>
      </c>
      <c r="U122" s="286">
        <v>8.8530101641907755E-28</v>
      </c>
      <c r="V122" s="311">
        <f>U122/'4'!R122</f>
        <v>0.68648206734903672</v>
      </c>
      <c r="W122" s="286">
        <v>8.8530101641907755E-28</v>
      </c>
      <c r="X122" s="311">
        <f>W122/'4'!S122</f>
        <v>0.68648206734903672</v>
      </c>
      <c r="Y122" s="286">
        <v>176.91661878161591</v>
      </c>
      <c r="Z122" s="311">
        <f>Y122/'4'!T122</f>
        <v>0.88530101641907744</v>
      </c>
      <c r="AA122" s="286">
        <v>176.66021788483096</v>
      </c>
      <c r="AB122" s="311">
        <f>AA122/'4'!U122</f>
        <v>0.88530101641907744</v>
      </c>
      <c r="AC122" s="286">
        <v>0.25640089678495492</v>
      </c>
      <c r="AD122" s="312">
        <f>AC122/'4'!V122</f>
        <v>0.88530101641907744</v>
      </c>
      <c r="AE122" s="317">
        <v>8.8530101641907755E-28</v>
      </c>
      <c r="AF122" s="311">
        <f>AE122/'4'!W122</f>
        <v>0.88530101641907755</v>
      </c>
      <c r="AG122" s="286">
        <v>8.8530101641907755E-28</v>
      </c>
      <c r="AH122" s="311">
        <f>AG122/'4'!X122</f>
        <v>0.88530101641907755</v>
      </c>
      <c r="AI122" s="286">
        <v>8.8530101641907755E-28</v>
      </c>
      <c r="AJ122" s="311">
        <f>AI122/'4'!Y122</f>
        <v>0.88530101641907755</v>
      </c>
      <c r="AK122" s="286">
        <v>8.8530101641907755E-28</v>
      </c>
      <c r="AL122" s="311">
        <f>AK122/'4'!Z122</f>
        <v>0.88530101641907755</v>
      </c>
      <c r="AM122" s="286">
        <v>8.8530101641907755E-28</v>
      </c>
      <c r="AN122" s="311">
        <f>AM122/'4'!AA122</f>
        <v>0.88530101641907755</v>
      </c>
      <c r="AO122" s="286">
        <v>8.8530101641907755E-28</v>
      </c>
      <c r="AP122" s="311">
        <f>AO122/'4'!AB122</f>
        <v>0.88530101641907755</v>
      </c>
      <c r="AQ122" s="286">
        <v>8.8530101641907755E-28</v>
      </c>
      <c r="AR122" s="311">
        <f>AQ122/'4'!AC122</f>
        <v>0.88530101641907755</v>
      </c>
      <c r="AS122" s="286">
        <v>8.8530101641907755E-28</v>
      </c>
      <c r="AT122" s="311">
        <f>AS122/'4'!AD122</f>
        <v>0.88530101641907755</v>
      </c>
      <c r="AU122" s="286">
        <v>8.8530101641907755E-28</v>
      </c>
      <c r="AV122" s="311">
        <f>AU122/'4'!AE122</f>
        <v>0.88530101641907755</v>
      </c>
      <c r="AW122" s="286">
        <v>8.8530101641907755E-28</v>
      </c>
      <c r="AX122" s="311">
        <f>AW122/'4'!AF122</f>
        <v>0.88530101641907755</v>
      </c>
      <c r="AY122" s="286">
        <v>8.8530101641907755E-28</v>
      </c>
      <c r="AZ122" s="312">
        <f>AY122/'4'!AG122</f>
        <v>0.88530101641907755</v>
      </c>
      <c r="BA122" s="316">
        <v>176.91661878161591</v>
      </c>
      <c r="BB122" s="311">
        <f>BA122/'4'!AH122</f>
        <v>0.88530101641907744</v>
      </c>
      <c r="BC122" s="286">
        <v>8.8530101641907755E-28</v>
      </c>
      <c r="BD122" s="311">
        <f>BC122/'4'!AI122</f>
        <v>0.68648206734903672</v>
      </c>
      <c r="BE122" s="286">
        <v>8.8530101641907755E-28</v>
      </c>
      <c r="BF122" s="311">
        <f>BE122/'4'!AJ122</f>
        <v>0.68648206734903672</v>
      </c>
      <c r="BG122" s="286">
        <v>8.8530101641907755E-28</v>
      </c>
      <c r="BH122" s="311">
        <f>BG122/'4'!AK122</f>
        <v>0.68648206734903672</v>
      </c>
      <c r="BI122" s="286">
        <v>176.91661878161591</v>
      </c>
      <c r="BJ122" s="311">
        <f>BI122/'4'!AL122</f>
        <v>0.88530101641907744</v>
      </c>
      <c r="BK122" s="286">
        <v>8.8530101641907755E-28</v>
      </c>
      <c r="BL122" s="311">
        <f>BK122/'4'!AM122</f>
        <v>0.68648206734903672</v>
      </c>
      <c r="BM122" s="286">
        <v>8.8530101641907755E-28</v>
      </c>
      <c r="BN122" s="311">
        <f>BM122/'4'!AN122</f>
        <v>0.68648206734903672</v>
      </c>
      <c r="BO122" s="286">
        <v>176.91661878161591</v>
      </c>
      <c r="BP122" s="311">
        <f>BO122/'4'!AO122</f>
        <v>0.88530101641907744</v>
      </c>
      <c r="BQ122" s="286">
        <v>176.66021788483096</v>
      </c>
      <c r="BR122" s="311">
        <f>BQ122/'4'!AP122</f>
        <v>0.88530101641907744</v>
      </c>
      <c r="BS122" s="286">
        <v>0.25640089678495492</v>
      </c>
      <c r="BT122" s="312">
        <f>BS122/'4'!AQ122</f>
        <v>0.88530101641907744</v>
      </c>
      <c r="BW122" s="314"/>
    </row>
    <row r="123" spans="1:75" s="245" customFormat="1">
      <c r="A123" s="305"/>
      <c r="B123" s="256">
        <v>95</v>
      </c>
      <c r="C123" s="1084" t="s">
        <v>740</v>
      </c>
      <c r="D123" s="1084"/>
      <c r="E123" s="1084"/>
      <c r="F123" s="1084"/>
      <c r="G123" s="1084"/>
      <c r="H123" s="1085" t="s">
        <v>799</v>
      </c>
      <c r="I123" s="1086"/>
      <c r="J123" s="315">
        <v>69806</v>
      </c>
      <c r="K123" s="316">
        <v>1294.8245287640007</v>
      </c>
      <c r="L123" s="309">
        <f>K123/'4'!M123</f>
        <v>0.88530101641907744</v>
      </c>
      <c r="M123" s="286">
        <v>8.8530101641907755E-28</v>
      </c>
      <c r="N123" s="311">
        <f>M123/'4'!N123</f>
        <v>0.88530101641907755</v>
      </c>
      <c r="O123" s="286">
        <v>1.1417019132040281E-27</v>
      </c>
      <c r="P123" s="311">
        <f>O123/'4'!O123</f>
        <v>1.141701913204028</v>
      </c>
      <c r="Q123" s="286">
        <v>8.8530101641907755E-28</v>
      </c>
      <c r="R123" s="311">
        <f>Q123/'4'!P123</f>
        <v>0.88530101641907755</v>
      </c>
      <c r="S123" s="286">
        <v>1294.8245287640007</v>
      </c>
      <c r="T123" s="311">
        <f>S123/'4'!Q123</f>
        <v>0.88530101641907744</v>
      </c>
      <c r="U123" s="286">
        <v>8.8530101641907755E-28</v>
      </c>
      <c r="V123" s="311">
        <f>U123/'4'!R123</f>
        <v>0.68648206734903672</v>
      </c>
      <c r="W123" s="286">
        <v>8.8530101641907755E-28</v>
      </c>
      <c r="X123" s="311">
        <f>W123/'4'!S123</f>
        <v>0.68648206734903672</v>
      </c>
      <c r="Y123" s="286">
        <v>1294.8245287640007</v>
      </c>
      <c r="Z123" s="311">
        <f>Y123/'4'!T123</f>
        <v>0.88530101641907744</v>
      </c>
      <c r="AA123" s="286">
        <v>1294.5681278672155</v>
      </c>
      <c r="AB123" s="311">
        <f>AA123/'4'!U123</f>
        <v>0.88530101641907732</v>
      </c>
      <c r="AC123" s="286">
        <v>0.25640089678500527</v>
      </c>
      <c r="AD123" s="312">
        <f>AC123/'4'!V123</f>
        <v>0.88530101641907744</v>
      </c>
      <c r="AE123" s="317">
        <v>8.8530101641907755E-28</v>
      </c>
      <c r="AF123" s="311">
        <f>AE123/'4'!W123</f>
        <v>0.88530101641907755</v>
      </c>
      <c r="AG123" s="286">
        <v>8.8530101641907755E-28</v>
      </c>
      <c r="AH123" s="311">
        <f>AG123/'4'!X123</f>
        <v>0.88530101641907755</v>
      </c>
      <c r="AI123" s="286">
        <v>8.8530101641907755E-28</v>
      </c>
      <c r="AJ123" s="311">
        <f>AI123/'4'!Y123</f>
        <v>0.88530101641907755</v>
      </c>
      <c r="AK123" s="286">
        <v>8.8530101641907755E-28</v>
      </c>
      <c r="AL123" s="311">
        <f>AK123/'4'!Z123</f>
        <v>0.88530101641907755</v>
      </c>
      <c r="AM123" s="286">
        <v>8.8530101641907755E-28</v>
      </c>
      <c r="AN123" s="311">
        <f>AM123/'4'!AA123</f>
        <v>0.88530101641907755</v>
      </c>
      <c r="AO123" s="286">
        <v>8.8530101641907755E-28</v>
      </c>
      <c r="AP123" s="311">
        <f>AO123/'4'!AB123</f>
        <v>0.88530101641907755</v>
      </c>
      <c r="AQ123" s="286">
        <v>8.8530101641907755E-28</v>
      </c>
      <c r="AR123" s="311">
        <f>AQ123/'4'!AC123</f>
        <v>0.88530101641907755</v>
      </c>
      <c r="AS123" s="286">
        <v>8.8530101641907755E-28</v>
      </c>
      <c r="AT123" s="311">
        <f>AS123/'4'!AD123</f>
        <v>0.88530101641907755</v>
      </c>
      <c r="AU123" s="286">
        <v>8.8530101641907755E-28</v>
      </c>
      <c r="AV123" s="311">
        <f>AU123/'4'!AE123</f>
        <v>0.88530101641907755</v>
      </c>
      <c r="AW123" s="286">
        <v>8.8530101641907755E-28</v>
      </c>
      <c r="AX123" s="311">
        <f>AW123/'4'!AF123</f>
        <v>0.88530101641907755</v>
      </c>
      <c r="AY123" s="286">
        <v>8.8530101641907755E-28</v>
      </c>
      <c r="AZ123" s="312">
        <f>AY123/'4'!AG123</f>
        <v>0.88530101641907755</v>
      </c>
      <c r="BA123" s="316">
        <v>1294.8245287640007</v>
      </c>
      <c r="BB123" s="311">
        <f>BA123/'4'!AH123</f>
        <v>0.88530101641907744</v>
      </c>
      <c r="BC123" s="286">
        <v>8.8530101641907755E-28</v>
      </c>
      <c r="BD123" s="311">
        <f>BC123/'4'!AI123</f>
        <v>0.68648206734903672</v>
      </c>
      <c r="BE123" s="286">
        <v>8.8530101641907755E-28</v>
      </c>
      <c r="BF123" s="311">
        <f>BE123/'4'!AJ123</f>
        <v>0.68648206734903672</v>
      </c>
      <c r="BG123" s="286">
        <v>8.8530101641907755E-28</v>
      </c>
      <c r="BH123" s="311">
        <f>BG123/'4'!AK123</f>
        <v>0.68648206734903672</v>
      </c>
      <c r="BI123" s="286">
        <v>1294.8245287640007</v>
      </c>
      <c r="BJ123" s="311">
        <f>BI123/'4'!AL123</f>
        <v>0.88530101641907744</v>
      </c>
      <c r="BK123" s="286">
        <v>8.8530101641907755E-28</v>
      </c>
      <c r="BL123" s="311">
        <f>BK123/'4'!AM123</f>
        <v>0.68648206734903672</v>
      </c>
      <c r="BM123" s="286">
        <v>8.8530101641907755E-28</v>
      </c>
      <c r="BN123" s="311">
        <f>BM123/'4'!AN123</f>
        <v>0.68648206734903672</v>
      </c>
      <c r="BO123" s="286">
        <v>1294.8245287640007</v>
      </c>
      <c r="BP123" s="311">
        <f>BO123/'4'!AO123</f>
        <v>0.88530101641907744</v>
      </c>
      <c r="BQ123" s="286">
        <v>1294.5681278672155</v>
      </c>
      <c r="BR123" s="311">
        <f>BQ123/'4'!AP123</f>
        <v>0.88530101641907732</v>
      </c>
      <c r="BS123" s="286">
        <v>0.25640089678500527</v>
      </c>
      <c r="BT123" s="312">
        <f>BS123/'4'!AQ123</f>
        <v>0.88530101641907744</v>
      </c>
      <c r="BW123" s="314"/>
    </row>
    <row r="124" spans="1:75" s="245" customFormat="1">
      <c r="A124" s="305"/>
      <c r="B124" s="256">
        <v>96</v>
      </c>
      <c r="C124" s="1084" t="s">
        <v>741</v>
      </c>
      <c r="D124" s="1084"/>
      <c r="E124" s="1084"/>
      <c r="F124" s="1084"/>
      <c r="G124" s="1084"/>
      <c r="H124" s="1085" t="s">
        <v>806</v>
      </c>
      <c r="I124" s="1086"/>
      <c r="J124" s="315">
        <v>10601</v>
      </c>
      <c r="K124" s="316">
        <v>4303.9454534321812</v>
      </c>
      <c r="L124" s="309">
        <f>K124/'4'!M124</f>
        <v>0.88530101641907755</v>
      </c>
      <c r="M124" s="286">
        <v>8.8530101641907755E-28</v>
      </c>
      <c r="N124" s="311">
        <f>M124/'4'!N124</f>
        <v>0.88530101641907755</v>
      </c>
      <c r="O124" s="286">
        <v>1.1417019132040281E-27</v>
      </c>
      <c r="P124" s="311">
        <f>O124/'4'!O124</f>
        <v>1.141701913204028</v>
      </c>
      <c r="Q124" s="286">
        <v>8.8530101641907755E-28</v>
      </c>
      <c r="R124" s="311">
        <f>Q124/'4'!P124</f>
        <v>0.88530101641907755</v>
      </c>
      <c r="S124" s="286">
        <v>4303.9454534321812</v>
      </c>
      <c r="T124" s="311">
        <f>S124/'4'!Q124</f>
        <v>0.88530101641907755</v>
      </c>
      <c r="U124" s="286">
        <v>8.8530101641907755E-28</v>
      </c>
      <c r="V124" s="311">
        <f>U124/'4'!R124</f>
        <v>0.68648206734903672</v>
      </c>
      <c r="W124" s="286">
        <v>8.8530101641907755E-28</v>
      </c>
      <c r="X124" s="311">
        <f>W124/'4'!S124</f>
        <v>0.68648206734903672</v>
      </c>
      <c r="Y124" s="286">
        <v>4303.9454534321812</v>
      </c>
      <c r="Z124" s="311">
        <f>Y124/'4'!T124</f>
        <v>0.88530101641907755</v>
      </c>
      <c r="AA124" s="286">
        <v>4303.6890525353956</v>
      </c>
      <c r="AB124" s="311">
        <f>AA124/'4'!U124</f>
        <v>0.88530101641907744</v>
      </c>
      <c r="AC124" s="286">
        <v>0.25640089678520656</v>
      </c>
      <c r="AD124" s="312">
        <f>AC124/'4'!V124</f>
        <v>0.88530101641907744</v>
      </c>
      <c r="AE124" s="317">
        <v>8.8530101641907755E-28</v>
      </c>
      <c r="AF124" s="311">
        <f>AE124/'4'!W124</f>
        <v>0.88530101641907755</v>
      </c>
      <c r="AG124" s="286">
        <v>8.8530101641907755E-28</v>
      </c>
      <c r="AH124" s="311">
        <f>AG124/'4'!X124</f>
        <v>0.88530101641907755</v>
      </c>
      <c r="AI124" s="286">
        <v>8.8530101641907755E-28</v>
      </c>
      <c r="AJ124" s="311">
        <f>AI124/'4'!Y124</f>
        <v>0.88530101641907755</v>
      </c>
      <c r="AK124" s="286">
        <v>8.8530101641907755E-28</v>
      </c>
      <c r="AL124" s="311">
        <f>AK124/'4'!Z124</f>
        <v>0.88530101641907755</v>
      </c>
      <c r="AM124" s="286">
        <v>8.8530101641907755E-28</v>
      </c>
      <c r="AN124" s="311">
        <f>AM124/'4'!AA124</f>
        <v>0.88530101641907755</v>
      </c>
      <c r="AO124" s="286">
        <v>8.8530101641907755E-28</v>
      </c>
      <c r="AP124" s="311">
        <f>AO124/'4'!AB124</f>
        <v>0.88530101641907755</v>
      </c>
      <c r="AQ124" s="286">
        <v>8.8530101641907755E-28</v>
      </c>
      <c r="AR124" s="311">
        <f>AQ124/'4'!AC124</f>
        <v>0.88530101641907755</v>
      </c>
      <c r="AS124" s="286">
        <v>8.8530101641907755E-28</v>
      </c>
      <c r="AT124" s="311">
        <f>AS124/'4'!AD124</f>
        <v>0.88530101641907755</v>
      </c>
      <c r="AU124" s="286">
        <v>8.8530101641907755E-28</v>
      </c>
      <c r="AV124" s="311">
        <f>AU124/'4'!AE124</f>
        <v>0.88530101641907755</v>
      </c>
      <c r="AW124" s="286">
        <v>8.8530101641907755E-28</v>
      </c>
      <c r="AX124" s="311">
        <f>AW124/'4'!AF124</f>
        <v>0.88530101641907755</v>
      </c>
      <c r="AY124" s="286">
        <v>8.8530101641907755E-28</v>
      </c>
      <c r="AZ124" s="312">
        <f>AY124/'4'!AG124</f>
        <v>0.88530101641907755</v>
      </c>
      <c r="BA124" s="316">
        <v>4303.9454534321812</v>
      </c>
      <c r="BB124" s="311">
        <f>BA124/'4'!AH124</f>
        <v>0.88530101641907755</v>
      </c>
      <c r="BC124" s="286">
        <v>8.8530101641907755E-28</v>
      </c>
      <c r="BD124" s="311">
        <f>BC124/'4'!AI124</f>
        <v>0.68648206734903672</v>
      </c>
      <c r="BE124" s="286">
        <v>8.8530101641907755E-28</v>
      </c>
      <c r="BF124" s="311">
        <f>BE124/'4'!AJ124</f>
        <v>0.68648206734903672</v>
      </c>
      <c r="BG124" s="286">
        <v>8.8530101641907755E-28</v>
      </c>
      <c r="BH124" s="311">
        <f>BG124/'4'!AK124</f>
        <v>0.68648206734903672</v>
      </c>
      <c r="BI124" s="286">
        <v>4303.9454534321812</v>
      </c>
      <c r="BJ124" s="311">
        <f>BI124/'4'!AL124</f>
        <v>0.88530101641907755</v>
      </c>
      <c r="BK124" s="286">
        <v>8.8530101641907755E-28</v>
      </c>
      <c r="BL124" s="311">
        <f>BK124/'4'!AM124</f>
        <v>0.68648206734903672</v>
      </c>
      <c r="BM124" s="286">
        <v>8.8530101641907755E-28</v>
      </c>
      <c r="BN124" s="311">
        <f>BM124/'4'!AN124</f>
        <v>0.68648206734903672</v>
      </c>
      <c r="BO124" s="286">
        <v>4303.9454534321812</v>
      </c>
      <c r="BP124" s="311">
        <f>BO124/'4'!AO124</f>
        <v>0.88530101641907755</v>
      </c>
      <c r="BQ124" s="286">
        <v>4303.6890525353956</v>
      </c>
      <c r="BR124" s="311">
        <f>BQ124/'4'!AP124</f>
        <v>0.88530101641907744</v>
      </c>
      <c r="BS124" s="286">
        <v>0.25640089678520656</v>
      </c>
      <c r="BT124" s="312">
        <f>BS124/'4'!AQ124</f>
        <v>0.88530101641907744</v>
      </c>
      <c r="BW124" s="314"/>
    </row>
    <row r="125" spans="1:75" s="245" customFormat="1">
      <c r="A125" s="305"/>
      <c r="B125" s="256">
        <v>97</v>
      </c>
      <c r="C125" s="1084" t="s">
        <v>742</v>
      </c>
      <c r="D125" s="1084"/>
      <c r="E125" s="1084"/>
      <c r="F125" s="1084"/>
      <c r="G125" s="1084"/>
      <c r="H125" s="1085" t="s">
        <v>806</v>
      </c>
      <c r="I125" s="1086"/>
      <c r="J125" s="315">
        <v>10602</v>
      </c>
      <c r="K125" s="316">
        <v>37184.027254443892</v>
      </c>
      <c r="L125" s="309">
        <f>K125/'4'!M125</f>
        <v>0.88530101641907755</v>
      </c>
      <c r="M125" s="286">
        <v>8.8530101641907755E-28</v>
      </c>
      <c r="N125" s="311">
        <f>M125/'4'!N125</f>
        <v>0.88530101641907755</v>
      </c>
      <c r="O125" s="286">
        <v>1.1417019132040281E-27</v>
      </c>
      <c r="P125" s="311">
        <f>O125/'4'!O125</f>
        <v>1.141701913204028</v>
      </c>
      <c r="Q125" s="286">
        <v>8.8530101641907755E-28</v>
      </c>
      <c r="R125" s="311">
        <f>Q125/'4'!P125</f>
        <v>0.88530101641907755</v>
      </c>
      <c r="S125" s="286">
        <v>37184.027254443892</v>
      </c>
      <c r="T125" s="311">
        <f>S125/'4'!Q125</f>
        <v>0.88530101641907755</v>
      </c>
      <c r="U125" s="286">
        <v>8.8530101641907755E-28</v>
      </c>
      <c r="V125" s="311">
        <f>U125/'4'!R125</f>
        <v>0.68648206734903672</v>
      </c>
      <c r="W125" s="286">
        <v>8.8530101641907755E-28</v>
      </c>
      <c r="X125" s="311">
        <f>W125/'4'!S125</f>
        <v>0.68648206734903672</v>
      </c>
      <c r="Y125" s="286">
        <v>37184.027254443892</v>
      </c>
      <c r="Z125" s="311">
        <f>Y125/'4'!T125</f>
        <v>0.88530101641907755</v>
      </c>
      <c r="AA125" s="286">
        <v>37183.770853547103</v>
      </c>
      <c r="AB125" s="311">
        <f>AA125/'4'!U125</f>
        <v>0.88530101641907744</v>
      </c>
      <c r="AC125" s="286">
        <v>0.25640089678440137</v>
      </c>
      <c r="AD125" s="312">
        <f>AC125/'4'!V125</f>
        <v>0.88530101641907744</v>
      </c>
      <c r="AE125" s="317">
        <v>8.8530101641907755E-28</v>
      </c>
      <c r="AF125" s="311">
        <f>AE125/'4'!W125</f>
        <v>0.88530101641907755</v>
      </c>
      <c r="AG125" s="286">
        <v>8.8530101641907755E-28</v>
      </c>
      <c r="AH125" s="311">
        <f>AG125/'4'!X125</f>
        <v>0.88530101641907755</v>
      </c>
      <c r="AI125" s="286">
        <v>8.8530101641907755E-28</v>
      </c>
      <c r="AJ125" s="311">
        <f>AI125/'4'!Y125</f>
        <v>0.88530101641907755</v>
      </c>
      <c r="AK125" s="286">
        <v>8.8530101641907755E-28</v>
      </c>
      <c r="AL125" s="311">
        <f>AK125/'4'!Z125</f>
        <v>0.88530101641907755</v>
      </c>
      <c r="AM125" s="286">
        <v>8.8530101641907755E-28</v>
      </c>
      <c r="AN125" s="311">
        <f>AM125/'4'!AA125</f>
        <v>0.88530101641907755</v>
      </c>
      <c r="AO125" s="286">
        <v>8.8530101641907755E-28</v>
      </c>
      <c r="AP125" s="311">
        <f>AO125/'4'!AB125</f>
        <v>0.88530101641907755</v>
      </c>
      <c r="AQ125" s="286">
        <v>8.8530101641907755E-28</v>
      </c>
      <c r="AR125" s="311">
        <f>AQ125/'4'!AC125</f>
        <v>0.88530101641907755</v>
      </c>
      <c r="AS125" s="286">
        <v>8.8530101641907755E-28</v>
      </c>
      <c r="AT125" s="311">
        <f>AS125/'4'!AD125</f>
        <v>0.88530101641907755</v>
      </c>
      <c r="AU125" s="286">
        <v>8.8530101641907755E-28</v>
      </c>
      <c r="AV125" s="311">
        <f>AU125/'4'!AE125</f>
        <v>0.88530101641907755</v>
      </c>
      <c r="AW125" s="286">
        <v>8.8530101641907755E-28</v>
      </c>
      <c r="AX125" s="311">
        <f>AW125/'4'!AF125</f>
        <v>0.88530101641907755</v>
      </c>
      <c r="AY125" s="286">
        <v>8.8530101641907755E-28</v>
      </c>
      <c r="AZ125" s="312">
        <f>AY125/'4'!AG125</f>
        <v>0.88530101641907755</v>
      </c>
      <c r="BA125" s="316">
        <v>37184.027254443892</v>
      </c>
      <c r="BB125" s="311">
        <f>BA125/'4'!AH125</f>
        <v>0.88530101641907755</v>
      </c>
      <c r="BC125" s="286">
        <v>8.8530101641907755E-28</v>
      </c>
      <c r="BD125" s="311">
        <f>BC125/'4'!AI125</f>
        <v>0.68648206734903672</v>
      </c>
      <c r="BE125" s="286">
        <v>8.8530101641907755E-28</v>
      </c>
      <c r="BF125" s="311">
        <f>BE125/'4'!AJ125</f>
        <v>0.68648206734903672</v>
      </c>
      <c r="BG125" s="286">
        <v>8.8530101641907755E-28</v>
      </c>
      <c r="BH125" s="311">
        <f>BG125/'4'!AK125</f>
        <v>0.68648206734903672</v>
      </c>
      <c r="BI125" s="286">
        <v>37184.027254443892</v>
      </c>
      <c r="BJ125" s="311">
        <f>BI125/'4'!AL125</f>
        <v>0.88530101641907755</v>
      </c>
      <c r="BK125" s="286">
        <v>8.8530101641907755E-28</v>
      </c>
      <c r="BL125" s="311">
        <f>BK125/'4'!AM125</f>
        <v>0.68648206734903672</v>
      </c>
      <c r="BM125" s="286">
        <v>8.8530101641907755E-28</v>
      </c>
      <c r="BN125" s="311">
        <f>BM125/'4'!AN125</f>
        <v>0.68648206734903672</v>
      </c>
      <c r="BO125" s="286">
        <v>37184.027254443892</v>
      </c>
      <c r="BP125" s="311">
        <f>BO125/'4'!AO125</f>
        <v>0.88530101641907755</v>
      </c>
      <c r="BQ125" s="286">
        <v>37183.770853547103</v>
      </c>
      <c r="BR125" s="311">
        <f>BQ125/'4'!AP125</f>
        <v>0.88530101641907744</v>
      </c>
      <c r="BS125" s="286">
        <v>0.25640089678440137</v>
      </c>
      <c r="BT125" s="312">
        <f>BS125/'4'!AQ125</f>
        <v>0.88530101641907744</v>
      </c>
      <c r="BW125" s="314"/>
    </row>
    <row r="126" spans="1:75" s="245" customFormat="1">
      <c r="A126" s="305"/>
      <c r="B126" s="256">
        <v>98</v>
      </c>
      <c r="C126" s="1084" t="s">
        <v>743</v>
      </c>
      <c r="D126" s="1084"/>
      <c r="E126" s="1084"/>
      <c r="F126" s="1084"/>
      <c r="G126" s="1084"/>
      <c r="H126" s="1085" t="s">
        <v>796</v>
      </c>
      <c r="I126" s="1086"/>
      <c r="J126" s="315">
        <v>24110</v>
      </c>
      <c r="K126" s="316">
        <v>1.9109046035588801E-27</v>
      </c>
      <c r="L126" s="309">
        <f>K126/'4'!M126</f>
        <v>0.88530101641907744</v>
      </c>
      <c r="M126" s="286">
        <v>8.8530101641907755E-28</v>
      </c>
      <c r="N126" s="311">
        <f>M126/'4'!N126</f>
        <v>0.88530101641907755</v>
      </c>
      <c r="O126" s="286">
        <v>1.1417019132040281E-27</v>
      </c>
      <c r="P126" s="311">
        <f>O126/'4'!O126</f>
        <v>1.141701913204028</v>
      </c>
      <c r="Q126" s="286">
        <v>8.8530101641907755E-28</v>
      </c>
      <c r="R126" s="311">
        <f>Q126/'4'!P126</f>
        <v>0.88530101641907755</v>
      </c>
      <c r="S126" s="286">
        <v>1.1417019132040281E-27</v>
      </c>
      <c r="T126" s="311">
        <f>S126/'4'!Q126</f>
        <v>0.88530101641907744</v>
      </c>
      <c r="U126" s="286">
        <v>8.8530101641907755E-28</v>
      </c>
      <c r="V126" s="311">
        <f>U126/'4'!R126</f>
        <v>0.68648206734903672</v>
      </c>
      <c r="W126" s="286">
        <v>8.8530101641907755E-28</v>
      </c>
      <c r="X126" s="311">
        <f>W126/'4'!S126</f>
        <v>0.68648206734903672</v>
      </c>
      <c r="Y126" s="286">
        <v>6.2890011963412681E-28</v>
      </c>
      <c r="Z126" s="311">
        <f>Y126/'4'!T126</f>
        <v>0.88530101641907744</v>
      </c>
      <c r="AA126" s="286">
        <v>1.1417019132040281E-27</v>
      </c>
      <c r="AB126" s="311">
        <f>AA126/'4'!U126</f>
        <v>0.88530101641907744</v>
      </c>
      <c r="AC126" s="286">
        <v>3.7249922284917621E-28</v>
      </c>
      <c r="AD126" s="312">
        <f>AC126/'4'!V126</f>
        <v>0.88530101641907744</v>
      </c>
      <c r="AE126" s="317">
        <v>8.8530101641907755E-28</v>
      </c>
      <c r="AF126" s="311">
        <f>AE126/'4'!W126</f>
        <v>0.88530101641907755</v>
      </c>
      <c r="AG126" s="286">
        <v>8.8530101641907755E-28</v>
      </c>
      <c r="AH126" s="311">
        <f>AG126/'4'!X126</f>
        <v>0.88530101641907755</v>
      </c>
      <c r="AI126" s="286">
        <v>8.8530101641907755E-28</v>
      </c>
      <c r="AJ126" s="311">
        <f>AI126/'4'!Y126</f>
        <v>0.88530101641907755</v>
      </c>
      <c r="AK126" s="286">
        <v>8.8530101641907755E-28</v>
      </c>
      <c r="AL126" s="311">
        <f>AK126/'4'!Z126</f>
        <v>0.88530101641907755</v>
      </c>
      <c r="AM126" s="286">
        <v>8.8530101641907755E-28</v>
      </c>
      <c r="AN126" s="311">
        <f>AM126/'4'!AA126</f>
        <v>0.88530101641907755</v>
      </c>
      <c r="AO126" s="286">
        <v>8.8530101641907755E-28</v>
      </c>
      <c r="AP126" s="311">
        <f>AO126/'4'!AB126</f>
        <v>0.88530101641907755</v>
      </c>
      <c r="AQ126" s="286">
        <v>8.8530101641907755E-28</v>
      </c>
      <c r="AR126" s="311">
        <f>AQ126/'4'!AC126</f>
        <v>0.88530101641907755</v>
      </c>
      <c r="AS126" s="286">
        <v>8.8530101641907755E-28</v>
      </c>
      <c r="AT126" s="311">
        <f>AS126/'4'!AD126</f>
        <v>0.88530101641907755</v>
      </c>
      <c r="AU126" s="286">
        <v>8.8530101641907755E-28</v>
      </c>
      <c r="AV126" s="311">
        <f>AU126/'4'!AE126</f>
        <v>0.88530101641907755</v>
      </c>
      <c r="AW126" s="286">
        <v>8.8530101641907755E-28</v>
      </c>
      <c r="AX126" s="311">
        <f>AW126/'4'!AF126</f>
        <v>0.88530101641907755</v>
      </c>
      <c r="AY126" s="286">
        <v>8.8530101641907755E-28</v>
      </c>
      <c r="AZ126" s="312">
        <f>AY126/'4'!AG126</f>
        <v>0.88530101641907755</v>
      </c>
      <c r="BA126" s="316">
        <v>1.9109046035588801E-27</v>
      </c>
      <c r="BB126" s="311">
        <f>BA126/'4'!AH126</f>
        <v>0.88530101641907744</v>
      </c>
      <c r="BC126" s="286">
        <v>8.8530101641907755E-28</v>
      </c>
      <c r="BD126" s="311">
        <f>BC126/'4'!AI126</f>
        <v>0.68648206734903672</v>
      </c>
      <c r="BE126" s="286">
        <v>8.8530101641907755E-28</v>
      </c>
      <c r="BF126" s="311">
        <f>BE126/'4'!AJ126</f>
        <v>0.68648206734903672</v>
      </c>
      <c r="BG126" s="286">
        <v>8.8530101641907755E-28</v>
      </c>
      <c r="BH126" s="311">
        <f>BG126/'4'!AK126</f>
        <v>0.68648206734903672</v>
      </c>
      <c r="BI126" s="286">
        <v>1.1417019132040281E-27</v>
      </c>
      <c r="BJ126" s="311">
        <f>BI126/'4'!AL126</f>
        <v>0.88530101641907744</v>
      </c>
      <c r="BK126" s="286">
        <v>8.8530101641907755E-28</v>
      </c>
      <c r="BL126" s="311">
        <f>BK126/'4'!AM126</f>
        <v>0.68648206734903672</v>
      </c>
      <c r="BM126" s="286">
        <v>8.8530101641907755E-28</v>
      </c>
      <c r="BN126" s="311">
        <f>BM126/'4'!AN126</f>
        <v>0.68648206734903672</v>
      </c>
      <c r="BO126" s="286">
        <v>6.2890011963412681E-28</v>
      </c>
      <c r="BP126" s="311">
        <f>BO126/'4'!AO126</f>
        <v>0.88530101641907744</v>
      </c>
      <c r="BQ126" s="286">
        <v>1.1417019132040281E-27</v>
      </c>
      <c r="BR126" s="311">
        <f>BQ126/'4'!AP126</f>
        <v>0.88530101641907744</v>
      </c>
      <c r="BS126" s="286">
        <v>3.7249922284917621E-28</v>
      </c>
      <c r="BT126" s="312">
        <f>BS126/'4'!AQ126</f>
        <v>0.88530101641907744</v>
      </c>
      <c r="BW126" s="314"/>
    </row>
    <row r="127" spans="1:75" s="245" customFormat="1">
      <c r="A127" s="305"/>
      <c r="B127" s="256">
        <v>99</v>
      </c>
      <c r="C127" s="1084" t="s">
        <v>744</v>
      </c>
      <c r="D127" s="1084"/>
      <c r="E127" s="1084"/>
      <c r="F127" s="1084"/>
      <c r="G127" s="1084"/>
      <c r="H127" s="1085" t="s">
        <v>796</v>
      </c>
      <c r="I127" s="1086"/>
      <c r="J127" s="315">
        <v>39500</v>
      </c>
      <c r="K127" s="316">
        <v>392.8061738745443</v>
      </c>
      <c r="L127" s="309">
        <f>K127/'4'!M127</f>
        <v>0.88530101641907744</v>
      </c>
      <c r="M127" s="286">
        <v>8.8530101641907755E-28</v>
      </c>
      <c r="N127" s="311">
        <f>M127/'4'!N127</f>
        <v>0.88530101641907755</v>
      </c>
      <c r="O127" s="286">
        <v>1.1417019132040281E-27</v>
      </c>
      <c r="P127" s="311">
        <f>O127/'4'!O127</f>
        <v>1.141701913204028</v>
      </c>
      <c r="Q127" s="286">
        <v>8.8530101641907755E-28</v>
      </c>
      <c r="R127" s="311">
        <f>Q127/'4'!P127</f>
        <v>0.88530101641907755</v>
      </c>
      <c r="S127" s="286">
        <v>392.8061738745443</v>
      </c>
      <c r="T127" s="311">
        <f>S127/'4'!Q127</f>
        <v>0.88530101641907744</v>
      </c>
      <c r="U127" s="286">
        <v>8.8530101641907755E-28</v>
      </c>
      <c r="V127" s="311">
        <f>U127/'4'!R127</f>
        <v>0.68648206734903672</v>
      </c>
      <c r="W127" s="286">
        <v>8.8530101641907755E-28</v>
      </c>
      <c r="X127" s="311">
        <f>W127/'4'!S127</f>
        <v>0.68648206734903672</v>
      </c>
      <c r="Y127" s="286">
        <v>392.8061738745443</v>
      </c>
      <c r="Z127" s="311">
        <f>Y127/'4'!T127</f>
        <v>0.88530101641907744</v>
      </c>
      <c r="AA127" s="286">
        <v>392.54977297775935</v>
      </c>
      <c r="AB127" s="311">
        <f>AA127/'4'!U127</f>
        <v>0.88530101641907744</v>
      </c>
      <c r="AC127" s="286">
        <v>0.25640089678495492</v>
      </c>
      <c r="AD127" s="312">
        <f>AC127/'4'!V127</f>
        <v>0.88530101641907744</v>
      </c>
      <c r="AE127" s="317">
        <v>8.8530101641907755E-28</v>
      </c>
      <c r="AF127" s="311">
        <f>AE127/'4'!W127</f>
        <v>0.88530101641907755</v>
      </c>
      <c r="AG127" s="286">
        <v>8.8530101641907755E-28</v>
      </c>
      <c r="AH127" s="311">
        <f>AG127/'4'!X127</f>
        <v>0.88530101641907755</v>
      </c>
      <c r="AI127" s="286">
        <v>8.8530101641907755E-28</v>
      </c>
      <c r="AJ127" s="311">
        <f>AI127/'4'!Y127</f>
        <v>0.88530101641907755</v>
      </c>
      <c r="AK127" s="286">
        <v>8.8530101641907755E-28</v>
      </c>
      <c r="AL127" s="311">
        <f>AK127/'4'!Z127</f>
        <v>0.88530101641907755</v>
      </c>
      <c r="AM127" s="286">
        <v>8.8530101641907755E-28</v>
      </c>
      <c r="AN127" s="311">
        <f>AM127/'4'!AA127</f>
        <v>0.88530101641907755</v>
      </c>
      <c r="AO127" s="286">
        <v>8.8530101641907755E-28</v>
      </c>
      <c r="AP127" s="311">
        <f>AO127/'4'!AB127</f>
        <v>0.88530101641907755</v>
      </c>
      <c r="AQ127" s="286">
        <v>8.8530101641907755E-28</v>
      </c>
      <c r="AR127" s="311">
        <f>AQ127/'4'!AC127</f>
        <v>0.88530101641907755</v>
      </c>
      <c r="AS127" s="286">
        <v>8.8530101641907755E-28</v>
      </c>
      <c r="AT127" s="311">
        <f>AS127/'4'!AD127</f>
        <v>0.88530101641907755</v>
      </c>
      <c r="AU127" s="286">
        <v>8.8530101641907755E-28</v>
      </c>
      <c r="AV127" s="311">
        <f>AU127/'4'!AE127</f>
        <v>0.88530101641907755</v>
      </c>
      <c r="AW127" s="286">
        <v>8.8530101641907755E-28</v>
      </c>
      <c r="AX127" s="311">
        <f>AW127/'4'!AF127</f>
        <v>0.88530101641907755</v>
      </c>
      <c r="AY127" s="286">
        <v>8.8530101641907755E-28</v>
      </c>
      <c r="AZ127" s="312">
        <f>AY127/'4'!AG127</f>
        <v>0.88530101641907755</v>
      </c>
      <c r="BA127" s="316">
        <v>392.8061738745443</v>
      </c>
      <c r="BB127" s="311">
        <f>BA127/'4'!AH127</f>
        <v>0.88530101641907744</v>
      </c>
      <c r="BC127" s="286">
        <v>8.8530101641907755E-28</v>
      </c>
      <c r="BD127" s="311">
        <f>BC127/'4'!AI127</f>
        <v>0.68648206734903672</v>
      </c>
      <c r="BE127" s="286">
        <v>8.8530101641907755E-28</v>
      </c>
      <c r="BF127" s="311">
        <f>BE127/'4'!AJ127</f>
        <v>0.68648206734903672</v>
      </c>
      <c r="BG127" s="286">
        <v>8.8530101641907755E-28</v>
      </c>
      <c r="BH127" s="311">
        <f>BG127/'4'!AK127</f>
        <v>0.68648206734903672</v>
      </c>
      <c r="BI127" s="286">
        <v>392.8061738745443</v>
      </c>
      <c r="BJ127" s="311">
        <f>BI127/'4'!AL127</f>
        <v>0.88530101641907744</v>
      </c>
      <c r="BK127" s="286">
        <v>8.8530101641907755E-28</v>
      </c>
      <c r="BL127" s="311">
        <f>BK127/'4'!AM127</f>
        <v>0.68648206734903672</v>
      </c>
      <c r="BM127" s="286">
        <v>8.8530101641907755E-28</v>
      </c>
      <c r="BN127" s="311">
        <f>BM127/'4'!AN127</f>
        <v>0.68648206734903672</v>
      </c>
      <c r="BO127" s="286">
        <v>392.8061738745443</v>
      </c>
      <c r="BP127" s="311">
        <f>BO127/'4'!AO127</f>
        <v>0.88530101641907744</v>
      </c>
      <c r="BQ127" s="286">
        <v>392.54977297775935</v>
      </c>
      <c r="BR127" s="311">
        <f>BQ127/'4'!AP127</f>
        <v>0.88530101641907744</v>
      </c>
      <c r="BS127" s="286">
        <v>0.25640089678495492</v>
      </c>
      <c r="BT127" s="312">
        <f>BS127/'4'!AQ127</f>
        <v>0.88530101641907744</v>
      </c>
      <c r="BW127" s="314"/>
    </row>
    <row r="128" spans="1:75" s="245" customFormat="1">
      <c r="A128" s="305"/>
      <c r="B128" s="256">
        <v>100</v>
      </c>
      <c r="C128" s="1084" t="s">
        <v>745</v>
      </c>
      <c r="D128" s="1084"/>
      <c r="E128" s="1084"/>
      <c r="F128" s="1084"/>
      <c r="G128" s="1084"/>
      <c r="H128" s="1085" t="s">
        <v>804</v>
      </c>
      <c r="I128" s="1086"/>
      <c r="J128" s="315">
        <v>21704</v>
      </c>
      <c r="K128" s="316">
        <v>235.37418906394811</v>
      </c>
      <c r="L128" s="309">
        <f>K128/'4'!M128</f>
        <v>0.9</v>
      </c>
      <c r="M128" s="286">
        <v>9.0000000000000014E-28</v>
      </c>
      <c r="N128" s="311">
        <f>M128/'4'!N128</f>
        <v>0.90000000000000013</v>
      </c>
      <c r="O128" s="286">
        <v>1.1606580166821132E-27</v>
      </c>
      <c r="P128" s="311">
        <f>O128/'4'!O128</f>
        <v>1.1606580166821132</v>
      </c>
      <c r="Q128" s="286">
        <v>9.0000000000000014E-28</v>
      </c>
      <c r="R128" s="311">
        <f>Q128/'4'!P128</f>
        <v>0.90000000000000013</v>
      </c>
      <c r="S128" s="286">
        <v>235.37418906394811</v>
      </c>
      <c r="T128" s="311">
        <f>S128/'4'!Q128</f>
        <v>0.9</v>
      </c>
      <c r="U128" s="286">
        <v>9.0000000000000014E-28</v>
      </c>
      <c r="V128" s="311">
        <f>U128/'4'!R128</f>
        <v>0.69787998562702125</v>
      </c>
      <c r="W128" s="286">
        <v>9.0000000000000014E-28</v>
      </c>
      <c r="X128" s="311">
        <f>W128/'4'!S128</f>
        <v>0.69787998562702125</v>
      </c>
      <c r="Y128" s="286">
        <v>235.37418906394811</v>
      </c>
      <c r="Z128" s="311">
        <f>Y128/'4'!T128</f>
        <v>0.9</v>
      </c>
      <c r="AA128" s="286">
        <v>235.11353104726598</v>
      </c>
      <c r="AB128" s="311">
        <f>AA128/'4'!U128</f>
        <v>0.9</v>
      </c>
      <c r="AC128" s="286">
        <v>0.26065801668211747</v>
      </c>
      <c r="AD128" s="312">
        <f>AC128/'4'!V128</f>
        <v>0.89999999999999991</v>
      </c>
      <c r="AE128" s="317">
        <v>9.0000000000000014E-28</v>
      </c>
      <c r="AF128" s="311">
        <f>AE128/'4'!W128</f>
        <v>0.90000000000000013</v>
      </c>
      <c r="AG128" s="286">
        <v>9.0000000000000014E-28</v>
      </c>
      <c r="AH128" s="311">
        <f>AG128/'4'!X128</f>
        <v>0.90000000000000013</v>
      </c>
      <c r="AI128" s="286">
        <v>9.0000000000000014E-28</v>
      </c>
      <c r="AJ128" s="311">
        <f>AI128/'4'!Y128</f>
        <v>0.90000000000000013</v>
      </c>
      <c r="AK128" s="286">
        <v>9.0000000000000014E-28</v>
      </c>
      <c r="AL128" s="311">
        <f>AK128/'4'!Z128</f>
        <v>0.90000000000000013</v>
      </c>
      <c r="AM128" s="286">
        <v>9.0000000000000014E-28</v>
      </c>
      <c r="AN128" s="311">
        <f>AM128/'4'!AA128</f>
        <v>0.90000000000000013</v>
      </c>
      <c r="AO128" s="286">
        <v>9.0000000000000014E-28</v>
      </c>
      <c r="AP128" s="311">
        <f>AO128/'4'!AB128</f>
        <v>0.90000000000000013</v>
      </c>
      <c r="AQ128" s="286">
        <v>9.0000000000000014E-28</v>
      </c>
      <c r="AR128" s="311">
        <f>AQ128/'4'!AC128</f>
        <v>0.90000000000000013</v>
      </c>
      <c r="AS128" s="286">
        <v>9.0000000000000014E-28</v>
      </c>
      <c r="AT128" s="311">
        <f>AS128/'4'!AD128</f>
        <v>0.90000000000000013</v>
      </c>
      <c r="AU128" s="286">
        <v>9.0000000000000014E-28</v>
      </c>
      <c r="AV128" s="311">
        <f>AU128/'4'!AE128</f>
        <v>0.90000000000000013</v>
      </c>
      <c r="AW128" s="286">
        <v>9.0000000000000014E-28</v>
      </c>
      <c r="AX128" s="311">
        <f>AW128/'4'!AF128</f>
        <v>0.90000000000000013</v>
      </c>
      <c r="AY128" s="286">
        <v>9.0000000000000014E-28</v>
      </c>
      <c r="AZ128" s="312">
        <f>AY128/'4'!AG128</f>
        <v>0.90000000000000013</v>
      </c>
      <c r="BA128" s="316">
        <v>235.37418906394811</v>
      </c>
      <c r="BB128" s="311">
        <f>BA128/'4'!AH128</f>
        <v>0.9</v>
      </c>
      <c r="BC128" s="286">
        <v>9.0000000000000014E-28</v>
      </c>
      <c r="BD128" s="311">
        <f>BC128/'4'!AI128</f>
        <v>0.69787998562702125</v>
      </c>
      <c r="BE128" s="286">
        <v>9.0000000000000014E-28</v>
      </c>
      <c r="BF128" s="311">
        <f>BE128/'4'!AJ128</f>
        <v>0.69787998562702125</v>
      </c>
      <c r="BG128" s="286">
        <v>9.0000000000000014E-28</v>
      </c>
      <c r="BH128" s="311">
        <f>BG128/'4'!AK128</f>
        <v>0.69787998562702125</v>
      </c>
      <c r="BI128" s="286">
        <v>235.37418906394811</v>
      </c>
      <c r="BJ128" s="311">
        <f>BI128/'4'!AL128</f>
        <v>0.9</v>
      </c>
      <c r="BK128" s="286">
        <v>9.0000000000000014E-28</v>
      </c>
      <c r="BL128" s="311">
        <f>BK128/'4'!AM128</f>
        <v>0.69787998562702125</v>
      </c>
      <c r="BM128" s="286">
        <v>9.0000000000000014E-28</v>
      </c>
      <c r="BN128" s="311">
        <f>BM128/'4'!AN128</f>
        <v>0.69787998562702125</v>
      </c>
      <c r="BO128" s="286">
        <v>235.37418906394811</v>
      </c>
      <c r="BP128" s="311">
        <f>BO128/'4'!AO128</f>
        <v>0.9</v>
      </c>
      <c r="BQ128" s="286">
        <v>235.11353104726598</v>
      </c>
      <c r="BR128" s="311">
        <f>BQ128/'4'!AP128</f>
        <v>0.9</v>
      </c>
      <c r="BS128" s="286">
        <v>0.26065801668211747</v>
      </c>
      <c r="BT128" s="312">
        <f>BS128/'4'!AQ128</f>
        <v>0.89999999999999991</v>
      </c>
      <c r="BW128" s="314"/>
    </row>
    <row r="129" spans="1:75" s="245" customFormat="1">
      <c r="A129" s="305"/>
      <c r="B129" s="256">
        <v>101</v>
      </c>
      <c r="C129" s="1084" t="s">
        <v>746</v>
      </c>
      <c r="D129" s="1084"/>
      <c r="E129" s="1084"/>
      <c r="F129" s="1084"/>
      <c r="G129" s="1084"/>
      <c r="H129" s="1085" t="s">
        <v>804</v>
      </c>
      <c r="I129" s="1086"/>
      <c r="J129" s="315">
        <v>21708</v>
      </c>
      <c r="K129" s="316">
        <v>1.9426320667284526E-27</v>
      </c>
      <c r="L129" s="309">
        <f>K129/'4'!M129</f>
        <v>0.9</v>
      </c>
      <c r="M129" s="286">
        <v>9.0000000000000014E-28</v>
      </c>
      <c r="N129" s="311">
        <f>M129/'4'!N129</f>
        <v>0.90000000000000013</v>
      </c>
      <c r="O129" s="286">
        <v>1.1606580166821132E-27</v>
      </c>
      <c r="P129" s="311">
        <f>O129/'4'!O129</f>
        <v>1.1606580166821132</v>
      </c>
      <c r="Q129" s="286">
        <v>9.0000000000000014E-28</v>
      </c>
      <c r="R129" s="311">
        <f>Q129/'4'!P129</f>
        <v>0.90000000000000013</v>
      </c>
      <c r="S129" s="286">
        <v>1.1606580166821132E-27</v>
      </c>
      <c r="T129" s="311">
        <f>S129/'4'!Q129</f>
        <v>0.9</v>
      </c>
      <c r="U129" s="286">
        <v>9.0000000000000014E-28</v>
      </c>
      <c r="V129" s="311">
        <f>U129/'4'!R129</f>
        <v>0.69787998562702125</v>
      </c>
      <c r="W129" s="286">
        <v>9.0000000000000014E-28</v>
      </c>
      <c r="X129" s="311">
        <f>W129/'4'!S129</f>
        <v>0.69787998562702125</v>
      </c>
      <c r="Y129" s="286">
        <v>6.393419833178869E-28</v>
      </c>
      <c r="Z129" s="311">
        <f>Y129/'4'!T129</f>
        <v>0.9</v>
      </c>
      <c r="AA129" s="286">
        <v>1.1606580166821132E-27</v>
      </c>
      <c r="AB129" s="311">
        <f>AA129/'4'!U129</f>
        <v>0.9</v>
      </c>
      <c r="AC129" s="286">
        <v>3.7868396663577383E-28</v>
      </c>
      <c r="AD129" s="312">
        <f>AC129/'4'!V129</f>
        <v>0.9</v>
      </c>
      <c r="AE129" s="317">
        <v>9.0000000000000014E-28</v>
      </c>
      <c r="AF129" s="311">
        <f>AE129/'4'!W129</f>
        <v>0.90000000000000013</v>
      </c>
      <c r="AG129" s="286">
        <v>9.0000000000000014E-28</v>
      </c>
      <c r="AH129" s="311">
        <f>AG129/'4'!X129</f>
        <v>0.90000000000000013</v>
      </c>
      <c r="AI129" s="286">
        <v>9.0000000000000014E-28</v>
      </c>
      <c r="AJ129" s="311">
        <f>AI129/'4'!Y129</f>
        <v>0.90000000000000013</v>
      </c>
      <c r="AK129" s="286">
        <v>9.0000000000000014E-28</v>
      </c>
      <c r="AL129" s="311">
        <f>AK129/'4'!Z129</f>
        <v>0.90000000000000013</v>
      </c>
      <c r="AM129" s="286">
        <v>9.0000000000000014E-28</v>
      </c>
      <c r="AN129" s="311">
        <f>AM129/'4'!AA129</f>
        <v>0.90000000000000013</v>
      </c>
      <c r="AO129" s="286">
        <v>9.0000000000000014E-28</v>
      </c>
      <c r="AP129" s="311">
        <f>AO129/'4'!AB129</f>
        <v>0.90000000000000013</v>
      </c>
      <c r="AQ129" s="286">
        <v>9.0000000000000014E-28</v>
      </c>
      <c r="AR129" s="311">
        <f>AQ129/'4'!AC129</f>
        <v>0.90000000000000013</v>
      </c>
      <c r="AS129" s="286">
        <v>9.0000000000000014E-28</v>
      </c>
      <c r="AT129" s="311">
        <f>AS129/'4'!AD129</f>
        <v>0.90000000000000013</v>
      </c>
      <c r="AU129" s="286">
        <v>9.0000000000000014E-28</v>
      </c>
      <c r="AV129" s="311">
        <f>AU129/'4'!AE129</f>
        <v>0.90000000000000013</v>
      </c>
      <c r="AW129" s="286">
        <v>9.0000000000000014E-28</v>
      </c>
      <c r="AX129" s="311">
        <f>AW129/'4'!AF129</f>
        <v>0.90000000000000013</v>
      </c>
      <c r="AY129" s="286">
        <v>9.0000000000000014E-28</v>
      </c>
      <c r="AZ129" s="312">
        <f>AY129/'4'!AG129</f>
        <v>0.90000000000000013</v>
      </c>
      <c r="BA129" s="316">
        <v>1.9426320667284526E-27</v>
      </c>
      <c r="BB129" s="311">
        <f>BA129/'4'!AH129</f>
        <v>0.9</v>
      </c>
      <c r="BC129" s="286">
        <v>9.0000000000000014E-28</v>
      </c>
      <c r="BD129" s="311">
        <f>BC129/'4'!AI129</f>
        <v>0.69787998562702125</v>
      </c>
      <c r="BE129" s="286">
        <v>9.0000000000000014E-28</v>
      </c>
      <c r="BF129" s="311">
        <f>BE129/'4'!AJ129</f>
        <v>0.69787998562702125</v>
      </c>
      <c r="BG129" s="286">
        <v>9.0000000000000014E-28</v>
      </c>
      <c r="BH129" s="311">
        <f>BG129/'4'!AK129</f>
        <v>0.69787998562702125</v>
      </c>
      <c r="BI129" s="286">
        <v>1.1606580166821132E-27</v>
      </c>
      <c r="BJ129" s="311">
        <f>BI129/'4'!AL129</f>
        <v>0.9</v>
      </c>
      <c r="BK129" s="286">
        <v>9.0000000000000014E-28</v>
      </c>
      <c r="BL129" s="311">
        <f>BK129/'4'!AM129</f>
        <v>0.69787998562702125</v>
      </c>
      <c r="BM129" s="286">
        <v>9.0000000000000014E-28</v>
      </c>
      <c r="BN129" s="311">
        <f>BM129/'4'!AN129</f>
        <v>0.69787998562702125</v>
      </c>
      <c r="BO129" s="286">
        <v>6.393419833178869E-28</v>
      </c>
      <c r="BP129" s="311">
        <f>BO129/'4'!AO129</f>
        <v>0.9</v>
      </c>
      <c r="BQ129" s="286">
        <v>1.1606580166821132E-27</v>
      </c>
      <c r="BR129" s="311">
        <f>BQ129/'4'!AP129</f>
        <v>0.9</v>
      </c>
      <c r="BS129" s="286">
        <v>3.7868396663577383E-28</v>
      </c>
      <c r="BT129" s="312">
        <f>BS129/'4'!AQ129</f>
        <v>0.9</v>
      </c>
      <c r="BW129" s="314"/>
    </row>
    <row r="130" spans="1:75" s="245" customFormat="1">
      <c r="A130" s="305"/>
      <c r="B130" s="256">
        <v>102</v>
      </c>
      <c r="C130" s="1084" t="s">
        <v>747</v>
      </c>
      <c r="D130" s="1084"/>
      <c r="E130" s="1084"/>
      <c r="F130" s="1084"/>
      <c r="G130" s="1084"/>
      <c r="H130" s="1085" t="s">
        <v>804</v>
      </c>
      <c r="I130" s="1086"/>
      <c r="J130" s="315">
        <v>31205</v>
      </c>
      <c r="K130" s="316">
        <v>358.44845370536098</v>
      </c>
      <c r="L130" s="309">
        <f>K130/'4'!M130</f>
        <v>0.88530101641907744</v>
      </c>
      <c r="M130" s="286">
        <v>8.8530101641907755E-28</v>
      </c>
      <c r="N130" s="311">
        <f>M130/'4'!N130</f>
        <v>0.88530101641907755</v>
      </c>
      <c r="O130" s="286">
        <v>1.1417019132040281E-27</v>
      </c>
      <c r="P130" s="311">
        <f>O130/'4'!O130</f>
        <v>1.141701913204028</v>
      </c>
      <c r="Q130" s="286">
        <v>8.8530101641907755E-28</v>
      </c>
      <c r="R130" s="311">
        <f>Q130/'4'!P130</f>
        <v>0.88530101641907755</v>
      </c>
      <c r="S130" s="286">
        <v>358.44845370536098</v>
      </c>
      <c r="T130" s="311">
        <f>S130/'4'!Q130</f>
        <v>0.88530101641907744</v>
      </c>
      <c r="U130" s="286">
        <v>8.8530101641907755E-28</v>
      </c>
      <c r="V130" s="311">
        <f>U130/'4'!R130</f>
        <v>0.68648206734903672</v>
      </c>
      <c r="W130" s="286">
        <v>8.8530101641907755E-28</v>
      </c>
      <c r="X130" s="311">
        <f>W130/'4'!S130</f>
        <v>0.68648206734903672</v>
      </c>
      <c r="Y130" s="286">
        <v>358.44845370536098</v>
      </c>
      <c r="Z130" s="311">
        <f>Y130/'4'!T130</f>
        <v>0.88530101641907744</v>
      </c>
      <c r="AA130" s="286">
        <v>358.19205280857602</v>
      </c>
      <c r="AB130" s="311">
        <f>AA130/'4'!U130</f>
        <v>0.88530101641907744</v>
      </c>
      <c r="AC130" s="286">
        <v>0.25640089678495492</v>
      </c>
      <c r="AD130" s="312">
        <f>AC130/'4'!V130</f>
        <v>0.88530101641907744</v>
      </c>
      <c r="AE130" s="317">
        <v>8.8530101641907755E-28</v>
      </c>
      <c r="AF130" s="311">
        <f>AE130/'4'!W130</f>
        <v>0.88530101641907755</v>
      </c>
      <c r="AG130" s="286">
        <v>8.8530101641907755E-28</v>
      </c>
      <c r="AH130" s="311">
        <f>AG130/'4'!X130</f>
        <v>0.88530101641907755</v>
      </c>
      <c r="AI130" s="286">
        <v>8.8530101641907755E-28</v>
      </c>
      <c r="AJ130" s="311">
        <f>AI130/'4'!Y130</f>
        <v>0.88530101641907755</v>
      </c>
      <c r="AK130" s="286">
        <v>8.8530101641907755E-28</v>
      </c>
      <c r="AL130" s="311">
        <f>AK130/'4'!Z130</f>
        <v>0.88530101641907755</v>
      </c>
      <c r="AM130" s="286">
        <v>8.8530101641907755E-28</v>
      </c>
      <c r="AN130" s="311">
        <f>AM130/'4'!AA130</f>
        <v>0.88530101641907755</v>
      </c>
      <c r="AO130" s="286">
        <v>8.8530101641907755E-28</v>
      </c>
      <c r="AP130" s="311">
        <f>AO130/'4'!AB130</f>
        <v>0.88530101641907755</v>
      </c>
      <c r="AQ130" s="286">
        <v>8.8530101641907755E-28</v>
      </c>
      <c r="AR130" s="311">
        <f>AQ130/'4'!AC130</f>
        <v>0.88530101641907755</v>
      </c>
      <c r="AS130" s="286">
        <v>8.8530101641907755E-28</v>
      </c>
      <c r="AT130" s="311">
        <f>AS130/'4'!AD130</f>
        <v>0.88530101641907755</v>
      </c>
      <c r="AU130" s="286">
        <v>8.8530101641907755E-28</v>
      </c>
      <c r="AV130" s="311">
        <f>AU130/'4'!AE130</f>
        <v>0.88530101641907755</v>
      </c>
      <c r="AW130" s="286">
        <v>8.8530101641907755E-28</v>
      </c>
      <c r="AX130" s="311">
        <f>AW130/'4'!AF130</f>
        <v>0.88530101641907755</v>
      </c>
      <c r="AY130" s="286">
        <v>8.8530101641907755E-28</v>
      </c>
      <c r="AZ130" s="312">
        <f>AY130/'4'!AG130</f>
        <v>0.88530101641907755</v>
      </c>
      <c r="BA130" s="316">
        <v>358.44845370536098</v>
      </c>
      <c r="BB130" s="311">
        <f>BA130/'4'!AH130</f>
        <v>0.88530101641907744</v>
      </c>
      <c r="BC130" s="286">
        <v>8.8530101641907755E-28</v>
      </c>
      <c r="BD130" s="311">
        <f>BC130/'4'!AI130</f>
        <v>0.68648206734903672</v>
      </c>
      <c r="BE130" s="286">
        <v>8.8530101641907755E-28</v>
      </c>
      <c r="BF130" s="311">
        <f>BE130/'4'!AJ130</f>
        <v>0.68648206734903672</v>
      </c>
      <c r="BG130" s="286">
        <v>8.8530101641907755E-28</v>
      </c>
      <c r="BH130" s="311">
        <f>BG130/'4'!AK130</f>
        <v>0.68648206734903672</v>
      </c>
      <c r="BI130" s="286">
        <v>358.44845370536098</v>
      </c>
      <c r="BJ130" s="311">
        <f>BI130/'4'!AL130</f>
        <v>0.88530101641907744</v>
      </c>
      <c r="BK130" s="286">
        <v>8.8530101641907755E-28</v>
      </c>
      <c r="BL130" s="311">
        <f>BK130/'4'!AM130</f>
        <v>0.68648206734903672</v>
      </c>
      <c r="BM130" s="286">
        <v>8.8530101641907755E-28</v>
      </c>
      <c r="BN130" s="311">
        <f>BM130/'4'!AN130</f>
        <v>0.68648206734903672</v>
      </c>
      <c r="BO130" s="286">
        <v>358.44845370536098</v>
      </c>
      <c r="BP130" s="311">
        <f>BO130/'4'!AO130</f>
        <v>0.88530101641907744</v>
      </c>
      <c r="BQ130" s="286">
        <v>358.19205280857602</v>
      </c>
      <c r="BR130" s="311">
        <f>BQ130/'4'!AP130</f>
        <v>0.88530101641907744</v>
      </c>
      <c r="BS130" s="286">
        <v>0.25640089678495492</v>
      </c>
      <c r="BT130" s="312">
        <f>BS130/'4'!AQ130</f>
        <v>0.88530101641907744</v>
      </c>
      <c r="BW130" s="314"/>
    </row>
    <row r="131" spans="1:75" s="245" customFormat="1">
      <c r="A131" s="305"/>
      <c r="B131" s="256">
        <v>103</v>
      </c>
      <c r="C131" s="1084" t="s">
        <v>748</v>
      </c>
      <c r="D131" s="1084"/>
      <c r="E131" s="1084"/>
      <c r="F131" s="1084"/>
      <c r="G131" s="1084"/>
      <c r="H131" s="1085" t="s">
        <v>804</v>
      </c>
      <c r="I131" s="1086"/>
      <c r="J131" s="315">
        <v>42108</v>
      </c>
      <c r="K131" s="316">
        <v>276.03683966635776</v>
      </c>
      <c r="L131" s="309">
        <f>K131/'4'!M131</f>
        <v>0.9</v>
      </c>
      <c r="M131" s="286">
        <v>9.0000000000000014E-28</v>
      </c>
      <c r="N131" s="311">
        <f>M131/'4'!N131</f>
        <v>0.90000000000000013</v>
      </c>
      <c r="O131" s="286">
        <v>1.1606580166821132E-27</v>
      </c>
      <c r="P131" s="311">
        <f>O131/'4'!O131</f>
        <v>1.1606580166821132</v>
      </c>
      <c r="Q131" s="286">
        <v>9.0000000000000014E-28</v>
      </c>
      <c r="R131" s="311">
        <f>Q131/'4'!P131</f>
        <v>0.90000000000000013</v>
      </c>
      <c r="S131" s="286">
        <v>276.03683966635776</v>
      </c>
      <c r="T131" s="311">
        <f>S131/'4'!Q131</f>
        <v>0.9</v>
      </c>
      <c r="U131" s="286">
        <v>9.0000000000000014E-28</v>
      </c>
      <c r="V131" s="311">
        <f>U131/'4'!R131</f>
        <v>0.69787998562702125</v>
      </c>
      <c r="W131" s="286">
        <v>9.0000000000000014E-28</v>
      </c>
      <c r="X131" s="311">
        <f>W131/'4'!S131</f>
        <v>0.69787998562702125</v>
      </c>
      <c r="Y131" s="286">
        <v>276.03683966635776</v>
      </c>
      <c r="Z131" s="311">
        <f>Y131/'4'!T131</f>
        <v>0.9</v>
      </c>
      <c r="AA131" s="286">
        <v>275.77618164967566</v>
      </c>
      <c r="AB131" s="311">
        <f>AA131/'4'!U131</f>
        <v>0.90000000000000013</v>
      </c>
      <c r="AC131" s="286">
        <v>0.26065801668211747</v>
      </c>
      <c r="AD131" s="312">
        <f>AC131/'4'!V131</f>
        <v>0.89999999999999991</v>
      </c>
      <c r="AE131" s="317">
        <v>9.0000000000000014E-28</v>
      </c>
      <c r="AF131" s="311">
        <f>AE131/'4'!W131</f>
        <v>0.90000000000000013</v>
      </c>
      <c r="AG131" s="286">
        <v>9.0000000000000014E-28</v>
      </c>
      <c r="AH131" s="311">
        <f>AG131/'4'!X131</f>
        <v>0.90000000000000013</v>
      </c>
      <c r="AI131" s="286">
        <v>9.0000000000000014E-28</v>
      </c>
      <c r="AJ131" s="311">
        <f>AI131/'4'!Y131</f>
        <v>0.90000000000000013</v>
      </c>
      <c r="AK131" s="286">
        <v>9.0000000000000014E-28</v>
      </c>
      <c r="AL131" s="311">
        <f>AK131/'4'!Z131</f>
        <v>0.90000000000000013</v>
      </c>
      <c r="AM131" s="286">
        <v>9.0000000000000014E-28</v>
      </c>
      <c r="AN131" s="311">
        <f>AM131/'4'!AA131</f>
        <v>0.90000000000000013</v>
      </c>
      <c r="AO131" s="286">
        <v>9.0000000000000014E-28</v>
      </c>
      <c r="AP131" s="311">
        <f>AO131/'4'!AB131</f>
        <v>0.90000000000000013</v>
      </c>
      <c r="AQ131" s="286">
        <v>9.0000000000000014E-28</v>
      </c>
      <c r="AR131" s="311">
        <f>AQ131/'4'!AC131</f>
        <v>0.90000000000000013</v>
      </c>
      <c r="AS131" s="286">
        <v>9.0000000000000014E-28</v>
      </c>
      <c r="AT131" s="311">
        <f>AS131/'4'!AD131</f>
        <v>0.90000000000000013</v>
      </c>
      <c r="AU131" s="286">
        <v>9.0000000000000014E-28</v>
      </c>
      <c r="AV131" s="311">
        <f>AU131/'4'!AE131</f>
        <v>0.90000000000000013</v>
      </c>
      <c r="AW131" s="286">
        <v>9.0000000000000014E-28</v>
      </c>
      <c r="AX131" s="311">
        <f>AW131/'4'!AF131</f>
        <v>0.90000000000000013</v>
      </c>
      <c r="AY131" s="286">
        <v>9.0000000000000014E-28</v>
      </c>
      <c r="AZ131" s="312">
        <f>AY131/'4'!AG131</f>
        <v>0.90000000000000013</v>
      </c>
      <c r="BA131" s="316">
        <v>276.03683966635776</v>
      </c>
      <c r="BB131" s="311">
        <f>BA131/'4'!AH131</f>
        <v>0.9</v>
      </c>
      <c r="BC131" s="286">
        <v>9.0000000000000014E-28</v>
      </c>
      <c r="BD131" s="311">
        <f>BC131/'4'!AI131</f>
        <v>0.69787998562702125</v>
      </c>
      <c r="BE131" s="286">
        <v>9.0000000000000014E-28</v>
      </c>
      <c r="BF131" s="311">
        <f>BE131/'4'!AJ131</f>
        <v>0.69787998562702125</v>
      </c>
      <c r="BG131" s="286">
        <v>9.0000000000000014E-28</v>
      </c>
      <c r="BH131" s="311">
        <f>BG131/'4'!AK131</f>
        <v>0.69787998562702125</v>
      </c>
      <c r="BI131" s="286">
        <v>276.03683966635776</v>
      </c>
      <c r="BJ131" s="311">
        <f>BI131/'4'!AL131</f>
        <v>0.9</v>
      </c>
      <c r="BK131" s="286">
        <v>9.0000000000000014E-28</v>
      </c>
      <c r="BL131" s="311">
        <f>BK131/'4'!AM131</f>
        <v>0.69787998562702125</v>
      </c>
      <c r="BM131" s="286">
        <v>9.0000000000000014E-28</v>
      </c>
      <c r="BN131" s="311">
        <f>BM131/'4'!AN131</f>
        <v>0.69787998562702125</v>
      </c>
      <c r="BO131" s="286">
        <v>276.03683966635776</v>
      </c>
      <c r="BP131" s="311">
        <f>BO131/'4'!AO131</f>
        <v>0.9</v>
      </c>
      <c r="BQ131" s="286">
        <v>275.77618164967566</v>
      </c>
      <c r="BR131" s="311">
        <f>BQ131/'4'!AP131</f>
        <v>0.90000000000000013</v>
      </c>
      <c r="BS131" s="286">
        <v>0.26065801668211747</v>
      </c>
      <c r="BT131" s="312">
        <f>BS131/'4'!AQ131</f>
        <v>0.89999999999999991</v>
      </c>
      <c r="BW131" s="314"/>
    </row>
    <row r="132" spans="1:75" s="245" customFormat="1">
      <c r="A132" s="305"/>
      <c r="B132" s="256">
        <v>104</v>
      </c>
      <c r="C132" s="1084" t="s">
        <v>749</v>
      </c>
      <c r="D132" s="1084"/>
      <c r="E132" s="1084"/>
      <c r="F132" s="1084"/>
      <c r="G132" s="1084"/>
      <c r="H132" s="1085" t="s">
        <v>804</v>
      </c>
      <c r="I132" s="1086"/>
      <c r="J132" s="315">
        <v>42119</v>
      </c>
      <c r="K132" s="316">
        <v>760.07877664504178</v>
      </c>
      <c r="L132" s="309">
        <f>K132/'4'!M132</f>
        <v>0.9</v>
      </c>
      <c r="M132" s="286">
        <v>9.0000000000000014E-28</v>
      </c>
      <c r="N132" s="311">
        <f>M132/'4'!N132</f>
        <v>0.90000000000000013</v>
      </c>
      <c r="O132" s="286">
        <v>1.1606580166821132E-27</v>
      </c>
      <c r="P132" s="311">
        <f>O132/'4'!O132</f>
        <v>1.1606580166821132</v>
      </c>
      <c r="Q132" s="286">
        <v>9.0000000000000014E-28</v>
      </c>
      <c r="R132" s="311">
        <f>Q132/'4'!P132</f>
        <v>0.90000000000000013</v>
      </c>
      <c r="S132" s="286">
        <v>760.07877664504178</v>
      </c>
      <c r="T132" s="311">
        <f>S132/'4'!Q132</f>
        <v>0.9</v>
      </c>
      <c r="U132" s="286">
        <v>9.0000000000000014E-28</v>
      </c>
      <c r="V132" s="311">
        <f>U132/'4'!R132</f>
        <v>0.69787998562702125</v>
      </c>
      <c r="W132" s="286">
        <v>9.0000000000000014E-28</v>
      </c>
      <c r="X132" s="311">
        <f>W132/'4'!S132</f>
        <v>0.69787998562702125</v>
      </c>
      <c r="Y132" s="286">
        <v>760.07877664504178</v>
      </c>
      <c r="Z132" s="311">
        <f>Y132/'4'!T132</f>
        <v>0.9</v>
      </c>
      <c r="AA132" s="286">
        <v>759.81811862835957</v>
      </c>
      <c r="AB132" s="311">
        <f>AA132/'4'!U132</f>
        <v>0.89999999999999991</v>
      </c>
      <c r="AC132" s="286">
        <v>0.26065801668216865</v>
      </c>
      <c r="AD132" s="312">
        <f>AC132/'4'!V132</f>
        <v>0.9</v>
      </c>
      <c r="AE132" s="317">
        <v>9.0000000000000014E-28</v>
      </c>
      <c r="AF132" s="311">
        <f>AE132/'4'!W132</f>
        <v>0.90000000000000013</v>
      </c>
      <c r="AG132" s="286">
        <v>9.0000000000000014E-28</v>
      </c>
      <c r="AH132" s="311">
        <f>AG132/'4'!X132</f>
        <v>0.90000000000000013</v>
      </c>
      <c r="AI132" s="286">
        <v>9.0000000000000014E-28</v>
      </c>
      <c r="AJ132" s="311">
        <f>AI132/'4'!Y132</f>
        <v>0.90000000000000013</v>
      </c>
      <c r="AK132" s="286">
        <v>9.0000000000000014E-28</v>
      </c>
      <c r="AL132" s="311">
        <f>AK132/'4'!Z132</f>
        <v>0.90000000000000013</v>
      </c>
      <c r="AM132" s="286">
        <v>9.0000000000000014E-28</v>
      </c>
      <c r="AN132" s="311">
        <f>AM132/'4'!AA132</f>
        <v>0.90000000000000013</v>
      </c>
      <c r="AO132" s="286">
        <v>9.0000000000000014E-28</v>
      </c>
      <c r="AP132" s="311">
        <f>AO132/'4'!AB132</f>
        <v>0.90000000000000013</v>
      </c>
      <c r="AQ132" s="286">
        <v>9.0000000000000014E-28</v>
      </c>
      <c r="AR132" s="311">
        <f>AQ132/'4'!AC132</f>
        <v>0.90000000000000013</v>
      </c>
      <c r="AS132" s="286">
        <v>9.0000000000000014E-28</v>
      </c>
      <c r="AT132" s="311">
        <f>AS132/'4'!AD132</f>
        <v>0.90000000000000013</v>
      </c>
      <c r="AU132" s="286">
        <v>9.0000000000000014E-28</v>
      </c>
      <c r="AV132" s="311">
        <f>AU132/'4'!AE132</f>
        <v>0.90000000000000013</v>
      </c>
      <c r="AW132" s="286">
        <v>9.0000000000000014E-28</v>
      </c>
      <c r="AX132" s="311">
        <f>AW132/'4'!AF132</f>
        <v>0.90000000000000013</v>
      </c>
      <c r="AY132" s="286">
        <v>9.0000000000000014E-28</v>
      </c>
      <c r="AZ132" s="312">
        <f>AY132/'4'!AG132</f>
        <v>0.90000000000000013</v>
      </c>
      <c r="BA132" s="316">
        <v>760.07877664504178</v>
      </c>
      <c r="BB132" s="311">
        <f>BA132/'4'!AH132</f>
        <v>0.9</v>
      </c>
      <c r="BC132" s="286">
        <v>9.0000000000000014E-28</v>
      </c>
      <c r="BD132" s="311">
        <f>BC132/'4'!AI132</f>
        <v>0.69787998562702125</v>
      </c>
      <c r="BE132" s="286">
        <v>9.0000000000000014E-28</v>
      </c>
      <c r="BF132" s="311">
        <f>BE132/'4'!AJ132</f>
        <v>0.69787998562702125</v>
      </c>
      <c r="BG132" s="286">
        <v>9.0000000000000014E-28</v>
      </c>
      <c r="BH132" s="311">
        <f>BG132/'4'!AK132</f>
        <v>0.69787998562702125</v>
      </c>
      <c r="BI132" s="286">
        <v>760.07877664504178</v>
      </c>
      <c r="BJ132" s="311">
        <f>BI132/'4'!AL132</f>
        <v>0.9</v>
      </c>
      <c r="BK132" s="286">
        <v>9.0000000000000014E-28</v>
      </c>
      <c r="BL132" s="311">
        <f>BK132/'4'!AM132</f>
        <v>0.69787998562702125</v>
      </c>
      <c r="BM132" s="286">
        <v>9.0000000000000014E-28</v>
      </c>
      <c r="BN132" s="311">
        <f>BM132/'4'!AN132</f>
        <v>0.69787998562702125</v>
      </c>
      <c r="BO132" s="286">
        <v>760.07877664504178</v>
      </c>
      <c r="BP132" s="311">
        <f>BO132/'4'!AO132</f>
        <v>0.9</v>
      </c>
      <c r="BQ132" s="286">
        <v>759.81811862835957</v>
      </c>
      <c r="BR132" s="311">
        <f>BQ132/'4'!AP132</f>
        <v>0.89999999999999991</v>
      </c>
      <c r="BS132" s="286">
        <v>0.26065801668216865</v>
      </c>
      <c r="BT132" s="312">
        <f>BS132/'4'!AQ132</f>
        <v>0.9</v>
      </c>
      <c r="BW132" s="314"/>
    </row>
    <row r="133" spans="1:75" s="245" customFormat="1">
      <c r="A133" s="305"/>
      <c r="B133" s="256">
        <v>105</v>
      </c>
      <c r="C133" s="1084" t="s">
        <v>750</v>
      </c>
      <c r="D133" s="1084"/>
      <c r="E133" s="1084"/>
      <c r="F133" s="1084"/>
      <c r="G133" s="1084"/>
      <c r="H133" s="1085" t="s">
        <v>797</v>
      </c>
      <c r="I133" s="1086"/>
      <c r="J133" s="315">
        <v>89810</v>
      </c>
      <c r="K133" s="316">
        <v>207.1719246022401</v>
      </c>
      <c r="L133" s="309">
        <f>K133/'4'!M133</f>
        <v>0.88530101641907744</v>
      </c>
      <c r="M133" s="286">
        <v>8.8530101641907755E-28</v>
      </c>
      <c r="N133" s="311">
        <f>M133/'4'!N133</f>
        <v>0.88530101641907755</v>
      </c>
      <c r="O133" s="286">
        <v>1.1417019132040281E-27</v>
      </c>
      <c r="P133" s="311">
        <f>O133/'4'!O133</f>
        <v>1.141701913204028</v>
      </c>
      <c r="Q133" s="286">
        <v>8.8530101641907755E-28</v>
      </c>
      <c r="R133" s="311">
        <f>Q133/'4'!P133</f>
        <v>0.88530101641907755</v>
      </c>
      <c r="S133" s="286">
        <v>207.1719246022401</v>
      </c>
      <c r="T133" s="311">
        <f>S133/'4'!Q133</f>
        <v>0.88530101641907744</v>
      </c>
      <c r="U133" s="286">
        <v>8.8530101641907755E-28</v>
      </c>
      <c r="V133" s="311">
        <f>U133/'4'!R133</f>
        <v>0.68648206734903672</v>
      </c>
      <c r="W133" s="286">
        <v>8.8530101641907755E-28</v>
      </c>
      <c r="X133" s="311">
        <f>W133/'4'!S133</f>
        <v>0.68648206734903672</v>
      </c>
      <c r="Y133" s="286">
        <v>207.1719246022401</v>
      </c>
      <c r="Z133" s="311">
        <f>Y133/'4'!T133</f>
        <v>0.88530101641907744</v>
      </c>
      <c r="AA133" s="286">
        <v>206.91552370545514</v>
      </c>
      <c r="AB133" s="311">
        <f>AA133/'4'!U133</f>
        <v>0.88530101641907744</v>
      </c>
      <c r="AC133" s="286">
        <v>0.25640089678495492</v>
      </c>
      <c r="AD133" s="312">
        <f>AC133/'4'!V133</f>
        <v>0.88530101641907744</v>
      </c>
      <c r="AE133" s="317">
        <v>8.8530101641907755E-28</v>
      </c>
      <c r="AF133" s="311">
        <f>AE133/'4'!W133</f>
        <v>0.88530101641907755</v>
      </c>
      <c r="AG133" s="286">
        <v>8.8530101641907755E-28</v>
      </c>
      <c r="AH133" s="311">
        <f>AG133/'4'!X133</f>
        <v>0.88530101641907755</v>
      </c>
      <c r="AI133" s="286">
        <v>8.8530101641907755E-28</v>
      </c>
      <c r="AJ133" s="311">
        <f>AI133/'4'!Y133</f>
        <v>0.88530101641907755</v>
      </c>
      <c r="AK133" s="286">
        <v>8.8530101641907755E-28</v>
      </c>
      <c r="AL133" s="311">
        <f>AK133/'4'!Z133</f>
        <v>0.88530101641907755</v>
      </c>
      <c r="AM133" s="286">
        <v>8.8530101641907755E-28</v>
      </c>
      <c r="AN133" s="311">
        <f>AM133/'4'!AA133</f>
        <v>0.88530101641907755</v>
      </c>
      <c r="AO133" s="286">
        <v>8.8530101641907755E-28</v>
      </c>
      <c r="AP133" s="311">
        <f>AO133/'4'!AB133</f>
        <v>0.88530101641907755</v>
      </c>
      <c r="AQ133" s="286">
        <v>8.8530101641907755E-28</v>
      </c>
      <c r="AR133" s="311">
        <f>AQ133/'4'!AC133</f>
        <v>0.88530101641907755</v>
      </c>
      <c r="AS133" s="286">
        <v>8.8530101641907755E-28</v>
      </c>
      <c r="AT133" s="311">
        <f>AS133/'4'!AD133</f>
        <v>0.88530101641907755</v>
      </c>
      <c r="AU133" s="286">
        <v>8.8530101641907755E-28</v>
      </c>
      <c r="AV133" s="311">
        <f>AU133/'4'!AE133</f>
        <v>0.88530101641907755</v>
      </c>
      <c r="AW133" s="286">
        <v>8.8530101641907755E-28</v>
      </c>
      <c r="AX133" s="311">
        <f>AW133/'4'!AF133</f>
        <v>0.88530101641907755</v>
      </c>
      <c r="AY133" s="286">
        <v>8.8530101641907755E-28</v>
      </c>
      <c r="AZ133" s="312">
        <f>AY133/'4'!AG133</f>
        <v>0.88530101641907755</v>
      </c>
      <c r="BA133" s="316">
        <v>207.1719246022401</v>
      </c>
      <c r="BB133" s="311">
        <f>BA133/'4'!AH133</f>
        <v>0.88530101641907744</v>
      </c>
      <c r="BC133" s="286">
        <v>8.8530101641907755E-28</v>
      </c>
      <c r="BD133" s="311">
        <f>BC133/'4'!AI133</f>
        <v>0.68648206734903672</v>
      </c>
      <c r="BE133" s="286">
        <v>8.8530101641907755E-28</v>
      </c>
      <c r="BF133" s="311">
        <f>BE133/'4'!AJ133</f>
        <v>0.68648206734903672</v>
      </c>
      <c r="BG133" s="286">
        <v>8.8530101641907755E-28</v>
      </c>
      <c r="BH133" s="311">
        <f>BG133/'4'!AK133</f>
        <v>0.68648206734903672</v>
      </c>
      <c r="BI133" s="286">
        <v>207.1719246022401</v>
      </c>
      <c r="BJ133" s="311">
        <f>BI133/'4'!AL133</f>
        <v>0.88530101641907744</v>
      </c>
      <c r="BK133" s="286">
        <v>8.8530101641907755E-28</v>
      </c>
      <c r="BL133" s="311">
        <f>BK133/'4'!AM133</f>
        <v>0.68648206734903672</v>
      </c>
      <c r="BM133" s="286">
        <v>8.8530101641907755E-28</v>
      </c>
      <c r="BN133" s="311">
        <f>BM133/'4'!AN133</f>
        <v>0.68648206734903672</v>
      </c>
      <c r="BO133" s="286">
        <v>207.1719246022401</v>
      </c>
      <c r="BP133" s="311">
        <f>BO133/'4'!AO133</f>
        <v>0.88530101641907744</v>
      </c>
      <c r="BQ133" s="286">
        <v>206.91552370545514</v>
      </c>
      <c r="BR133" s="311">
        <f>BQ133/'4'!AP133</f>
        <v>0.88530101641907744</v>
      </c>
      <c r="BS133" s="286">
        <v>0.25640089678495492</v>
      </c>
      <c r="BT133" s="312">
        <f>BS133/'4'!AQ133</f>
        <v>0.88530101641907744</v>
      </c>
      <c r="BW133" s="314"/>
    </row>
    <row r="134" spans="1:75" s="245" customFormat="1">
      <c r="A134" s="305"/>
      <c r="B134" s="256">
        <v>106</v>
      </c>
      <c r="C134" s="1084" t="s">
        <v>751</v>
      </c>
      <c r="D134" s="1084"/>
      <c r="E134" s="1084"/>
      <c r="F134" s="1084"/>
      <c r="G134" s="1084"/>
      <c r="H134" s="1085" t="s">
        <v>797</v>
      </c>
      <c r="I134" s="1086"/>
      <c r="J134" s="315">
        <v>89601</v>
      </c>
      <c r="K134" s="316">
        <v>1.9109046035588801E-27</v>
      </c>
      <c r="L134" s="309">
        <f>K134/'4'!M134</f>
        <v>0.88530101641907744</v>
      </c>
      <c r="M134" s="286">
        <v>8.8530101641907755E-28</v>
      </c>
      <c r="N134" s="311">
        <f>M134/'4'!N134</f>
        <v>0.88530101641907755</v>
      </c>
      <c r="O134" s="286">
        <v>1.1417019132040281E-27</v>
      </c>
      <c r="P134" s="311">
        <f>O134/'4'!O134</f>
        <v>1.141701913204028</v>
      </c>
      <c r="Q134" s="286">
        <v>8.8530101641907755E-28</v>
      </c>
      <c r="R134" s="311">
        <f>Q134/'4'!P134</f>
        <v>0.88530101641907755</v>
      </c>
      <c r="S134" s="286">
        <v>1.1417019132040281E-27</v>
      </c>
      <c r="T134" s="311">
        <f>S134/'4'!Q134</f>
        <v>0.88530101641907744</v>
      </c>
      <c r="U134" s="286">
        <v>8.8530101641907755E-28</v>
      </c>
      <c r="V134" s="311">
        <f>U134/'4'!R134</f>
        <v>0.68648206734903672</v>
      </c>
      <c r="W134" s="286">
        <v>8.8530101641907755E-28</v>
      </c>
      <c r="X134" s="311">
        <f>W134/'4'!S134</f>
        <v>0.68648206734903672</v>
      </c>
      <c r="Y134" s="286">
        <v>6.2890011963412681E-28</v>
      </c>
      <c r="Z134" s="311">
        <f>Y134/'4'!T134</f>
        <v>0.88530101641907744</v>
      </c>
      <c r="AA134" s="286">
        <v>1.1417019132040281E-27</v>
      </c>
      <c r="AB134" s="311">
        <f>AA134/'4'!U134</f>
        <v>0.88530101641907744</v>
      </c>
      <c r="AC134" s="286">
        <v>3.7249922284917621E-28</v>
      </c>
      <c r="AD134" s="312">
        <f>AC134/'4'!V134</f>
        <v>0.88530101641907744</v>
      </c>
      <c r="AE134" s="317">
        <v>8.8530101641907755E-28</v>
      </c>
      <c r="AF134" s="311">
        <f>AE134/'4'!W134</f>
        <v>0.88530101641907755</v>
      </c>
      <c r="AG134" s="286">
        <v>8.8530101641907755E-28</v>
      </c>
      <c r="AH134" s="311">
        <f>AG134/'4'!X134</f>
        <v>0.88530101641907755</v>
      </c>
      <c r="AI134" s="286">
        <v>8.8530101641907755E-28</v>
      </c>
      <c r="AJ134" s="311">
        <f>AI134/'4'!Y134</f>
        <v>0.88530101641907755</v>
      </c>
      <c r="AK134" s="286">
        <v>8.8530101641907755E-28</v>
      </c>
      <c r="AL134" s="311">
        <f>AK134/'4'!Z134</f>
        <v>0.88530101641907755</v>
      </c>
      <c r="AM134" s="286">
        <v>8.8530101641907755E-28</v>
      </c>
      <c r="AN134" s="311">
        <f>AM134/'4'!AA134</f>
        <v>0.88530101641907755</v>
      </c>
      <c r="AO134" s="286">
        <v>8.8530101641907755E-28</v>
      </c>
      <c r="AP134" s="311">
        <f>AO134/'4'!AB134</f>
        <v>0.88530101641907755</v>
      </c>
      <c r="AQ134" s="286">
        <v>8.8530101641907755E-28</v>
      </c>
      <c r="AR134" s="311">
        <f>AQ134/'4'!AC134</f>
        <v>0.88530101641907755</v>
      </c>
      <c r="AS134" s="286">
        <v>8.8530101641907755E-28</v>
      </c>
      <c r="AT134" s="311">
        <f>AS134/'4'!AD134</f>
        <v>0.88530101641907755</v>
      </c>
      <c r="AU134" s="286">
        <v>8.8530101641907755E-28</v>
      </c>
      <c r="AV134" s="311">
        <f>AU134/'4'!AE134</f>
        <v>0.88530101641907755</v>
      </c>
      <c r="AW134" s="286">
        <v>8.8530101641907755E-28</v>
      </c>
      <c r="AX134" s="311">
        <f>AW134/'4'!AF134</f>
        <v>0.88530101641907755</v>
      </c>
      <c r="AY134" s="286">
        <v>8.8530101641907755E-28</v>
      </c>
      <c r="AZ134" s="312">
        <f>AY134/'4'!AG134</f>
        <v>0.88530101641907755</v>
      </c>
      <c r="BA134" s="316">
        <v>1.9109046035588801E-27</v>
      </c>
      <c r="BB134" s="311">
        <f>BA134/'4'!AH134</f>
        <v>0.88530101641907744</v>
      </c>
      <c r="BC134" s="286">
        <v>8.8530101641907755E-28</v>
      </c>
      <c r="BD134" s="311">
        <f>BC134/'4'!AI134</f>
        <v>0.68648206734903672</v>
      </c>
      <c r="BE134" s="286">
        <v>8.8530101641907755E-28</v>
      </c>
      <c r="BF134" s="311">
        <f>BE134/'4'!AJ134</f>
        <v>0.68648206734903672</v>
      </c>
      <c r="BG134" s="286">
        <v>8.8530101641907755E-28</v>
      </c>
      <c r="BH134" s="311">
        <f>BG134/'4'!AK134</f>
        <v>0.68648206734903672</v>
      </c>
      <c r="BI134" s="286">
        <v>1.1417019132040281E-27</v>
      </c>
      <c r="BJ134" s="311">
        <f>BI134/'4'!AL134</f>
        <v>0.88530101641907744</v>
      </c>
      <c r="BK134" s="286">
        <v>8.8530101641907755E-28</v>
      </c>
      <c r="BL134" s="311">
        <f>BK134/'4'!AM134</f>
        <v>0.68648206734903672</v>
      </c>
      <c r="BM134" s="286">
        <v>8.8530101641907755E-28</v>
      </c>
      <c r="BN134" s="311">
        <f>BM134/'4'!AN134</f>
        <v>0.68648206734903672</v>
      </c>
      <c r="BO134" s="286">
        <v>6.2890011963412681E-28</v>
      </c>
      <c r="BP134" s="311">
        <f>BO134/'4'!AO134</f>
        <v>0.88530101641907744</v>
      </c>
      <c r="BQ134" s="286">
        <v>1.1417019132040281E-27</v>
      </c>
      <c r="BR134" s="311">
        <f>BQ134/'4'!AP134</f>
        <v>0.88530101641907744</v>
      </c>
      <c r="BS134" s="286">
        <v>3.7249922284917621E-28</v>
      </c>
      <c r="BT134" s="312">
        <f>BS134/'4'!AQ134</f>
        <v>0.88530101641907744</v>
      </c>
      <c r="BW134" s="314"/>
    </row>
    <row r="135" spans="1:75" s="245" customFormat="1">
      <c r="A135" s="305"/>
      <c r="B135" s="256">
        <v>107</v>
      </c>
      <c r="C135" s="1084" t="s">
        <v>91</v>
      </c>
      <c r="D135" s="1084"/>
      <c r="E135" s="1084"/>
      <c r="F135" s="1084"/>
      <c r="G135" s="1084"/>
      <c r="H135" s="1085" t="s">
        <v>807</v>
      </c>
      <c r="I135" s="1086"/>
      <c r="J135" s="315">
        <v>103</v>
      </c>
      <c r="K135" s="316">
        <v>853.31783407001728</v>
      </c>
      <c r="L135" s="309">
        <f>K135/'4'!M135</f>
        <v>0.87454313371236436</v>
      </c>
      <c r="M135" s="286">
        <v>8.744588627425382E-28</v>
      </c>
      <c r="N135" s="311">
        <f>M135/'4'!N135</f>
        <v>0.87445886274253815</v>
      </c>
      <c r="O135" s="286">
        <v>1.1278283323083921E-27</v>
      </c>
      <c r="P135" s="311">
        <f>O135/'4'!O135</f>
        <v>1.1278283323083922</v>
      </c>
      <c r="Q135" s="286">
        <v>8.744588627425382E-28</v>
      </c>
      <c r="R135" s="311">
        <f>Q135/'4'!P135</f>
        <v>0.87445886274253815</v>
      </c>
      <c r="S135" s="286">
        <v>853.31783407001728</v>
      </c>
      <c r="T135" s="311">
        <f>S135/'4'!Q135</f>
        <v>0.87454313371236436</v>
      </c>
      <c r="U135" s="286">
        <v>8.744588627425382E-28</v>
      </c>
      <c r="V135" s="311">
        <f>U135/'4'!R135</f>
        <v>0.67807482062464863</v>
      </c>
      <c r="W135" s="286">
        <v>8.744588627425382E-28</v>
      </c>
      <c r="X135" s="311">
        <f>W135/'4'!S135</f>
        <v>0.67807482062464863</v>
      </c>
      <c r="Y135" s="286">
        <v>853.31783407001728</v>
      </c>
      <c r="Z135" s="311">
        <f>Y135/'4'!T135</f>
        <v>0.87454313371236436</v>
      </c>
      <c r="AA135" s="286">
        <v>853.31783407001728</v>
      </c>
      <c r="AB135" s="311">
        <f>AA135/'4'!U135</f>
        <v>0.87454313371236436</v>
      </c>
      <c r="AC135" s="286">
        <v>8.7454313371236444E-28</v>
      </c>
      <c r="AD135" s="312">
        <f>AC135/'4'!V135</f>
        <v>0.87454313371236436</v>
      </c>
      <c r="AE135" s="317">
        <v>8.744588627425382E-28</v>
      </c>
      <c r="AF135" s="311">
        <f>AE135/'4'!W135</f>
        <v>0.87445886274253815</v>
      </c>
      <c r="AG135" s="286">
        <v>8.744588627425382E-28</v>
      </c>
      <c r="AH135" s="311">
        <f>AG135/'4'!X135</f>
        <v>0.87445886274253815</v>
      </c>
      <c r="AI135" s="286">
        <v>8.744588627425382E-28</v>
      </c>
      <c r="AJ135" s="311">
        <f>AI135/'4'!Y135</f>
        <v>0.87445886274253815</v>
      </c>
      <c r="AK135" s="286">
        <v>8.744588627425382E-28</v>
      </c>
      <c r="AL135" s="311">
        <f>AK135/'4'!Z135</f>
        <v>0.87445886274253815</v>
      </c>
      <c r="AM135" s="286">
        <v>8.744588627425382E-28</v>
      </c>
      <c r="AN135" s="311">
        <f>AM135/'4'!AA135</f>
        <v>0.87445886274253815</v>
      </c>
      <c r="AO135" s="286">
        <v>8.744588627425382E-28</v>
      </c>
      <c r="AP135" s="311">
        <f>AO135/'4'!AB135</f>
        <v>0.87445886274253815</v>
      </c>
      <c r="AQ135" s="286">
        <v>8.744588627425382E-28</v>
      </c>
      <c r="AR135" s="311">
        <f>AQ135/'4'!AC135</f>
        <v>0.87445886274253815</v>
      </c>
      <c r="AS135" s="286">
        <v>8.744588627425382E-28</v>
      </c>
      <c r="AT135" s="311">
        <f>AS135/'4'!AD135</f>
        <v>0.87445886274253815</v>
      </c>
      <c r="AU135" s="286">
        <v>8.7454313371236444E-28</v>
      </c>
      <c r="AV135" s="311">
        <f>AU135/'4'!AE135</f>
        <v>0.87454313371236436</v>
      </c>
      <c r="AW135" s="286">
        <v>8.7454313371236444E-28</v>
      </c>
      <c r="AX135" s="311">
        <f>AW135/'4'!AF135</f>
        <v>0.87454313371236436</v>
      </c>
      <c r="AY135" s="286">
        <v>8.7454313371236444E-28</v>
      </c>
      <c r="AZ135" s="312">
        <f>AY135/'4'!AG135</f>
        <v>0.87454313371236436</v>
      </c>
      <c r="BA135" s="316">
        <v>853.31783407001728</v>
      </c>
      <c r="BB135" s="311">
        <f>BA135/'4'!AH135</f>
        <v>0.87454313371236436</v>
      </c>
      <c r="BC135" s="286">
        <v>8.744588627425382E-28</v>
      </c>
      <c r="BD135" s="311">
        <f>BC135/'4'!AI135</f>
        <v>0.67807482062464863</v>
      </c>
      <c r="BE135" s="286">
        <v>8.744588627425382E-28</v>
      </c>
      <c r="BF135" s="311">
        <f>BE135/'4'!AJ135</f>
        <v>0.67807482062464863</v>
      </c>
      <c r="BG135" s="286">
        <v>8.744588627425382E-28</v>
      </c>
      <c r="BH135" s="311">
        <f>BG135/'4'!AK135</f>
        <v>0.67807482062464863</v>
      </c>
      <c r="BI135" s="286">
        <v>853.31783407001728</v>
      </c>
      <c r="BJ135" s="311">
        <f>BI135/'4'!AL135</f>
        <v>0.87454313371236436</v>
      </c>
      <c r="BK135" s="286">
        <v>8.744588627425382E-28</v>
      </c>
      <c r="BL135" s="311">
        <f>BK135/'4'!AM135</f>
        <v>0.67807482062464863</v>
      </c>
      <c r="BM135" s="286">
        <v>8.744588627425382E-28</v>
      </c>
      <c r="BN135" s="311">
        <f>BM135/'4'!AN135</f>
        <v>0.67807482062464863</v>
      </c>
      <c r="BO135" s="286">
        <v>853.31783407001728</v>
      </c>
      <c r="BP135" s="311">
        <f>BO135/'4'!AO135</f>
        <v>0.87454313371236436</v>
      </c>
      <c r="BQ135" s="286">
        <v>853.31783407001728</v>
      </c>
      <c r="BR135" s="311">
        <f>BQ135/'4'!AP135</f>
        <v>0.87454313371236436</v>
      </c>
      <c r="BS135" s="286">
        <v>8.7454313371236444E-28</v>
      </c>
      <c r="BT135" s="312">
        <f>BS135/'4'!AQ135</f>
        <v>0.87454313371236436</v>
      </c>
      <c r="BW135" s="314"/>
    </row>
    <row r="136" spans="1:75" s="245" customFormat="1">
      <c r="A136" s="305"/>
      <c r="B136" s="256">
        <v>108</v>
      </c>
      <c r="C136" s="1084" t="s">
        <v>752</v>
      </c>
      <c r="D136" s="1084"/>
      <c r="E136" s="1084"/>
      <c r="F136" s="1084"/>
      <c r="G136" s="1084"/>
      <c r="H136" s="1085" t="s">
        <v>807</v>
      </c>
      <c r="I136" s="1086"/>
      <c r="J136" s="315">
        <v>104</v>
      </c>
      <c r="K136" s="316">
        <v>338.64231052288903</v>
      </c>
      <c r="L136" s="309">
        <f>K136/'4'!M136</f>
        <v>0.87454313371236436</v>
      </c>
      <c r="M136" s="286">
        <v>8.744588627425382E-28</v>
      </c>
      <c r="N136" s="311">
        <f>M136/'4'!N136</f>
        <v>0.87445886274253815</v>
      </c>
      <c r="O136" s="286">
        <v>1.1278283323083921E-27</v>
      </c>
      <c r="P136" s="311">
        <f>O136/'4'!O136</f>
        <v>1.1278283323083922</v>
      </c>
      <c r="Q136" s="286">
        <v>8.744588627425382E-28</v>
      </c>
      <c r="R136" s="311">
        <f>Q136/'4'!P136</f>
        <v>0.87445886274253815</v>
      </c>
      <c r="S136" s="286">
        <v>338.64231052288903</v>
      </c>
      <c r="T136" s="311">
        <f>S136/'4'!Q136</f>
        <v>0.87454313371236436</v>
      </c>
      <c r="U136" s="286">
        <v>8.744588627425382E-28</v>
      </c>
      <c r="V136" s="311">
        <f>U136/'4'!R136</f>
        <v>0.67807482062464863</v>
      </c>
      <c r="W136" s="286">
        <v>8.744588627425382E-28</v>
      </c>
      <c r="X136" s="311">
        <f>W136/'4'!S136</f>
        <v>0.67807482062464863</v>
      </c>
      <c r="Y136" s="286">
        <v>338.64231052288903</v>
      </c>
      <c r="Z136" s="311">
        <f>Y136/'4'!T136</f>
        <v>0.87454313371236436</v>
      </c>
      <c r="AA136" s="286">
        <v>338.64231052288903</v>
      </c>
      <c r="AB136" s="311">
        <f>AA136/'4'!U136</f>
        <v>0.87454313371236436</v>
      </c>
      <c r="AC136" s="286">
        <v>8.7454313371236444E-28</v>
      </c>
      <c r="AD136" s="312">
        <f>AC136/'4'!V136</f>
        <v>0.87454313371236436</v>
      </c>
      <c r="AE136" s="317">
        <v>8.744588627425382E-28</v>
      </c>
      <c r="AF136" s="311">
        <f>AE136/'4'!W136</f>
        <v>0.87445886274253815</v>
      </c>
      <c r="AG136" s="286">
        <v>8.744588627425382E-28</v>
      </c>
      <c r="AH136" s="311">
        <f>AG136/'4'!X136</f>
        <v>0.87445886274253815</v>
      </c>
      <c r="AI136" s="286">
        <v>8.744588627425382E-28</v>
      </c>
      <c r="AJ136" s="311">
        <f>AI136/'4'!Y136</f>
        <v>0.87445886274253815</v>
      </c>
      <c r="AK136" s="286">
        <v>8.744588627425382E-28</v>
      </c>
      <c r="AL136" s="311">
        <f>AK136/'4'!Z136</f>
        <v>0.87445886274253815</v>
      </c>
      <c r="AM136" s="286">
        <v>8.744588627425382E-28</v>
      </c>
      <c r="AN136" s="311">
        <f>AM136/'4'!AA136</f>
        <v>0.87445886274253815</v>
      </c>
      <c r="AO136" s="286">
        <v>8.744588627425382E-28</v>
      </c>
      <c r="AP136" s="311">
        <f>AO136/'4'!AB136</f>
        <v>0.87445886274253815</v>
      </c>
      <c r="AQ136" s="286">
        <v>8.744588627425382E-28</v>
      </c>
      <c r="AR136" s="311">
        <f>AQ136/'4'!AC136</f>
        <v>0.87445886274253815</v>
      </c>
      <c r="AS136" s="286">
        <v>8.744588627425382E-28</v>
      </c>
      <c r="AT136" s="311">
        <f>AS136/'4'!AD136</f>
        <v>0.87445886274253815</v>
      </c>
      <c r="AU136" s="286">
        <v>8.7454313371236444E-28</v>
      </c>
      <c r="AV136" s="311">
        <f>AU136/'4'!AE136</f>
        <v>0.87454313371236436</v>
      </c>
      <c r="AW136" s="286">
        <v>8.7454313371236444E-28</v>
      </c>
      <c r="AX136" s="311">
        <f>AW136/'4'!AF136</f>
        <v>0.87454313371236436</v>
      </c>
      <c r="AY136" s="286">
        <v>8.7454313371236444E-28</v>
      </c>
      <c r="AZ136" s="312">
        <f>AY136/'4'!AG136</f>
        <v>0.87454313371236436</v>
      </c>
      <c r="BA136" s="316">
        <v>338.64231052288903</v>
      </c>
      <c r="BB136" s="311">
        <f>BA136/'4'!AH136</f>
        <v>0.87454313371236436</v>
      </c>
      <c r="BC136" s="286">
        <v>8.744588627425382E-28</v>
      </c>
      <c r="BD136" s="311">
        <f>BC136/'4'!AI136</f>
        <v>0.67807482062464863</v>
      </c>
      <c r="BE136" s="286">
        <v>8.744588627425382E-28</v>
      </c>
      <c r="BF136" s="311">
        <f>BE136/'4'!AJ136</f>
        <v>0.67807482062464863</v>
      </c>
      <c r="BG136" s="286">
        <v>8.744588627425382E-28</v>
      </c>
      <c r="BH136" s="311">
        <f>BG136/'4'!AK136</f>
        <v>0.67807482062464863</v>
      </c>
      <c r="BI136" s="286">
        <v>338.64231052288903</v>
      </c>
      <c r="BJ136" s="311">
        <f>BI136/'4'!AL136</f>
        <v>0.87454313371236436</v>
      </c>
      <c r="BK136" s="286">
        <v>8.744588627425382E-28</v>
      </c>
      <c r="BL136" s="311">
        <f>BK136/'4'!AM136</f>
        <v>0.67807482062464863</v>
      </c>
      <c r="BM136" s="286">
        <v>8.744588627425382E-28</v>
      </c>
      <c r="BN136" s="311">
        <f>BM136/'4'!AN136</f>
        <v>0.67807482062464863</v>
      </c>
      <c r="BO136" s="286">
        <v>338.64231052288903</v>
      </c>
      <c r="BP136" s="311">
        <f>BO136/'4'!AO136</f>
        <v>0.87454313371236436</v>
      </c>
      <c r="BQ136" s="286">
        <v>338.64231052288903</v>
      </c>
      <c r="BR136" s="311">
        <f>BQ136/'4'!AP136</f>
        <v>0.87454313371236436</v>
      </c>
      <c r="BS136" s="286">
        <v>8.7454313371236444E-28</v>
      </c>
      <c r="BT136" s="312">
        <f>BS136/'4'!AQ136</f>
        <v>0.87454313371236436</v>
      </c>
      <c r="BW136" s="314"/>
    </row>
    <row r="137" spans="1:75" s="245" customFormat="1">
      <c r="A137" s="305"/>
      <c r="B137" s="256">
        <v>109</v>
      </c>
      <c r="C137" s="1084" t="s">
        <v>752</v>
      </c>
      <c r="D137" s="1084"/>
      <c r="E137" s="1084"/>
      <c r="F137" s="1084"/>
      <c r="G137" s="1084"/>
      <c r="H137" s="1085" t="s">
        <v>807</v>
      </c>
      <c r="I137" s="1086"/>
      <c r="J137" s="315">
        <v>105</v>
      </c>
      <c r="K137" s="316">
        <v>338.64231052288903</v>
      </c>
      <c r="L137" s="309">
        <f>K137/'4'!M137</f>
        <v>0.87454313371236436</v>
      </c>
      <c r="M137" s="286">
        <v>8.744588627425382E-28</v>
      </c>
      <c r="N137" s="311">
        <f>M137/'4'!N137</f>
        <v>0.87445886274253815</v>
      </c>
      <c r="O137" s="286">
        <v>1.1278283323083921E-27</v>
      </c>
      <c r="P137" s="311">
        <f>O137/'4'!O137</f>
        <v>1.1278283323083922</v>
      </c>
      <c r="Q137" s="286">
        <v>8.744588627425382E-28</v>
      </c>
      <c r="R137" s="311">
        <f>Q137/'4'!P137</f>
        <v>0.87445886274253815</v>
      </c>
      <c r="S137" s="286">
        <v>338.64231052288903</v>
      </c>
      <c r="T137" s="311">
        <f>S137/'4'!Q137</f>
        <v>0.87454313371236436</v>
      </c>
      <c r="U137" s="286">
        <v>8.744588627425382E-28</v>
      </c>
      <c r="V137" s="311">
        <f>U137/'4'!R137</f>
        <v>0.67807482062464863</v>
      </c>
      <c r="W137" s="286">
        <v>8.744588627425382E-28</v>
      </c>
      <c r="X137" s="311">
        <f>W137/'4'!S137</f>
        <v>0.67807482062464863</v>
      </c>
      <c r="Y137" s="286">
        <v>338.64231052288903</v>
      </c>
      <c r="Z137" s="311">
        <f>Y137/'4'!T137</f>
        <v>0.87454313371236436</v>
      </c>
      <c r="AA137" s="286">
        <v>338.64231052288903</v>
      </c>
      <c r="AB137" s="311">
        <f>AA137/'4'!U137</f>
        <v>0.87454313371236436</v>
      </c>
      <c r="AC137" s="286">
        <v>8.7454313371236444E-28</v>
      </c>
      <c r="AD137" s="312">
        <f>AC137/'4'!V137</f>
        <v>0.87454313371236436</v>
      </c>
      <c r="AE137" s="317">
        <v>8.744588627425382E-28</v>
      </c>
      <c r="AF137" s="311">
        <f>AE137/'4'!W137</f>
        <v>0.87445886274253815</v>
      </c>
      <c r="AG137" s="286">
        <v>8.744588627425382E-28</v>
      </c>
      <c r="AH137" s="311">
        <f>AG137/'4'!X137</f>
        <v>0.87445886274253815</v>
      </c>
      <c r="AI137" s="286">
        <v>8.744588627425382E-28</v>
      </c>
      <c r="AJ137" s="311">
        <f>AI137/'4'!Y137</f>
        <v>0.87445886274253815</v>
      </c>
      <c r="AK137" s="286">
        <v>8.744588627425382E-28</v>
      </c>
      <c r="AL137" s="311">
        <f>AK137/'4'!Z137</f>
        <v>0.87445886274253815</v>
      </c>
      <c r="AM137" s="286">
        <v>8.744588627425382E-28</v>
      </c>
      <c r="AN137" s="311">
        <f>AM137/'4'!AA137</f>
        <v>0.87445886274253815</v>
      </c>
      <c r="AO137" s="286">
        <v>8.744588627425382E-28</v>
      </c>
      <c r="AP137" s="311">
        <f>AO137/'4'!AB137</f>
        <v>0.87445886274253815</v>
      </c>
      <c r="AQ137" s="286">
        <v>8.744588627425382E-28</v>
      </c>
      <c r="AR137" s="311">
        <f>AQ137/'4'!AC137</f>
        <v>0.87445886274253815</v>
      </c>
      <c r="AS137" s="286">
        <v>8.744588627425382E-28</v>
      </c>
      <c r="AT137" s="311">
        <f>AS137/'4'!AD137</f>
        <v>0.87445886274253815</v>
      </c>
      <c r="AU137" s="286">
        <v>8.7454313371236444E-28</v>
      </c>
      <c r="AV137" s="311">
        <f>AU137/'4'!AE137</f>
        <v>0.87454313371236436</v>
      </c>
      <c r="AW137" s="286">
        <v>8.7454313371236444E-28</v>
      </c>
      <c r="AX137" s="311">
        <f>AW137/'4'!AF137</f>
        <v>0.87454313371236436</v>
      </c>
      <c r="AY137" s="286">
        <v>8.7454313371236444E-28</v>
      </c>
      <c r="AZ137" s="312">
        <f>AY137/'4'!AG137</f>
        <v>0.87454313371236436</v>
      </c>
      <c r="BA137" s="316">
        <v>338.64231052288903</v>
      </c>
      <c r="BB137" s="311">
        <f>BA137/'4'!AH137</f>
        <v>0.87454313371236436</v>
      </c>
      <c r="BC137" s="286">
        <v>8.744588627425382E-28</v>
      </c>
      <c r="BD137" s="311">
        <f>BC137/'4'!AI137</f>
        <v>0.67807482062464863</v>
      </c>
      <c r="BE137" s="286">
        <v>8.744588627425382E-28</v>
      </c>
      <c r="BF137" s="311">
        <f>BE137/'4'!AJ137</f>
        <v>0.67807482062464863</v>
      </c>
      <c r="BG137" s="286">
        <v>8.744588627425382E-28</v>
      </c>
      <c r="BH137" s="311">
        <f>BG137/'4'!AK137</f>
        <v>0.67807482062464863</v>
      </c>
      <c r="BI137" s="286">
        <v>338.64231052288903</v>
      </c>
      <c r="BJ137" s="311">
        <f>BI137/'4'!AL137</f>
        <v>0.87454313371236436</v>
      </c>
      <c r="BK137" s="286">
        <v>8.744588627425382E-28</v>
      </c>
      <c r="BL137" s="311">
        <f>BK137/'4'!AM137</f>
        <v>0.67807482062464863</v>
      </c>
      <c r="BM137" s="286">
        <v>8.744588627425382E-28</v>
      </c>
      <c r="BN137" s="311">
        <f>BM137/'4'!AN137</f>
        <v>0.67807482062464863</v>
      </c>
      <c r="BO137" s="286">
        <v>338.64231052288903</v>
      </c>
      <c r="BP137" s="311">
        <f>BO137/'4'!AO137</f>
        <v>0.87454313371236436</v>
      </c>
      <c r="BQ137" s="286">
        <v>338.64231052288903</v>
      </c>
      <c r="BR137" s="311">
        <f>BQ137/'4'!AP137</f>
        <v>0.87454313371236436</v>
      </c>
      <c r="BS137" s="286">
        <v>8.7454313371236444E-28</v>
      </c>
      <c r="BT137" s="312">
        <f>BS137/'4'!AQ137</f>
        <v>0.87454313371236436</v>
      </c>
      <c r="BW137" s="314"/>
    </row>
    <row r="138" spans="1:75" s="245" customFormat="1">
      <c r="A138" s="305"/>
      <c r="B138" s="256">
        <v>110</v>
      </c>
      <c r="C138" s="1084" t="s">
        <v>752</v>
      </c>
      <c r="D138" s="1084"/>
      <c r="E138" s="1084"/>
      <c r="F138" s="1084"/>
      <c r="G138" s="1084"/>
      <c r="H138" s="1085" t="s">
        <v>807</v>
      </c>
      <c r="I138" s="1086"/>
      <c r="J138" s="315">
        <v>106</v>
      </c>
      <c r="K138" s="316">
        <v>338.64231052288903</v>
      </c>
      <c r="L138" s="309">
        <f>K138/'4'!M138</f>
        <v>0.87454313371236436</v>
      </c>
      <c r="M138" s="286">
        <v>8.744588627425382E-28</v>
      </c>
      <c r="N138" s="311">
        <f>M138/'4'!N138</f>
        <v>0.87445886274253815</v>
      </c>
      <c r="O138" s="286">
        <v>1.1278283323083921E-27</v>
      </c>
      <c r="P138" s="311">
        <f>O138/'4'!O138</f>
        <v>1.1278283323083922</v>
      </c>
      <c r="Q138" s="286">
        <v>8.744588627425382E-28</v>
      </c>
      <c r="R138" s="311">
        <f>Q138/'4'!P138</f>
        <v>0.87445886274253815</v>
      </c>
      <c r="S138" s="286">
        <v>338.64231052288903</v>
      </c>
      <c r="T138" s="311">
        <f>S138/'4'!Q138</f>
        <v>0.87454313371236436</v>
      </c>
      <c r="U138" s="286">
        <v>8.744588627425382E-28</v>
      </c>
      <c r="V138" s="311">
        <f>U138/'4'!R138</f>
        <v>0.67807482062464863</v>
      </c>
      <c r="W138" s="286">
        <v>8.744588627425382E-28</v>
      </c>
      <c r="X138" s="311">
        <f>W138/'4'!S138</f>
        <v>0.67807482062464863</v>
      </c>
      <c r="Y138" s="286">
        <v>338.64231052288903</v>
      </c>
      <c r="Z138" s="311">
        <f>Y138/'4'!T138</f>
        <v>0.87454313371236436</v>
      </c>
      <c r="AA138" s="286">
        <v>338.64231052288903</v>
      </c>
      <c r="AB138" s="311">
        <f>AA138/'4'!U138</f>
        <v>0.87454313371236436</v>
      </c>
      <c r="AC138" s="286">
        <v>8.7454313371236444E-28</v>
      </c>
      <c r="AD138" s="312">
        <f>AC138/'4'!V138</f>
        <v>0.87454313371236436</v>
      </c>
      <c r="AE138" s="317">
        <v>8.744588627425382E-28</v>
      </c>
      <c r="AF138" s="311">
        <f>AE138/'4'!W138</f>
        <v>0.87445886274253815</v>
      </c>
      <c r="AG138" s="286">
        <v>8.744588627425382E-28</v>
      </c>
      <c r="AH138" s="311">
        <f>AG138/'4'!X138</f>
        <v>0.87445886274253815</v>
      </c>
      <c r="AI138" s="286">
        <v>8.744588627425382E-28</v>
      </c>
      <c r="AJ138" s="311">
        <f>AI138/'4'!Y138</f>
        <v>0.87445886274253815</v>
      </c>
      <c r="AK138" s="286">
        <v>8.744588627425382E-28</v>
      </c>
      <c r="AL138" s="311">
        <f>AK138/'4'!Z138</f>
        <v>0.87445886274253815</v>
      </c>
      <c r="AM138" s="286">
        <v>8.744588627425382E-28</v>
      </c>
      <c r="AN138" s="311">
        <f>AM138/'4'!AA138</f>
        <v>0.87445886274253815</v>
      </c>
      <c r="AO138" s="286">
        <v>8.744588627425382E-28</v>
      </c>
      <c r="AP138" s="311">
        <f>AO138/'4'!AB138</f>
        <v>0.87445886274253815</v>
      </c>
      <c r="AQ138" s="286">
        <v>8.744588627425382E-28</v>
      </c>
      <c r="AR138" s="311">
        <f>AQ138/'4'!AC138</f>
        <v>0.87445886274253815</v>
      </c>
      <c r="AS138" s="286">
        <v>8.744588627425382E-28</v>
      </c>
      <c r="AT138" s="311">
        <f>AS138/'4'!AD138</f>
        <v>0.87445886274253815</v>
      </c>
      <c r="AU138" s="286">
        <v>8.7454313371236444E-28</v>
      </c>
      <c r="AV138" s="311">
        <f>AU138/'4'!AE138</f>
        <v>0.87454313371236436</v>
      </c>
      <c r="AW138" s="286">
        <v>8.7454313371236444E-28</v>
      </c>
      <c r="AX138" s="311">
        <f>AW138/'4'!AF138</f>
        <v>0.87454313371236436</v>
      </c>
      <c r="AY138" s="286">
        <v>8.7454313371236444E-28</v>
      </c>
      <c r="AZ138" s="312">
        <f>AY138/'4'!AG138</f>
        <v>0.87454313371236436</v>
      </c>
      <c r="BA138" s="316">
        <v>338.64231052288903</v>
      </c>
      <c r="BB138" s="311">
        <f>BA138/'4'!AH138</f>
        <v>0.87454313371236436</v>
      </c>
      <c r="BC138" s="286">
        <v>8.744588627425382E-28</v>
      </c>
      <c r="BD138" s="311">
        <f>BC138/'4'!AI138</f>
        <v>0.67807482062464863</v>
      </c>
      <c r="BE138" s="286">
        <v>8.744588627425382E-28</v>
      </c>
      <c r="BF138" s="311">
        <f>BE138/'4'!AJ138</f>
        <v>0.67807482062464863</v>
      </c>
      <c r="BG138" s="286">
        <v>8.744588627425382E-28</v>
      </c>
      <c r="BH138" s="311">
        <f>BG138/'4'!AK138</f>
        <v>0.67807482062464863</v>
      </c>
      <c r="BI138" s="286">
        <v>338.64231052288903</v>
      </c>
      <c r="BJ138" s="311">
        <f>BI138/'4'!AL138</f>
        <v>0.87454313371236436</v>
      </c>
      <c r="BK138" s="286">
        <v>8.744588627425382E-28</v>
      </c>
      <c r="BL138" s="311">
        <f>BK138/'4'!AM138</f>
        <v>0.67807482062464863</v>
      </c>
      <c r="BM138" s="286">
        <v>8.744588627425382E-28</v>
      </c>
      <c r="BN138" s="311">
        <f>BM138/'4'!AN138</f>
        <v>0.67807482062464863</v>
      </c>
      <c r="BO138" s="286">
        <v>338.64231052288903</v>
      </c>
      <c r="BP138" s="311">
        <f>BO138/'4'!AO138</f>
        <v>0.87454313371236436</v>
      </c>
      <c r="BQ138" s="286">
        <v>338.64231052288903</v>
      </c>
      <c r="BR138" s="311">
        <f>BQ138/'4'!AP138</f>
        <v>0.87454313371236436</v>
      </c>
      <c r="BS138" s="286">
        <v>8.7454313371236444E-28</v>
      </c>
      <c r="BT138" s="312">
        <f>BS138/'4'!AQ138</f>
        <v>0.87454313371236436</v>
      </c>
      <c r="BW138" s="314"/>
    </row>
    <row r="139" spans="1:75" s="245" customFormat="1">
      <c r="A139" s="305"/>
      <c r="B139" s="256">
        <v>111</v>
      </c>
      <c r="C139" s="1084" t="s">
        <v>752</v>
      </c>
      <c r="D139" s="1084"/>
      <c r="E139" s="1084"/>
      <c r="F139" s="1084"/>
      <c r="G139" s="1084"/>
      <c r="H139" s="1085" t="s">
        <v>807</v>
      </c>
      <c r="I139" s="1086"/>
      <c r="J139" s="315">
        <v>107</v>
      </c>
      <c r="K139" s="316">
        <v>338.64231052288903</v>
      </c>
      <c r="L139" s="309">
        <f>K139/'4'!M139</f>
        <v>0.87454313371236436</v>
      </c>
      <c r="M139" s="286">
        <v>8.744588627425382E-28</v>
      </c>
      <c r="N139" s="311">
        <f>M139/'4'!N139</f>
        <v>0.87445886274253815</v>
      </c>
      <c r="O139" s="286">
        <v>1.1278283323083921E-27</v>
      </c>
      <c r="P139" s="311">
        <f>O139/'4'!O139</f>
        <v>1.1278283323083922</v>
      </c>
      <c r="Q139" s="286">
        <v>8.744588627425382E-28</v>
      </c>
      <c r="R139" s="311">
        <f>Q139/'4'!P139</f>
        <v>0.87445886274253815</v>
      </c>
      <c r="S139" s="286">
        <v>338.64231052288903</v>
      </c>
      <c r="T139" s="311">
        <f>S139/'4'!Q139</f>
        <v>0.87454313371236436</v>
      </c>
      <c r="U139" s="286">
        <v>8.744588627425382E-28</v>
      </c>
      <c r="V139" s="311">
        <f>U139/'4'!R139</f>
        <v>0.67807482062464863</v>
      </c>
      <c r="W139" s="286">
        <v>8.744588627425382E-28</v>
      </c>
      <c r="X139" s="311">
        <f>W139/'4'!S139</f>
        <v>0.67807482062464863</v>
      </c>
      <c r="Y139" s="286">
        <v>338.64231052288903</v>
      </c>
      <c r="Z139" s="311">
        <f>Y139/'4'!T139</f>
        <v>0.87454313371236436</v>
      </c>
      <c r="AA139" s="286">
        <v>338.64231052288903</v>
      </c>
      <c r="AB139" s="311">
        <f>AA139/'4'!U139</f>
        <v>0.87454313371236436</v>
      </c>
      <c r="AC139" s="286">
        <v>8.7454313371236444E-28</v>
      </c>
      <c r="AD139" s="312">
        <f>AC139/'4'!V139</f>
        <v>0.87454313371236436</v>
      </c>
      <c r="AE139" s="317">
        <v>8.744588627425382E-28</v>
      </c>
      <c r="AF139" s="311">
        <f>AE139/'4'!W139</f>
        <v>0.87445886274253815</v>
      </c>
      <c r="AG139" s="286">
        <v>8.744588627425382E-28</v>
      </c>
      <c r="AH139" s="311">
        <f>AG139/'4'!X139</f>
        <v>0.87445886274253815</v>
      </c>
      <c r="AI139" s="286">
        <v>8.744588627425382E-28</v>
      </c>
      <c r="AJ139" s="311">
        <f>AI139/'4'!Y139</f>
        <v>0.87445886274253815</v>
      </c>
      <c r="AK139" s="286">
        <v>8.744588627425382E-28</v>
      </c>
      <c r="AL139" s="311">
        <f>AK139/'4'!Z139</f>
        <v>0.87445886274253815</v>
      </c>
      <c r="AM139" s="286">
        <v>8.744588627425382E-28</v>
      </c>
      <c r="AN139" s="311">
        <f>AM139/'4'!AA139</f>
        <v>0.87445886274253815</v>
      </c>
      <c r="AO139" s="286">
        <v>8.744588627425382E-28</v>
      </c>
      <c r="AP139" s="311">
        <f>AO139/'4'!AB139</f>
        <v>0.87445886274253815</v>
      </c>
      <c r="AQ139" s="286">
        <v>8.744588627425382E-28</v>
      </c>
      <c r="AR139" s="311">
        <f>AQ139/'4'!AC139</f>
        <v>0.87445886274253815</v>
      </c>
      <c r="AS139" s="286">
        <v>8.744588627425382E-28</v>
      </c>
      <c r="AT139" s="311">
        <f>AS139/'4'!AD139</f>
        <v>0.87445886274253815</v>
      </c>
      <c r="AU139" s="286">
        <v>8.7454313371236444E-28</v>
      </c>
      <c r="AV139" s="311">
        <f>AU139/'4'!AE139</f>
        <v>0.87454313371236436</v>
      </c>
      <c r="AW139" s="286">
        <v>8.7454313371236444E-28</v>
      </c>
      <c r="AX139" s="311">
        <f>AW139/'4'!AF139</f>
        <v>0.87454313371236436</v>
      </c>
      <c r="AY139" s="286">
        <v>8.7454313371236444E-28</v>
      </c>
      <c r="AZ139" s="312">
        <f>AY139/'4'!AG139</f>
        <v>0.87454313371236436</v>
      </c>
      <c r="BA139" s="316">
        <v>338.64231052288903</v>
      </c>
      <c r="BB139" s="311">
        <f>BA139/'4'!AH139</f>
        <v>0.87454313371236436</v>
      </c>
      <c r="BC139" s="286">
        <v>8.744588627425382E-28</v>
      </c>
      <c r="BD139" s="311">
        <f>BC139/'4'!AI139</f>
        <v>0.67807482062464863</v>
      </c>
      <c r="BE139" s="286">
        <v>8.744588627425382E-28</v>
      </c>
      <c r="BF139" s="311">
        <f>BE139/'4'!AJ139</f>
        <v>0.67807482062464863</v>
      </c>
      <c r="BG139" s="286">
        <v>8.744588627425382E-28</v>
      </c>
      <c r="BH139" s="311">
        <f>BG139/'4'!AK139</f>
        <v>0.67807482062464863</v>
      </c>
      <c r="BI139" s="286">
        <v>338.64231052288903</v>
      </c>
      <c r="BJ139" s="311">
        <f>BI139/'4'!AL139</f>
        <v>0.87454313371236436</v>
      </c>
      <c r="BK139" s="286">
        <v>8.744588627425382E-28</v>
      </c>
      <c r="BL139" s="311">
        <f>BK139/'4'!AM139</f>
        <v>0.67807482062464863</v>
      </c>
      <c r="BM139" s="286">
        <v>8.744588627425382E-28</v>
      </c>
      <c r="BN139" s="311">
        <f>BM139/'4'!AN139</f>
        <v>0.67807482062464863</v>
      </c>
      <c r="BO139" s="286">
        <v>338.64231052288903</v>
      </c>
      <c r="BP139" s="311">
        <f>BO139/'4'!AO139</f>
        <v>0.87454313371236436</v>
      </c>
      <c r="BQ139" s="286">
        <v>338.64231052288903</v>
      </c>
      <c r="BR139" s="311">
        <f>BQ139/'4'!AP139</f>
        <v>0.87454313371236436</v>
      </c>
      <c r="BS139" s="286">
        <v>8.7454313371236444E-28</v>
      </c>
      <c r="BT139" s="312">
        <f>BS139/'4'!AQ139</f>
        <v>0.87454313371236436</v>
      </c>
      <c r="BW139" s="314"/>
    </row>
    <row r="140" spans="1:75" s="245" customFormat="1">
      <c r="A140" s="305"/>
      <c r="B140" s="256">
        <v>112</v>
      </c>
      <c r="C140" s="1084" t="s">
        <v>752</v>
      </c>
      <c r="D140" s="1084"/>
      <c r="E140" s="1084"/>
      <c r="F140" s="1084"/>
      <c r="G140" s="1084"/>
      <c r="H140" s="1085" t="s">
        <v>807</v>
      </c>
      <c r="I140" s="1086"/>
      <c r="J140" s="315">
        <v>108</v>
      </c>
      <c r="K140" s="316">
        <v>338.64231052288903</v>
      </c>
      <c r="L140" s="309">
        <f>K140/'4'!M140</f>
        <v>0.87454313371236436</v>
      </c>
      <c r="M140" s="286">
        <v>8.744588627425382E-28</v>
      </c>
      <c r="N140" s="311">
        <f>M140/'4'!N140</f>
        <v>0.87445886274253815</v>
      </c>
      <c r="O140" s="286">
        <v>1.1278283323083921E-27</v>
      </c>
      <c r="P140" s="311">
        <f>O140/'4'!O140</f>
        <v>1.1278283323083922</v>
      </c>
      <c r="Q140" s="286">
        <v>8.744588627425382E-28</v>
      </c>
      <c r="R140" s="311">
        <f>Q140/'4'!P140</f>
        <v>0.87445886274253815</v>
      </c>
      <c r="S140" s="286">
        <v>338.64231052288903</v>
      </c>
      <c r="T140" s="311">
        <f>S140/'4'!Q140</f>
        <v>0.87454313371236436</v>
      </c>
      <c r="U140" s="286">
        <v>8.744588627425382E-28</v>
      </c>
      <c r="V140" s="311">
        <f>U140/'4'!R140</f>
        <v>0.67807482062464863</v>
      </c>
      <c r="W140" s="286">
        <v>8.744588627425382E-28</v>
      </c>
      <c r="X140" s="311">
        <f>W140/'4'!S140</f>
        <v>0.67807482062464863</v>
      </c>
      <c r="Y140" s="286">
        <v>338.64231052288903</v>
      </c>
      <c r="Z140" s="311">
        <f>Y140/'4'!T140</f>
        <v>0.87454313371236436</v>
      </c>
      <c r="AA140" s="286">
        <v>338.64231052288903</v>
      </c>
      <c r="AB140" s="311">
        <f>AA140/'4'!U140</f>
        <v>0.87454313371236436</v>
      </c>
      <c r="AC140" s="286">
        <v>8.7454313371236444E-28</v>
      </c>
      <c r="AD140" s="312">
        <f>AC140/'4'!V140</f>
        <v>0.87454313371236436</v>
      </c>
      <c r="AE140" s="317">
        <v>8.744588627425382E-28</v>
      </c>
      <c r="AF140" s="311">
        <f>AE140/'4'!W140</f>
        <v>0.87445886274253815</v>
      </c>
      <c r="AG140" s="286">
        <v>8.744588627425382E-28</v>
      </c>
      <c r="AH140" s="311">
        <f>AG140/'4'!X140</f>
        <v>0.87445886274253815</v>
      </c>
      <c r="AI140" s="286">
        <v>8.744588627425382E-28</v>
      </c>
      <c r="AJ140" s="311">
        <f>AI140/'4'!Y140</f>
        <v>0.87445886274253815</v>
      </c>
      <c r="AK140" s="286">
        <v>8.744588627425382E-28</v>
      </c>
      <c r="AL140" s="311">
        <f>AK140/'4'!Z140</f>
        <v>0.87445886274253815</v>
      </c>
      <c r="AM140" s="286">
        <v>8.744588627425382E-28</v>
      </c>
      <c r="AN140" s="311">
        <f>AM140/'4'!AA140</f>
        <v>0.87445886274253815</v>
      </c>
      <c r="AO140" s="286">
        <v>8.744588627425382E-28</v>
      </c>
      <c r="AP140" s="311">
        <f>AO140/'4'!AB140</f>
        <v>0.87445886274253815</v>
      </c>
      <c r="AQ140" s="286">
        <v>8.744588627425382E-28</v>
      </c>
      <c r="AR140" s="311">
        <f>AQ140/'4'!AC140</f>
        <v>0.87445886274253815</v>
      </c>
      <c r="AS140" s="286">
        <v>8.744588627425382E-28</v>
      </c>
      <c r="AT140" s="311">
        <f>AS140/'4'!AD140</f>
        <v>0.87445886274253815</v>
      </c>
      <c r="AU140" s="286">
        <v>8.7454313371236444E-28</v>
      </c>
      <c r="AV140" s="311">
        <f>AU140/'4'!AE140</f>
        <v>0.87454313371236436</v>
      </c>
      <c r="AW140" s="286">
        <v>8.7454313371236444E-28</v>
      </c>
      <c r="AX140" s="311">
        <f>AW140/'4'!AF140</f>
        <v>0.87454313371236436</v>
      </c>
      <c r="AY140" s="286">
        <v>8.7454313371236444E-28</v>
      </c>
      <c r="AZ140" s="312">
        <f>AY140/'4'!AG140</f>
        <v>0.87454313371236436</v>
      </c>
      <c r="BA140" s="316">
        <v>338.64231052288903</v>
      </c>
      <c r="BB140" s="311">
        <f>BA140/'4'!AH140</f>
        <v>0.87454313371236436</v>
      </c>
      <c r="BC140" s="286">
        <v>8.744588627425382E-28</v>
      </c>
      <c r="BD140" s="311">
        <f>BC140/'4'!AI140</f>
        <v>0.67807482062464863</v>
      </c>
      <c r="BE140" s="286">
        <v>8.744588627425382E-28</v>
      </c>
      <c r="BF140" s="311">
        <f>BE140/'4'!AJ140</f>
        <v>0.67807482062464863</v>
      </c>
      <c r="BG140" s="286">
        <v>8.744588627425382E-28</v>
      </c>
      <c r="BH140" s="311">
        <f>BG140/'4'!AK140</f>
        <v>0.67807482062464863</v>
      </c>
      <c r="BI140" s="286">
        <v>338.64231052288903</v>
      </c>
      <c r="BJ140" s="311">
        <f>BI140/'4'!AL140</f>
        <v>0.87454313371236436</v>
      </c>
      <c r="BK140" s="286">
        <v>8.744588627425382E-28</v>
      </c>
      <c r="BL140" s="311">
        <f>BK140/'4'!AM140</f>
        <v>0.67807482062464863</v>
      </c>
      <c r="BM140" s="286">
        <v>8.744588627425382E-28</v>
      </c>
      <c r="BN140" s="311">
        <f>BM140/'4'!AN140</f>
        <v>0.67807482062464863</v>
      </c>
      <c r="BO140" s="286">
        <v>338.64231052288903</v>
      </c>
      <c r="BP140" s="311">
        <f>BO140/'4'!AO140</f>
        <v>0.87454313371236436</v>
      </c>
      <c r="BQ140" s="286">
        <v>338.64231052288903</v>
      </c>
      <c r="BR140" s="311">
        <f>BQ140/'4'!AP140</f>
        <v>0.87454313371236436</v>
      </c>
      <c r="BS140" s="286">
        <v>8.7454313371236444E-28</v>
      </c>
      <c r="BT140" s="312">
        <f>BS140/'4'!AQ140</f>
        <v>0.87454313371236436</v>
      </c>
      <c r="BW140" s="314"/>
    </row>
    <row r="141" spans="1:75" s="245" customFormat="1">
      <c r="A141" s="305"/>
      <c r="B141" s="256">
        <v>113</v>
      </c>
      <c r="C141" s="1084" t="s">
        <v>752</v>
      </c>
      <c r="D141" s="1084"/>
      <c r="E141" s="1084"/>
      <c r="F141" s="1084"/>
      <c r="G141" s="1084"/>
      <c r="H141" s="1085" t="s">
        <v>807</v>
      </c>
      <c r="I141" s="1086"/>
      <c r="J141" s="315">
        <v>113</v>
      </c>
      <c r="K141" s="316">
        <v>310.27436828013396</v>
      </c>
      <c r="L141" s="309">
        <f>K141/'4'!M141</f>
        <v>0.87454313371236447</v>
      </c>
      <c r="M141" s="286">
        <v>8.744588627425382E-28</v>
      </c>
      <c r="N141" s="311">
        <f>M141/'4'!N141</f>
        <v>0.87445886274253815</v>
      </c>
      <c r="O141" s="286">
        <v>1.1278283323083921E-27</v>
      </c>
      <c r="P141" s="311">
        <f>O141/'4'!O141</f>
        <v>1.1278283323083922</v>
      </c>
      <c r="Q141" s="286">
        <v>8.744588627425382E-28</v>
      </c>
      <c r="R141" s="311">
        <f>Q141/'4'!P141</f>
        <v>0.87445886274253815</v>
      </c>
      <c r="S141" s="286">
        <v>310.27436828013396</v>
      </c>
      <c r="T141" s="311">
        <f>S141/'4'!Q141</f>
        <v>0.87454313371236447</v>
      </c>
      <c r="U141" s="286">
        <v>8.744588627425382E-28</v>
      </c>
      <c r="V141" s="311">
        <f>U141/'4'!R141</f>
        <v>0.67807482062464863</v>
      </c>
      <c r="W141" s="286">
        <v>8.744588627425382E-28</v>
      </c>
      <c r="X141" s="311">
        <f>W141/'4'!S141</f>
        <v>0.67807482062464863</v>
      </c>
      <c r="Y141" s="286">
        <v>310.27436828013396</v>
      </c>
      <c r="Z141" s="311">
        <f>Y141/'4'!T141</f>
        <v>0.87454313371236447</v>
      </c>
      <c r="AA141" s="286">
        <v>310.27436828013396</v>
      </c>
      <c r="AB141" s="311">
        <f>AA141/'4'!U141</f>
        <v>0.87454313371236447</v>
      </c>
      <c r="AC141" s="286">
        <v>8.7454313371236444E-28</v>
      </c>
      <c r="AD141" s="312">
        <f>AC141/'4'!V141</f>
        <v>0.87454313371236436</v>
      </c>
      <c r="AE141" s="317">
        <v>8.744588627425382E-28</v>
      </c>
      <c r="AF141" s="311">
        <f>AE141/'4'!W141</f>
        <v>0.87445886274253815</v>
      </c>
      <c r="AG141" s="286">
        <v>8.744588627425382E-28</v>
      </c>
      <c r="AH141" s="311">
        <f>AG141/'4'!X141</f>
        <v>0.87445886274253815</v>
      </c>
      <c r="AI141" s="286">
        <v>8.744588627425382E-28</v>
      </c>
      <c r="AJ141" s="311">
        <f>AI141/'4'!Y141</f>
        <v>0.87445886274253815</v>
      </c>
      <c r="AK141" s="286">
        <v>8.744588627425382E-28</v>
      </c>
      <c r="AL141" s="311">
        <f>AK141/'4'!Z141</f>
        <v>0.87445886274253815</v>
      </c>
      <c r="AM141" s="286">
        <v>8.744588627425382E-28</v>
      </c>
      <c r="AN141" s="311">
        <f>AM141/'4'!AA141</f>
        <v>0.87445886274253815</v>
      </c>
      <c r="AO141" s="286">
        <v>8.744588627425382E-28</v>
      </c>
      <c r="AP141" s="311">
        <f>AO141/'4'!AB141</f>
        <v>0.87445886274253815</v>
      </c>
      <c r="AQ141" s="286">
        <v>8.744588627425382E-28</v>
      </c>
      <c r="AR141" s="311">
        <f>AQ141/'4'!AC141</f>
        <v>0.87445886274253815</v>
      </c>
      <c r="AS141" s="286">
        <v>8.744588627425382E-28</v>
      </c>
      <c r="AT141" s="311">
        <f>AS141/'4'!AD141</f>
        <v>0.87445886274253815</v>
      </c>
      <c r="AU141" s="286">
        <v>8.7454313371236444E-28</v>
      </c>
      <c r="AV141" s="311">
        <f>AU141/'4'!AE141</f>
        <v>0.87454313371236436</v>
      </c>
      <c r="AW141" s="286">
        <v>8.7454313371236444E-28</v>
      </c>
      <c r="AX141" s="311">
        <f>AW141/'4'!AF141</f>
        <v>0.87454313371236436</v>
      </c>
      <c r="AY141" s="286">
        <v>8.7454313371236444E-28</v>
      </c>
      <c r="AZ141" s="312">
        <f>AY141/'4'!AG141</f>
        <v>0.87454313371236436</v>
      </c>
      <c r="BA141" s="316">
        <v>310.27436828013396</v>
      </c>
      <c r="BB141" s="311">
        <f>BA141/'4'!AH141</f>
        <v>0.87454313371236447</v>
      </c>
      <c r="BC141" s="286">
        <v>8.744588627425382E-28</v>
      </c>
      <c r="BD141" s="311">
        <f>BC141/'4'!AI141</f>
        <v>0.67807482062464863</v>
      </c>
      <c r="BE141" s="286">
        <v>8.744588627425382E-28</v>
      </c>
      <c r="BF141" s="311">
        <f>BE141/'4'!AJ141</f>
        <v>0.67807482062464863</v>
      </c>
      <c r="BG141" s="286">
        <v>8.744588627425382E-28</v>
      </c>
      <c r="BH141" s="311">
        <f>BG141/'4'!AK141</f>
        <v>0.67807482062464863</v>
      </c>
      <c r="BI141" s="286">
        <v>310.27436828013396</v>
      </c>
      <c r="BJ141" s="311">
        <f>BI141/'4'!AL141</f>
        <v>0.87454313371236447</v>
      </c>
      <c r="BK141" s="286">
        <v>8.744588627425382E-28</v>
      </c>
      <c r="BL141" s="311">
        <f>BK141/'4'!AM141</f>
        <v>0.67807482062464863</v>
      </c>
      <c r="BM141" s="286">
        <v>8.744588627425382E-28</v>
      </c>
      <c r="BN141" s="311">
        <f>BM141/'4'!AN141</f>
        <v>0.67807482062464863</v>
      </c>
      <c r="BO141" s="286">
        <v>310.27436828013396</v>
      </c>
      <c r="BP141" s="311">
        <f>BO141/'4'!AO141</f>
        <v>0.87454313371236447</v>
      </c>
      <c r="BQ141" s="286">
        <v>310.27436828013396</v>
      </c>
      <c r="BR141" s="311">
        <f>BQ141/'4'!AP141</f>
        <v>0.87454313371236447</v>
      </c>
      <c r="BS141" s="286">
        <v>8.7454313371236444E-28</v>
      </c>
      <c r="BT141" s="312">
        <f>BS141/'4'!AQ141</f>
        <v>0.87454313371236436</v>
      </c>
      <c r="BW141" s="314"/>
    </row>
    <row r="142" spans="1:75" s="245" customFormat="1">
      <c r="A142" s="305"/>
      <c r="B142" s="256">
        <v>114</v>
      </c>
      <c r="C142" s="1084" t="s">
        <v>753</v>
      </c>
      <c r="D142" s="1084"/>
      <c r="E142" s="1084"/>
      <c r="F142" s="1084"/>
      <c r="G142" s="1084"/>
      <c r="H142" s="1085" t="s">
        <v>807</v>
      </c>
      <c r="I142" s="1086"/>
      <c r="J142" s="315">
        <v>114</v>
      </c>
      <c r="K142" s="316">
        <v>506.5703971920554</v>
      </c>
      <c r="L142" s="309">
        <f>K142/'4'!M142</f>
        <v>0.87454313371236436</v>
      </c>
      <c r="M142" s="286">
        <v>8.744588627425382E-28</v>
      </c>
      <c r="N142" s="311">
        <f>M142/'4'!N142</f>
        <v>0.87445886274253815</v>
      </c>
      <c r="O142" s="286">
        <v>1.1278283323083921E-27</v>
      </c>
      <c r="P142" s="311">
        <f>O142/'4'!O142</f>
        <v>1.1278283323083922</v>
      </c>
      <c r="Q142" s="286">
        <v>8.744588627425382E-28</v>
      </c>
      <c r="R142" s="311">
        <f>Q142/'4'!P142</f>
        <v>0.87445886274253815</v>
      </c>
      <c r="S142" s="286">
        <v>506.5703971920554</v>
      </c>
      <c r="T142" s="311">
        <f>S142/'4'!Q142</f>
        <v>0.87454313371236436</v>
      </c>
      <c r="U142" s="286">
        <v>8.744588627425382E-28</v>
      </c>
      <c r="V142" s="311">
        <f>U142/'4'!R142</f>
        <v>0.67807482062464863</v>
      </c>
      <c r="W142" s="286">
        <v>8.744588627425382E-28</v>
      </c>
      <c r="X142" s="311">
        <f>W142/'4'!S142</f>
        <v>0.67807482062464863</v>
      </c>
      <c r="Y142" s="286">
        <v>506.5703971920554</v>
      </c>
      <c r="Z142" s="311">
        <f>Y142/'4'!T142</f>
        <v>0.87454313371236436</v>
      </c>
      <c r="AA142" s="286">
        <v>506.5703971920554</v>
      </c>
      <c r="AB142" s="311">
        <f>AA142/'4'!U142</f>
        <v>0.87454313371236436</v>
      </c>
      <c r="AC142" s="286">
        <v>8.7454313371236444E-28</v>
      </c>
      <c r="AD142" s="312">
        <f>AC142/'4'!V142</f>
        <v>0.87454313371236436</v>
      </c>
      <c r="AE142" s="317">
        <v>8.744588627425382E-28</v>
      </c>
      <c r="AF142" s="311">
        <f>AE142/'4'!W142</f>
        <v>0.87445886274253815</v>
      </c>
      <c r="AG142" s="286">
        <v>8.744588627425382E-28</v>
      </c>
      <c r="AH142" s="311">
        <f>AG142/'4'!X142</f>
        <v>0.87445886274253815</v>
      </c>
      <c r="AI142" s="286">
        <v>8.744588627425382E-28</v>
      </c>
      <c r="AJ142" s="311">
        <f>AI142/'4'!Y142</f>
        <v>0.87445886274253815</v>
      </c>
      <c r="AK142" s="286">
        <v>8.744588627425382E-28</v>
      </c>
      <c r="AL142" s="311">
        <f>AK142/'4'!Z142</f>
        <v>0.87445886274253815</v>
      </c>
      <c r="AM142" s="286">
        <v>8.744588627425382E-28</v>
      </c>
      <c r="AN142" s="311">
        <f>AM142/'4'!AA142</f>
        <v>0.87445886274253815</v>
      </c>
      <c r="AO142" s="286">
        <v>8.744588627425382E-28</v>
      </c>
      <c r="AP142" s="311">
        <f>AO142/'4'!AB142</f>
        <v>0.87445886274253815</v>
      </c>
      <c r="AQ142" s="286">
        <v>8.744588627425382E-28</v>
      </c>
      <c r="AR142" s="311">
        <f>AQ142/'4'!AC142</f>
        <v>0.87445886274253815</v>
      </c>
      <c r="AS142" s="286">
        <v>8.744588627425382E-28</v>
      </c>
      <c r="AT142" s="311">
        <f>AS142/'4'!AD142</f>
        <v>0.87445886274253815</v>
      </c>
      <c r="AU142" s="286">
        <v>8.7454313371236444E-28</v>
      </c>
      <c r="AV142" s="311">
        <f>AU142/'4'!AE142</f>
        <v>0.87454313371236436</v>
      </c>
      <c r="AW142" s="286">
        <v>8.7454313371236444E-28</v>
      </c>
      <c r="AX142" s="311">
        <f>AW142/'4'!AF142</f>
        <v>0.87454313371236436</v>
      </c>
      <c r="AY142" s="286">
        <v>8.7454313371236444E-28</v>
      </c>
      <c r="AZ142" s="312">
        <f>AY142/'4'!AG142</f>
        <v>0.87454313371236436</v>
      </c>
      <c r="BA142" s="316">
        <v>506.5703971920554</v>
      </c>
      <c r="BB142" s="311">
        <f>BA142/'4'!AH142</f>
        <v>0.87454313371236436</v>
      </c>
      <c r="BC142" s="286">
        <v>8.744588627425382E-28</v>
      </c>
      <c r="BD142" s="311">
        <f>BC142/'4'!AI142</f>
        <v>0.67807482062464863</v>
      </c>
      <c r="BE142" s="286">
        <v>8.744588627425382E-28</v>
      </c>
      <c r="BF142" s="311">
        <f>BE142/'4'!AJ142</f>
        <v>0.67807482062464863</v>
      </c>
      <c r="BG142" s="286">
        <v>8.744588627425382E-28</v>
      </c>
      <c r="BH142" s="311">
        <f>BG142/'4'!AK142</f>
        <v>0.67807482062464863</v>
      </c>
      <c r="BI142" s="286">
        <v>506.5703971920554</v>
      </c>
      <c r="BJ142" s="311">
        <f>BI142/'4'!AL142</f>
        <v>0.87454313371236436</v>
      </c>
      <c r="BK142" s="286">
        <v>8.744588627425382E-28</v>
      </c>
      <c r="BL142" s="311">
        <f>BK142/'4'!AM142</f>
        <v>0.67807482062464863</v>
      </c>
      <c r="BM142" s="286">
        <v>8.744588627425382E-28</v>
      </c>
      <c r="BN142" s="311">
        <f>BM142/'4'!AN142</f>
        <v>0.67807482062464863</v>
      </c>
      <c r="BO142" s="286">
        <v>506.5703971920554</v>
      </c>
      <c r="BP142" s="311">
        <f>BO142/'4'!AO142</f>
        <v>0.87454313371236436</v>
      </c>
      <c r="BQ142" s="286">
        <v>506.5703971920554</v>
      </c>
      <c r="BR142" s="311">
        <f>BQ142/'4'!AP142</f>
        <v>0.87454313371236436</v>
      </c>
      <c r="BS142" s="286">
        <v>8.7454313371236444E-28</v>
      </c>
      <c r="BT142" s="312">
        <f>BS142/'4'!AQ142</f>
        <v>0.87454313371236436</v>
      </c>
      <c r="BW142" s="314"/>
    </row>
    <row r="143" spans="1:75" s="245" customFormat="1">
      <c r="A143" s="305"/>
      <c r="B143" s="256">
        <v>115</v>
      </c>
      <c r="C143" s="1084" t="s">
        <v>754</v>
      </c>
      <c r="D143" s="1084"/>
      <c r="E143" s="1084"/>
      <c r="F143" s="1084"/>
      <c r="G143" s="1084"/>
      <c r="H143" s="1085" t="s">
        <v>808</v>
      </c>
      <c r="I143" s="1086"/>
      <c r="J143" s="315">
        <v>5133</v>
      </c>
      <c r="K143" s="316">
        <v>8917.3667892837984</v>
      </c>
      <c r="L143" s="309">
        <f>K143/'4'!M143</f>
        <v>0.88530101641907755</v>
      </c>
      <c r="M143" s="286">
        <v>8.8530101641907755E-28</v>
      </c>
      <c r="N143" s="311">
        <f>M143/'4'!N143</f>
        <v>0.88530101641907755</v>
      </c>
      <c r="O143" s="286">
        <v>1.1417019132040281E-27</v>
      </c>
      <c r="P143" s="311">
        <f>O143/'4'!O143</f>
        <v>1.141701913204028</v>
      </c>
      <c r="Q143" s="286">
        <v>8.8530101641907755E-28</v>
      </c>
      <c r="R143" s="311">
        <f>Q143/'4'!P143</f>
        <v>0.88530101641907755</v>
      </c>
      <c r="S143" s="286">
        <v>8917.3667892837984</v>
      </c>
      <c r="T143" s="311">
        <f>S143/'4'!Q143</f>
        <v>0.88530101641907755</v>
      </c>
      <c r="U143" s="286">
        <v>8.8530101641907755E-28</v>
      </c>
      <c r="V143" s="311">
        <f>U143/'4'!R143</f>
        <v>0.68648206734903672</v>
      </c>
      <c r="W143" s="286">
        <v>8.8530101641907755E-28</v>
      </c>
      <c r="X143" s="311">
        <f>W143/'4'!S143</f>
        <v>0.68648206734903672</v>
      </c>
      <c r="Y143" s="286">
        <v>8917.3667892837984</v>
      </c>
      <c r="Z143" s="311">
        <f>Y143/'4'!T143</f>
        <v>0.88530101641907755</v>
      </c>
      <c r="AA143" s="286">
        <v>8917.110388387011</v>
      </c>
      <c r="AB143" s="311">
        <f>AA143/'4'!U143</f>
        <v>0.88530101641907732</v>
      </c>
      <c r="AC143" s="286">
        <v>0.25640089678601174</v>
      </c>
      <c r="AD143" s="312">
        <f>AC143/'4'!V143</f>
        <v>0.88530101641907744</v>
      </c>
      <c r="AE143" s="317">
        <v>8.8530101641907755E-28</v>
      </c>
      <c r="AF143" s="311">
        <f>AE143/'4'!W143</f>
        <v>0.88530101641907755</v>
      </c>
      <c r="AG143" s="286">
        <v>8.8530101641907755E-28</v>
      </c>
      <c r="AH143" s="311">
        <f>AG143/'4'!X143</f>
        <v>0.88530101641907755</v>
      </c>
      <c r="AI143" s="286">
        <v>8.8530101641907755E-28</v>
      </c>
      <c r="AJ143" s="311">
        <f>AI143/'4'!Y143</f>
        <v>0.88530101641907755</v>
      </c>
      <c r="AK143" s="286">
        <v>8.8530101641907755E-28</v>
      </c>
      <c r="AL143" s="311">
        <f>AK143/'4'!Z143</f>
        <v>0.88530101641907755</v>
      </c>
      <c r="AM143" s="286">
        <v>8.8530101641907755E-28</v>
      </c>
      <c r="AN143" s="311">
        <f>AM143/'4'!AA143</f>
        <v>0.88530101641907755</v>
      </c>
      <c r="AO143" s="286">
        <v>8.8530101641907755E-28</v>
      </c>
      <c r="AP143" s="311">
        <f>AO143/'4'!AB143</f>
        <v>0.88530101641907755</v>
      </c>
      <c r="AQ143" s="286">
        <v>8.8530101641907755E-28</v>
      </c>
      <c r="AR143" s="311">
        <f>AQ143/'4'!AC143</f>
        <v>0.88530101641907755</v>
      </c>
      <c r="AS143" s="286">
        <v>8.8530101641907755E-28</v>
      </c>
      <c r="AT143" s="311">
        <f>AS143/'4'!AD143</f>
        <v>0.88530101641907755</v>
      </c>
      <c r="AU143" s="286">
        <v>0.25640089678601174</v>
      </c>
      <c r="AV143" s="311">
        <f>AU143/'4'!AE143</f>
        <v>0.88530101641907744</v>
      </c>
      <c r="AW143" s="286">
        <v>0.25640089678601174</v>
      </c>
      <c r="AX143" s="311">
        <f>AW143/'4'!AF143</f>
        <v>0.88530101641907744</v>
      </c>
      <c r="AY143" s="286">
        <v>-0.25640089678601174</v>
      </c>
      <c r="AZ143" s="312">
        <f>AY143/'4'!AG143</f>
        <v>0.88530101641907744</v>
      </c>
      <c r="BA143" s="316">
        <v>8917.3667892837984</v>
      </c>
      <c r="BB143" s="311">
        <f>BA143/'4'!AH143</f>
        <v>0.88530101641907755</v>
      </c>
      <c r="BC143" s="286">
        <v>8.8530101641907755E-28</v>
      </c>
      <c r="BD143" s="311">
        <f>BC143/'4'!AI143</f>
        <v>0.68648206734903672</v>
      </c>
      <c r="BE143" s="286">
        <v>8.8530101641907755E-28</v>
      </c>
      <c r="BF143" s="311">
        <f>BE143/'4'!AJ143</f>
        <v>0.68648206734903672</v>
      </c>
      <c r="BG143" s="286">
        <v>8.8530101641907755E-28</v>
      </c>
      <c r="BH143" s="311">
        <f>BG143/'4'!AK143</f>
        <v>0.68648206734903672</v>
      </c>
      <c r="BI143" s="286">
        <v>8917.3667892837984</v>
      </c>
      <c r="BJ143" s="311">
        <f>BI143/'4'!AL143</f>
        <v>0.88530101641907755</v>
      </c>
      <c r="BK143" s="286">
        <v>8.8530101641907755E-28</v>
      </c>
      <c r="BL143" s="311">
        <f>BK143/'4'!AM143</f>
        <v>0.68648206734903672</v>
      </c>
      <c r="BM143" s="286">
        <v>8.8530101641907755E-28</v>
      </c>
      <c r="BN143" s="311">
        <f>BM143/'4'!AN143</f>
        <v>0.68648206734903672</v>
      </c>
      <c r="BO143" s="286">
        <v>8917.3667892837984</v>
      </c>
      <c r="BP143" s="311">
        <f>BO143/'4'!AO143</f>
        <v>0.88530101641907755</v>
      </c>
      <c r="BQ143" s="286">
        <v>8917.3667892837984</v>
      </c>
      <c r="BR143" s="311">
        <f>BQ143/'4'!AP143</f>
        <v>0.88530101641907755</v>
      </c>
      <c r="BS143" s="286">
        <v>8.8530101641907755E-28</v>
      </c>
      <c r="BT143" s="312">
        <f>BS143/'4'!AQ143</f>
        <v>0.88530101641907755</v>
      </c>
      <c r="BW143" s="314"/>
    </row>
    <row r="144" spans="1:75" s="245" customFormat="1">
      <c r="A144" s="305"/>
      <c r="B144" s="256">
        <v>116</v>
      </c>
      <c r="C144" s="1084" t="s">
        <v>755</v>
      </c>
      <c r="D144" s="1084"/>
      <c r="E144" s="1084"/>
      <c r="F144" s="1084"/>
      <c r="G144" s="1084"/>
      <c r="H144" s="1085" t="s">
        <v>808</v>
      </c>
      <c r="I144" s="1086"/>
      <c r="J144" s="315">
        <v>5134</v>
      </c>
      <c r="K144" s="316">
        <v>7571.774882956377</v>
      </c>
      <c r="L144" s="309">
        <f>K144/'4'!M144</f>
        <v>0.88530101641907744</v>
      </c>
      <c r="M144" s="286">
        <v>8.8530101641907755E-28</v>
      </c>
      <c r="N144" s="311">
        <f>M144/'4'!N144</f>
        <v>0.88530101641907755</v>
      </c>
      <c r="O144" s="286">
        <v>1.1417019132040281E-27</v>
      </c>
      <c r="P144" s="311">
        <f>O144/'4'!O144</f>
        <v>1.141701913204028</v>
      </c>
      <c r="Q144" s="286">
        <v>8.8530101641907755E-28</v>
      </c>
      <c r="R144" s="311">
        <f>Q144/'4'!P144</f>
        <v>0.88530101641907755</v>
      </c>
      <c r="S144" s="286">
        <v>7571.774882956377</v>
      </c>
      <c r="T144" s="311">
        <f>S144/'4'!Q144</f>
        <v>0.88530101641907744</v>
      </c>
      <c r="U144" s="286">
        <v>8.8530101641907755E-28</v>
      </c>
      <c r="V144" s="311">
        <f>U144/'4'!R144</f>
        <v>0.68648206734903672</v>
      </c>
      <c r="W144" s="286">
        <v>8.8530101641907755E-28</v>
      </c>
      <c r="X144" s="311">
        <f>W144/'4'!S144</f>
        <v>0.68648206734903672</v>
      </c>
      <c r="Y144" s="286">
        <v>7571.774882956377</v>
      </c>
      <c r="Z144" s="311">
        <f>Y144/'4'!T144</f>
        <v>0.88530101641907744</v>
      </c>
      <c r="AA144" s="286">
        <v>7571.5184820595923</v>
      </c>
      <c r="AB144" s="311">
        <f>AA144/'4'!U144</f>
        <v>0.88530101641907744</v>
      </c>
      <c r="AC144" s="286">
        <v>0.25640089678440137</v>
      </c>
      <c r="AD144" s="312">
        <f>AC144/'4'!V144</f>
        <v>0.88530101641907744</v>
      </c>
      <c r="AE144" s="317">
        <v>8.8530101641907755E-28</v>
      </c>
      <c r="AF144" s="311">
        <f>AE144/'4'!W144</f>
        <v>0.88530101641907755</v>
      </c>
      <c r="AG144" s="286">
        <v>8.8530101641907755E-28</v>
      </c>
      <c r="AH144" s="311">
        <f>AG144/'4'!X144</f>
        <v>0.88530101641907755</v>
      </c>
      <c r="AI144" s="286">
        <v>8.8530101641907755E-28</v>
      </c>
      <c r="AJ144" s="311">
        <f>AI144/'4'!Y144</f>
        <v>0.88530101641907755</v>
      </c>
      <c r="AK144" s="286">
        <v>8.8530101641907755E-28</v>
      </c>
      <c r="AL144" s="311">
        <f>AK144/'4'!Z144</f>
        <v>0.88530101641907755</v>
      </c>
      <c r="AM144" s="286">
        <v>8.8530101641907755E-28</v>
      </c>
      <c r="AN144" s="311">
        <f>AM144/'4'!AA144</f>
        <v>0.88530101641907755</v>
      </c>
      <c r="AO144" s="286">
        <v>8.8530101641907755E-28</v>
      </c>
      <c r="AP144" s="311">
        <f>AO144/'4'!AB144</f>
        <v>0.88530101641907755</v>
      </c>
      <c r="AQ144" s="286">
        <v>8.8530101641907755E-28</v>
      </c>
      <c r="AR144" s="311">
        <f>AQ144/'4'!AC144</f>
        <v>0.88530101641907755</v>
      </c>
      <c r="AS144" s="286">
        <v>8.8530101641907755E-28</v>
      </c>
      <c r="AT144" s="311">
        <f>AS144/'4'!AD144</f>
        <v>0.88530101641907755</v>
      </c>
      <c r="AU144" s="286">
        <v>0.25640089678440137</v>
      </c>
      <c r="AV144" s="311">
        <f>AU144/'4'!AE144</f>
        <v>0.88530101641907744</v>
      </c>
      <c r="AW144" s="286">
        <v>0.25640089678440137</v>
      </c>
      <c r="AX144" s="311">
        <f>AW144/'4'!AF144</f>
        <v>0.88530101641907744</v>
      </c>
      <c r="AY144" s="286">
        <v>-0.25640089678440137</v>
      </c>
      <c r="AZ144" s="312">
        <f>AY144/'4'!AG144</f>
        <v>0.88530101641907744</v>
      </c>
      <c r="BA144" s="316">
        <v>7571.774882956377</v>
      </c>
      <c r="BB144" s="311">
        <f>BA144/'4'!AH144</f>
        <v>0.88530101641907744</v>
      </c>
      <c r="BC144" s="286">
        <v>8.8530101641907755E-28</v>
      </c>
      <c r="BD144" s="311">
        <f>BC144/'4'!AI144</f>
        <v>0.68648206734903672</v>
      </c>
      <c r="BE144" s="286">
        <v>8.8530101641907755E-28</v>
      </c>
      <c r="BF144" s="311">
        <f>BE144/'4'!AJ144</f>
        <v>0.68648206734903672</v>
      </c>
      <c r="BG144" s="286">
        <v>8.8530101641907755E-28</v>
      </c>
      <c r="BH144" s="311">
        <f>BG144/'4'!AK144</f>
        <v>0.68648206734903672</v>
      </c>
      <c r="BI144" s="286">
        <v>7571.774882956377</v>
      </c>
      <c r="BJ144" s="311">
        <f>BI144/'4'!AL144</f>
        <v>0.88530101641907744</v>
      </c>
      <c r="BK144" s="286">
        <v>8.8530101641907755E-28</v>
      </c>
      <c r="BL144" s="311">
        <f>BK144/'4'!AM144</f>
        <v>0.68648206734903672</v>
      </c>
      <c r="BM144" s="286">
        <v>8.8530101641907755E-28</v>
      </c>
      <c r="BN144" s="311">
        <f>BM144/'4'!AN144</f>
        <v>0.68648206734903672</v>
      </c>
      <c r="BO144" s="286">
        <v>7571.774882956377</v>
      </c>
      <c r="BP144" s="311">
        <f>BO144/'4'!AO144</f>
        <v>0.88530101641907744</v>
      </c>
      <c r="BQ144" s="286">
        <v>7571.774882956377</v>
      </c>
      <c r="BR144" s="311">
        <f>BQ144/'4'!AP144</f>
        <v>0.88530101641907744</v>
      </c>
      <c r="BS144" s="286">
        <v>8.8530101641907755E-28</v>
      </c>
      <c r="BT144" s="312">
        <f>BS144/'4'!AQ144</f>
        <v>0.88530101641907755</v>
      </c>
      <c r="BW144" s="314"/>
    </row>
    <row r="145" spans="1:75" s="245" customFormat="1">
      <c r="A145" s="305"/>
      <c r="B145" s="256">
        <v>117</v>
      </c>
      <c r="C145" s="1084" t="s">
        <v>756</v>
      </c>
      <c r="D145" s="1084"/>
      <c r="E145" s="1084"/>
      <c r="F145" s="1084"/>
      <c r="G145" s="1084"/>
      <c r="H145" s="1085" t="s">
        <v>809</v>
      </c>
      <c r="I145" s="1086"/>
      <c r="J145" s="315">
        <v>5501</v>
      </c>
      <c r="K145" s="316">
        <v>4052.6725745829294</v>
      </c>
      <c r="L145" s="309">
        <f>K145/'4'!M145</f>
        <v>0.88530101641907744</v>
      </c>
      <c r="M145" s="286">
        <v>8.8530101641907755E-28</v>
      </c>
      <c r="N145" s="311">
        <f>M145/'4'!N145</f>
        <v>0.88530101641907755</v>
      </c>
      <c r="O145" s="286">
        <v>1.1417019132040281E-27</v>
      </c>
      <c r="P145" s="311">
        <f>O145/'4'!O145</f>
        <v>1.141701913204028</v>
      </c>
      <c r="Q145" s="286">
        <v>8.8530101641907755E-28</v>
      </c>
      <c r="R145" s="311">
        <f>Q145/'4'!P145</f>
        <v>0.88530101641907755</v>
      </c>
      <c r="S145" s="286">
        <v>4052.6725745829294</v>
      </c>
      <c r="T145" s="311">
        <f>S145/'4'!Q145</f>
        <v>0.88530101641907744</v>
      </c>
      <c r="U145" s="286">
        <v>8.8530101641907755E-28</v>
      </c>
      <c r="V145" s="311">
        <f>U145/'4'!R145</f>
        <v>0.68648206734903672</v>
      </c>
      <c r="W145" s="286">
        <v>8.8530101641907755E-28</v>
      </c>
      <c r="X145" s="311">
        <f>W145/'4'!S145</f>
        <v>0.68648206734903672</v>
      </c>
      <c r="Y145" s="286">
        <v>4052.6725745829294</v>
      </c>
      <c r="Z145" s="311">
        <f>Y145/'4'!T145</f>
        <v>0.88530101641907744</v>
      </c>
      <c r="AA145" s="286">
        <v>4052.4161736861442</v>
      </c>
      <c r="AB145" s="311">
        <f>AA145/'4'!U145</f>
        <v>0.88530101641907744</v>
      </c>
      <c r="AC145" s="286">
        <v>0.25640089678520656</v>
      </c>
      <c r="AD145" s="312">
        <f>AC145/'4'!V145</f>
        <v>0.88530101641907744</v>
      </c>
      <c r="AE145" s="317">
        <v>8.8530101641907755E-28</v>
      </c>
      <c r="AF145" s="311">
        <f>AE145/'4'!W145</f>
        <v>0.88530101641907755</v>
      </c>
      <c r="AG145" s="286">
        <v>8.8530101641907755E-28</v>
      </c>
      <c r="AH145" s="311">
        <f>AG145/'4'!X145</f>
        <v>0.88530101641907755</v>
      </c>
      <c r="AI145" s="286">
        <v>8.8530101641907755E-28</v>
      </c>
      <c r="AJ145" s="311">
        <f>AI145/'4'!Y145</f>
        <v>0.88530101641907755</v>
      </c>
      <c r="AK145" s="286">
        <v>8.8530101641907755E-28</v>
      </c>
      <c r="AL145" s="311">
        <f>AK145/'4'!Z145</f>
        <v>0.88530101641907755</v>
      </c>
      <c r="AM145" s="286">
        <v>8.8530101641907755E-28</v>
      </c>
      <c r="AN145" s="311">
        <f>AM145/'4'!AA145</f>
        <v>0.88530101641907755</v>
      </c>
      <c r="AO145" s="286">
        <v>8.8530101641907755E-28</v>
      </c>
      <c r="AP145" s="311">
        <f>AO145/'4'!AB145</f>
        <v>0.88530101641907755</v>
      </c>
      <c r="AQ145" s="286">
        <v>8.8530101641907755E-28</v>
      </c>
      <c r="AR145" s="311">
        <f>AQ145/'4'!AC145</f>
        <v>0.88530101641907755</v>
      </c>
      <c r="AS145" s="286">
        <v>8.8530101641907755E-28</v>
      </c>
      <c r="AT145" s="311">
        <f>AS145/'4'!AD145</f>
        <v>0.88530101641907755</v>
      </c>
      <c r="AU145" s="286">
        <v>0.25640089678520656</v>
      </c>
      <c r="AV145" s="311">
        <f>AU145/'4'!AE145</f>
        <v>0.88530101641907744</v>
      </c>
      <c r="AW145" s="286">
        <v>0.25640089678520656</v>
      </c>
      <c r="AX145" s="311">
        <f>AW145/'4'!AF145</f>
        <v>0.88530101641907744</v>
      </c>
      <c r="AY145" s="286">
        <v>-0.25640089678520656</v>
      </c>
      <c r="AZ145" s="312">
        <f>AY145/'4'!AG145</f>
        <v>0.88530101641907744</v>
      </c>
      <c r="BA145" s="316">
        <v>4052.6725745829294</v>
      </c>
      <c r="BB145" s="311">
        <f>BA145/'4'!AH145</f>
        <v>0.88530101641907744</v>
      </c>
      <c r="BC145" s="286">
        <v>8.8530101641907755E-28</v>
      </c>
      <c r="BD145" s="311">
        <f>BC145/'4'!AI145</f>
        <v>0.68648206734903672</v>
      </c>
      <c r="BE145" s="286">
        <v>8.8530101641907755E-28</v>
      </c>
      <c r="BF145" s="311">
        <f>BE145/'4'!AJ145</f>
        <v>0.68648206734903672</v>
      </c>
      <c r="BG145" s="286">
        <v>8.8530101641907755E-28</v>
      </c>
      <c r="BH145" s="311">
        <f>BG145/'4'!AK145</f>
        <v>0.68648206734903672</v>
      </c>
      <c r="BI145" s="286">
        <v>4052.6725745829294</v>
      </c>
      <c r="BJ145" s="311">
        <f>BI145/'4'!AL145</f>
        <v>0.88530101641907744</v>
      </c>
      <c r="BK145" s="286">
        <v>8.8530101641907755E-28</v>
      </c>
      <c r="BL145" s="311">
        <f>BK145/'4'!AM145</f>
        <v>0.68648206734903672</v>
      </c>
      <c r="BM145" s="286">
        <v>8.8530101641907755E-28</v>
      </c>
      <c r="BN145" s="311">
        <f>BM145/'4'!AN145</f>
        <v>0.68648206734903672</v>
      </c>
      <c r="BO145" s="286">
        <v>4052.6725745829294</v>
      </c>
      <c r="BP145" s="311">
        <f>BO145/'4'!AO145</f>
        <v>0.88530101641907744</v>
      </c>
      <c r="BQ145" s="286">
        <v>4052.6725745829294</v>
      </c>
      <c r="BR145" s="311">
        <f>BQ145/'4'!AP145</f>
        <v>0.88530101641907744</v>
      </c>
      <c r="BS145" s="286">
        <v>8.8530101641907755E-28</v>
      </c>
      <c r="BT145" s="312">
        <f>BS145/'4'!AQ145</f>
        <v>0.88530101641907755</v>
      </c>
      <c r="BW145" s="314"/>
    </row>
    <row r="146" spans="1:75" s="245" customFormat="1">
      <c r="A146" s="305"/>
      <c r="B146" s="256">
        <v>118</v>
      </c>
      <c r="C146" s="1084" t="s">
        <v>756</v>
      </c>
      <c r="D146" s="1084"/>
      <c r="E146" s="1084"/>
      <c r="F146" s="1084"/>
      <c r="G146" s="1084"/>
      <c r="H146" s="1085" t="s">
        <v>809</v>
      </c>
      <c r="I146" s="1086"/>
      <c r="J146" s="315">
        <v>5502</v>
      </c>
      <c r="K146" s="316">
        <v>4052.6725745829294</v>
      </c>
      <c r="L146" s="309">
        <f>K146/'4'!M146</f>
        <v>0.88530101641907744</v>
      </c>
      <c r="M146" s="286">
        <v>8.8530101641907755E-28</v>
      </c>
      <c r="N146" s="311">
        <f>M146/'4'!N146</f>
        <v>0.88530101641907755</v>
      </c>
      <c r="O146" s="286">
        <v>1.1417019132040281E-27</v>
      </c>
      <c r="P146" s="311">
        <f>O146/'4'!O146</f>
        <v>1.141701913204028</v>
      </c>
      <c r="Q146" s="286">
        <v>8.8530101641907755E-28</v>
      </c>
      <c r="R146" s="311">
        <f>Q146/'4'!P146</f>
        <v>0.88530101641907755</v>
      </c>
      <c r="S146" s="286">
        <v>4052.6725745829294</v>
      </c>
      <c r="T146" s="311">
        <f>S146/'4'!Q146</f>
        <v>0.88530101641907744</v>
      </c>
      <c r="U146" s="286">
        <v>8.8530101641907755E-28</v>
      </c>
      <c r="V146" s="311">
        <f>U146/'4'!R146</f>
        <v>0.68648206734903672</v>
      </c>
      <c r="W146" s="286">
        <v>8.8530101641907755E-28</v>
      </c>
      <c r="X146" s="311">
        <f>W146/'4'!S146</f>
        <v>0.68648206734903672</v>
      </c>
      <c r="Y146" s="286">
        <v>4052.6725745829294</v>
      </c>
      <c r="Z146" s="311">
        <f>Y146/'4'!T146</f>
        <v>0.88530101641907744</v>
      </c>
      <c r="AA146" s="286">
        <v>4052.4161736861442</v>
      </c>
      <c r="AB146" s="311">
        <f>AA146/'4'!U146</f>
        <v>0.88530101641907744</v>
      </c>
      <c r="AC146" s="286">
        <v>0.25640089678520656</v>
      </c>
      <c r="AD146" s="312">
        <f>AC146/'4'!V146</f>
        <v>0.88530101641907744</v>
      </c>
      <c r="AE146" s="317">
        <v>8.8530101641907755E-28</v>
      </c>
      <c r="AF146" s="311">
        <f>AE146/'4'!W146</f>
        <v>0.88530101641907755</v>
      </c>
      <c r="AG146" s="286">
        <v>8.8530101641907755E-28</v>
      </c>
      <c r="AH146" s="311">
        <f>AG146/'4'!X146</f>
        <v>0.88530101641907755</v>
      </c>
      <c r="AI146" s="286">
        <v>8.8530101641907755E-28</v>
      </c>
      <c r="AJ146" s="311">
        <f>AI146/'4'!Y146</f>
        <v>0.88530101641907755</v>
      </c>
      <c r="AK146" s="286">
        <v>8.8530101641907755E-28</v>
      </c>
      <c r="AL146" s="311">
        <f>AK146/'4'!Z146</f>
        <v>0.88530101641907755</v>
      </c>
      <c r="AM146" s="286">
        <v>8.8530101641907755E-28</v>
      </c>
      <c r="AN146" s="311">
        <f>AM146/'4'!AA146</f>
        <v>0.88530101641907755</v>
      </c>
      <c r="AO146" s="286">
        <v>8.8530101641907755E-28</v>
      </c>
      <c r="AP146" s="311">
        <f>AO146/'4'!AB146</f>
        <v>0.88530101641907755</v>
      </c>
      <c r="AQ146" s="286">
        <v>8.8530101641907755E-28</v>
      </c>
      <c r="AR146" s="311">
        <f>AQ146/'4'!AC146</f>
        <v>0.88530101641907755</v>
      </c>
      <c r="AS146" s="286">
        <v>8.8530101641907755E-28</v>
      </c>
      <c r="AT146" s="311">
        <f>AS146/'4'!AD146</f>
        <v>0.88530101641907755</v>
      </c>
      <c r="AU146" s="286">
        <v>0.25640089678520656</v>
      </c>
      <c r="AV146" s="311">
        <f>AU146/'4'!AE146</f>
        <v>0.88530101641907744</v>
      </c>
      <c r="AW146" s="286">
        <v>0.25640089678520656</v>
      </c>
      <c r="AX146" s="311">
        <f>AW146/'4'!AF146</f>
        <v>0.88530101641907744</v>
      </c>
      <c r="AY146" s="286">
        <v>-0.25640089678520656</v>
      </c>
      <c r="AZ146" s="312">
        <f>AY146/'4'!AG146</f>
        <v>0.88530101641907744</v>
      </c>
      <c r="BA146" s="316">
        <v>4052.6725745829294</v>
      </c>
      <c r="BB146" s="311">
        <f>BA146/'4'!AH146</f>
        <v>0.88530101641907744</v>
      </c>
      <c r="BC146" s="286">
        <v>8.8530101641907755E-28</v>
      </c>
      <c r="BD146" s="311">
        <f>BC146/'4'!AI146</f>
        <v>0.68648206734903672</v>
      </c>
      <c r="BE146" s="286">
        <v>8.8530101641907755E-28</v>
      </c>
      <c r="BF146" s="311">
        <f>BE146/'4'!AJ146</f>
        <v>0.68648206734903672</v>
      </c>
      <c r="BG146" s="286">
        <v>8.8530101641907755E-28</v>
      </c>
      <c r="BH146" s="311">
        <f>BG146/'4'!AK146</f>
        <v>0.68648206734903672</v>
      </c>
      <c r="BI146" s="286">
        <v>4052.6725745829294</v>
      </c>
      <c r="BJ146" s="311">
        <f>BI146/'4'!AL146</f>
        <v>0.88530101641907744</v>
      </c>
      <c r="BK146" s="286">
        <v>8.8530101641907755E-28</v>
      </c>
      <c r="BL146" s="311">
        <f>BK146/'4'!AM146</f>
        <v>0.68648206734903672</v>
      </c>
      <c r="BM146" s="286">
        <v>8.8530101641907755E-28</v>
      </c>
      <c r="BN146" s="311">
        <f>BM146/'4'!AN146</f>
        <v>0.68648206734903672</v>
      </c>
      <c r="BO146" s="286">
        <v>4052.6725745829294</v>
      </c>
      <c r="BP146" s="311">
        <f>BO146/'4'!AO146</f>
        <v>0.88530101641907744</v>
      </c>
      <c r="BQ146" s="286">
        <v>4052.6725745829294</v>
      </c>
      <c r="BR146" s="311">
        <f>BQ146/'4'!AP146</f>
        <v>0.88530101641907744</v>
      </c>
      <c r="BS146" s="286">
        <v>8.8530101641907755E-28</v>
      </c>
      <c r="BT146" s="312">
        <f>BS146/'4'!AQ146</f>
        <v>0.88530101641907755</v>
      </c>
      <c r="BW146" s="314"/>
    </row>
    <row r="147" spans="1:75" s="245" customFormat="1">
      <c r="A147" s="305"/>
      <c r="B147" s="256">
        <v>119</v>
      </c>
      <c r="C147" s="1084" t="s">
        <v>757</v>
      </c>
      <c r="D147" s="1084"/>
      <c r="E147" s="1084"/>
      <c r="F147" s="1084"/>
      <c r="G147" s="1084"/>
      <c r="H147" s="1085" t="s">
        <v>809</v>
      </c>
      <c r="I147" s="1086"/>
      <c r="J147" s="315">
        <v>5503</v>
      </c>
      <c r="K147" s="316">
        <v>4460.0935995742166</v>
      </c>
      <c r="L147" s="309">
        <f>K147/'4'!M147</f>
        <v>0.88530101641907755</v>
      </c>
      <c r="M147" s="286">
        <v>8.8530101641907755E-28</v>
      </c>
      <c r="N147" s="311">
        <f>M147/'4'!N147</f>
        <v>0.88530101641907755</v>
      </c>
      <c r="O147" s="286">
        <v>1.1417019132040281E-27</v>
      </c>
      <c r="P147" s="311">
        <f>O147/'4'!O147</f>
        <v>1.141701913204028</v>
      </c>
      <c r="Q147" s="286">
        <v>8.8530101641907755E-28</v>
      </c>
      <c r="R147" s="311">
        <f>Q147/'4'!P147</f>
        <v>0.88530101641907755</v>
      </c>
      <c r="S147" s="286">
        <v>4460.0935995742166</v>
      </c>
      <c r="T147" s="311">
        <f>S147/'4'!Q147</f>
        <v>0.88530101641907755</v>
      </c>
      <c r="U147" s="286">
        <v>8.8530101641907755E-28</v>
      </c>
      <c r="V147" s="311">
        <f>U147/'4'!R147</f>
        <v>0.68648206734903672</v>
      </c>
      <c r="W147" s="286">
        <v>8.8530101641907755E-28</v>
      </c>
      <c r="X147" s="311">
        <f>W147/'4'!S147</f>
        <v>0.68648206734903672</v>
      </c>
      <c r="Y147" s="286">
        <v>4460.0935995742166</v>
      </c>
      <c r="Z147" s="311">
        <f>Y147/'4'!T147</f>
        <v>0.88530101641907755</v>
      </c>
      <c r="AA147" s="286">
        <v>4459.8371986774309</v>
      </c>
      <c r="AB147" s="311">
        <f>AA147/'4'!U147</f>
        <v>0.88530101641907744</v>
      </c>
      <c r="AC147" s="286">
        <v>0.25640089678520656</v>
      </c>
      <c r="AD147" s="312">
        <f>AC147/'4'!V147</f>
        <v>0.88530101641907744</v>
      </c>
      <c r="AE147" s="317">
        <v>8.8530101641907755E-28</v>
      </c>
      <c r="AF147" s="311">
        <f>AE147/'4'!W147</f>
        <v>0.88530101641907755</v>
      </c>
      <c r="AG147" s="286">
        <v>8.8530101641907755E-28</v>
      </c>
      <c r="AH147" s="311">
        <f>AG147/'4'!X147</f>
        <v>0.88530101641907755</v>
      </c>
      <c r="AI147" s="286">
        <v>8.8530101641907755E-28</v>
      </c>
      <c r="AJ147" s="311">
        <f>AI147/'4'!Y147</f>
        <v>0.88530101641907755</v>
      </c>
      <c r="AK147" s="286">
        <v>8.8530101641907755E-28</v>
      </c>
      <c r="AL147" s="311">
        <f>AK147/'4'!Z147</f>
        <v>0.88530101641907755</v>
      </c>
      <c r="AM147" s="286">
        <v>8.8530101641907755E-28</v>
      </c>
      <c r="AN147" s="311">
        <f>AM147/'4'!AA147</f>
        <v>0.88530101641907755</v>
      </c>
      <c r="AO147" s="286">
        <v>8.8530101641907755E-28</v>
      </c>
      <c r="AP147" s="311">
        <f>AO147/'4'!AB147</f>
        <v>0.88530101641907755</v>
      </c>
      <c r="AQ147" s="286">
        <v>8.8530101641907755E-28</v>
      </c>
      <c r="AR147" s="311">
        <f>AQ147/'4'!AC147</f>
        <v>0.88530101641907755</v>
      </c>
      <c r="AS147" s="286">
        <v>8.8530101641907755E-28</v>
      </c>
      <c r="AT147" s="311">
        <f>AS147/'4'!AD147</f>
        <v>0.88530101641907755</v>
      </c>
      <c r="AU147" s="286">
        <v>0.25640089678520656</v>
      </c>
      <c r="AV147" s="311">
        <f>AU147/'4'!AE147</f>
        <v>0.88530101641907744</v>
      </c>
      <c r="AW147" s="286">
        <v>0.25640089678520656</v>
      </c>
      <c r="AX147" s="311">
        <f>AW147/'4'!AF147</f>
        <v>0.88530101641907744</v>
      </c>
      <c r="AY147" s="286">
        <v>-0.25640089678520656</v>
      </c>
      <c r="AZ147" s="312">
        <f>AY147/'4'!AG147</f>
        <v>0.88530101641907744</v>
      </c>
      <c r="BA147" s="316">
        <v>4460.0935995742166</v>
      </c>
      <c r="BB147" s="311">
        <f>BA147/'4'!AH147</f>
        <v>0.88530101641907755</v>
      </c>
      <c r="BC147" s="286">
        <v>8.8530101641907755E-28</v>
      </c>
      <c r="BD147" s="311">
        <f>BC147/'4'!AI147</f>
        <v>0.68648206734903672</v>
      </c>
      <c r="BE147" s="286">
        <v>8.8530101641907755E-28</v>
      </c>
      <c r="BF147" s="311">
        <f>BE147/'4'!AJ147</f>
        <v>0.68648206734903672</v>
      </c>
      <c r="BG147" s="286">
        <v>8.8530101641907755E-28</v>
      </c>
      <c r="BH147" s="311">
        <f>BG147/'4'!AK147</f>
        <v>0.68648206734903672</v>
      </c>
      <c r="BI147" s="286">
        <v>4460.0935995742166</v>
      </c>
      <c r="BJ147" s="311">
        <f>BI147/'4'!AL147</f>
        <v>0.88530101641907755</v>
      </c>
      <c r="BK147" s="286">
        <v>8.8530101641907755E-28</v>
      </c>
      <c r="BL147" s="311">
        <f>BK147/'4'!AM147</f>
        <v>0.68648206734903672</v>
      </c>
      <c r="BM147" s="286">
        <v>8.8530101641907755E-28</v>
      </c>
      <c r="BN147" s="311">
        <f>BM147/'4'!AN147</f>
        <v>0.68648206734903672</v>
      </c>
      <c r="BO147" s="286">
        <v>4460.0935995742166</v>
      </c>
      <c r="BP147" s="311">
        <f>BO147/'4'!AO147</f>
        <v>0.88530101641907755</v>
      </c>
      <c r="BQ147" s="286">
        <v>4460.0935995742166</v>
      </c>
      <c r="BR147" s="311">
        <f>BQ147/'4'!AP147</f>
        <v>0.88530101641907755</v>
      </c>
      <c r="BS147" s="286">
        <v>8.8530101641907755E-28</v>
      </c>
      <c r="BT147" s="312">
        <f>BS147/'4'!AQ147</f>
        <v>0.88530101641907755</v>
      </c>
      <c r="BW147" s="314"/>
    </row>
    <row r="148" spans="1:75" s="245" customFormat="1">
      <c r="A148" s="305"/>
      <c r="B148" s="256">
        <v>120</v>
      </c>
      <c r="C148" s="1084" t="s">
        <v>758</v>
      </c>
      <c r="D148" s="1084"/>
      <c r="E148" s="1084"/>
      <c r="F148" s="1084"/>
      <c r="G148" s="1084"/>
      <c r="H148" s="1085" t="s">
        <v>809</v>
      </c>
      <c r="I148" s="1086"/>
      <c r="J148" s="315">
        <v>5504</v>
      </c>
      <c r="K148" s="316">
        <v>16454.527551174207</v>
      </c>
      <c r="L148" s="309">
        <f>K148/'4'!M148</f>
        <v>0.88530101641907755</v>
      </c>
      <c r="M148" s="286">
        <v>8.8530101641907755E-28</v>
      </c>
      <c r="N148" s="311">
        <f>M148/'4'!N148</f>
        <v>0.88530101641907755</v>
      </c>
      <c r="O148" s="286">
        <v>1.1417019132040281E-27</v>
      </c>
      <c r="P148" s="311">
        <f>O148/'4'!O148</f>
        <v>1.141701913204028</v>
      </c>
      <c r="Q148" s="286">
        <v>8.8530101641907755E-28</v>
      </c>
      <c r="R148" s="311">
        <f>Q148/'4'!P148</f>
        <v>0.88530101641907755</v>
      </c>
      <c r="S148" s="286">
        <v>16454.527551174207</v>
      </c>
      <c r="T148" s="311">
        <f>S148/'4'!Q148</f>
        <v>0.88530101641907755</v>
      </c>
      <c r="U148" s="286">
        <v>8.8530101641907755E-28</v>
      </c>
      <c r="V148" s="311">
        <f>U148/'4'!R148</f>
        <v>0.68648206734903672</v>
      </c>
      <c r="W148" s="286">
        <v>8.8530101641907755E-28</v>
      </c>
      <c r="X148" s="311">
        <f>W148/'4'!S148</f>
        <v>0.68648206734903672</v>
      </c>
      <c r="Y148" s="286">
        <v>16454.527551174207</v>
      </c>
      <c r="Z148" s="311">
        <f>Y148/'4'!T148</f>
        <v>0.88530101641907755</v>
      </c>
      <c r="AA148" s="286">
        <v>16454.271150277422</v>
      </c>
      <c r="AB148" s="311">
        <f>AA148/'4'!U148</f>
        <v>0.88530101641907744</v>
      </c>
      <c r="AC148" s="286">
        <v>0.25640089678440137</v>
      </c>
      <c r="AD148" s="312">
        <f>AC148/'4'!V148</f>
        <v>0.88530101641907744</v>
      </c>
      <c r="AE148" s="317">
        <v>8.8530101641907755E-28</v>
      </c>
      <c r="AF148" s="311">
        <f>AE148/'4'!W148</f>
        <v>0.88530101641907755</v>
      </c>
      <c r="AG148" s="286">
        <v>8.8530101641907755E-28</v>
      </c>
      <c r="AH148" s="311">
        <f>AG148/'4'!X148</f>
        <v>0.88530101641907755</v>
      </c>
      <c r="AI148" s="286">
        <v>8.8530101641907755E-28</v>
      </c>
      <c r="AJ148" s="311">
        <f>AI148/'4'!Y148</f>
        <v>0.88530101641907755</v>
      </c>
      <c r="AK148" s="286">
        <v>8.8530101641907755E-28</v>
      </c>
      <c r="AL148" s="311">
        <f>AK148/'4'!Z148</f>
        <v>0.88530101641907755</v>
      </c>
      <c r="AM148" s="286">
        <v>8.8530101641907755E-28</v>
      </c>
      <c r="AN148" s="311">
        <f>AM148/'4'!AA148</f>
        <v>0.88530101641907755</v>
      </c>
      <c r="AO148" s="286">
        <v>8.8530101641907755E-28</v>
      </c>
      <c r="AP148" s="311">
        <f>AO148/'4'!AB148</f>
        <v>0.88530101641907755</v>
      </c>
      <c r="AQ148" s="286">
        <v>8.8530101641907755E-28</v>
      </c>
      <c r="AR148" s="311">
        <f>AQ148/'4'!AC148</f>
        <v>0.88530101641907755</v>
      </c>
      <c r="AS148" s="286">
        <v>8.8530101641907755E-28</v>
      </c>
      <c r="AT148" s="311">
        <f>AS148/'4'!AD148</f>
        <v>0.88530101641907755</v>
      </c>
      <c r="AU148" s="286">
        <v>0.25640089678440137</v>
      </c>
      <c r="AV148" s="311">
        <f>AU148/'4'!AE148</f>
        <v>0.88530101641907744</v>
      </c>
      <c r="AW148" s="286">
        <v>0.25640089678440137</v>
      </c>
      <c r="AX148" s="311">
        <f>AW148/'4'!AF148</f>
        <v>0.88530101641907744</v>
      </c>
      <c r="AY148" s="286">
        <v>-0.25640089678440137</v>
      </c>
      <c r="AZ148" s="312">
        <f>AY148/'4'!AG148</f>
        <v>0.88530101641907744</v>
      </c>
      <c r="BA148" s="316">
        <v>16454.527551174207</v>
      </c>
      <c r="BB148" s="311">
        <f>BA148/'4'!AH148</f>
        <v>0.88530101641907755</v>
      </c>
      <c r="BC148" s="286">
        <v>8.8530101641907755E-28</v>
      </c>
      <c r="BD148" s="311">
        <f>BC148/'4'!AI148</f>
        <v>0.68648206734903672</v>
      </c>
      <c r="BE148" s="286">
        <v>8.8530101641907755E-28</v>
      </c>
      <c r="BF148" s="311">
        <f>BE148/'4'!AJ148</f>
        <v>0.68648206734903672</v>
      </c>
      <c r="BG148" s="286">
        <v>8.8530101641907755E-28</v>
      </c>
      <c r="BH148" s="311">
        <f>BG148/'4'!AK148</f>
        <v>0.68648206734903672</v>
      </c>
      <c r="BI148" s="286">
        <v>16454.527551174207</v>
      </c>
      <c r="BJ148" s="311">
        <f>BI148/'4'!AL148</f>
        <v>0.88530101641907755</v>
      </c>
      <c r="BK148" s="286">
        <v>8.8530101641907755E-28</v>
      </c>
      <c r="BL148" s="311">
        <f>BK148/'4'!AM148</f>
        <v>0.68648206734903672</v>
      </c>
      <c r="BM148" s="286">
        <v>8.8530101641907755E-28</v>
      </c>
      <c r="BN148" s="311">
        <f>BM148/'4'!AN148</f>
        <v>0.68648206734903672</v>
      </c>
      <c r="BO148" s="286">
        <v>16454.527551174207</v>
      </c>
      <c r="BP148" s="311">
        <f>BO148/'4'!AO148</f>
        <v>0.88530101641907755</v>
      </c>
      <c r="BQ148" s="286">
        <v>16454.527551174207</v>
      </c>
      <c r="BR148" s="311">
        <f>BQ148/'4'!AP148</f>
        <v>0.88530101641907755</v>
      </c>
      <c r="BS148" s="286">
        <v>8.8530101641907755E-28</v>
      </c>
      <c r="BT148" s="312">
        <f>BS148/'4'!AQ148</f>
        <v>0.88530101641907755</v>
      </c>
      <c r="BW148" s="314"/>
    </row>
    <row r="149" spans="1:75" s="245" customFormat="1">
      <c r="A149" s="305"/>
      <c r="B149" s="256">
        <v>121</v>
      </c>
      <c r="C149" s="1084" t="s">
        <v>759</v>
      </c>
      <c r="D149" s="1084"/>
      <c r="E149" s="1084"/>
      <c r="F149" s="1084"/>
      <c r="G149" s="1084"/>
      <c r="H149" s="1085" t="s">
        <v>809</v>
      </c>
      <c r="I149" s="1086"/>
      <c r="J149" s="315">
        <v>5514</v>
      </c>
      <c r="K149" s="316">
        <v>20512.071742796052</v>
      </c>
      <c r="L149" s="309">
        <f>K149/'4'!M149</f>
        <v>0.88530101641907744</v>
      </c>
      <c r="M149" s="286">
        <v>8.8530101641907755E-28</v>
      </c>
      <c r="N149" s="311">
        <f>M149/'4'!N149</f>
        <v>0.88530101641907755</v>
      </c>
      <c r="O149" s="286">
        <v>1.1417019132040281E-27</v>
      </c>
      <c r="P149" s="311">
        <f>O149/'4'!O149</f>
        <v>1.141701913204028</v>
      </c>
      <c r="Q149" s="286">
        <v>8.8530101641907755E-28</v>
      </c>
      <c r="R149" s="311">
        <f>Q149/'4'!P149</f>
        <v>0.88530101641907755</v>
      </c>
      <c r="S149" s="286">
        <v>20512.071742796052</v>
      </c>
      <c r="T149" s="311">
        <f>S149/'4'!Q149</f>
        <v>0.88530101641907744</v>
      </c>
      <c r="U149" s="286">
        <v>8.8530101641907755E-28</v>
      </c>
      <c r="V149" s="311">
        <f>U149/'4'!R149</f>
        <v>0.68648206734903672</v>
      </c>
      <c r="W149" s="286">
        <v>8.8530101641907755E-28</v>
      </c>
      <c r="X149" s="311">
        <f>W149/'4'!S149</f>
        <v>0.68648206734903672</v>
      </c>
      <c r="Y149" s="286">
        <v>20512.071742796052</v>
      </c>
      <c r="Z149" s="311">
        <f>Y149/'4'!T149</f>
        <v>0.88530101641907744</v>
      </c>
      <c r="AA149" s="286">
        <v>20511.815341899262</v>
      </c>
      <c r="AB149" s="311">
        <f>AA149/'4'!U149</f>
        <v>0.88530101641907744</v>
      </c>
      <c r="AC149" s="286">
        <v>0.25640089678762207</v>
      </c>
      <c r="AD149" s="312">
        <f>AC149/'4'!V149</f>
        <v>0.88530101641907732</v>
      </c>
      <c r="AE149" s="317">
        <v>8.8530101641907755E-28</v>
      </c>
      <c r="AF149" s="311">
        <f>AE149/'4'!W149</f>
        <v>0.88530101641907755</v>
      </c>
      <c r="AG149" s="286">
        <v>8.8530101641907755E-28</v>
      </c>
      <c r="AH149" s="311">
        <f>AG149/'4'!X149</f>
        <v>0.88530101641907755</v>
      </c>
      <c r="AI149" s="286">
        <v>8.8530101641907755E-28</v>
      </c>
      <c r="AJ149" s="311">
        <f>AI149/'4'!Y149</f>
        <v>0.88530101641907755</v>
      </c>
      <c r="AK149" s="286">
        <v>8.8530101641907755E-28</v>
      </c>
      <c r="AL149" s="311">
        <f>AK149/'4'!Z149</f>
        <v>0.88530101641907755</v>
      </c>
      <c r="AM149" s="286">
        <v>8.8530101641907755E-28</v>
      </c>
      <c r="AN149" s="311">
        <f>AM149/'4'!AA149</f>
        <v>0.88530101641907755</v>
      </c>
      <c r="AO149" s="286">
        <v>8.8530101641907755E-28</v>
      </c>
      <c r="AP149" s="311">
        <f>AO149/'4'!AB149</f>
        <v>0.88530101641907755</v>
      </c>
      <c r="AQ149" s="286">
        <v>8.8530101641907755E-28</v>
      </c>
      <c r="AR149" s="311">
        <f>AQ149/'4'!AC149</f>
        <v>0.88530101641907755</v>
      </c>
      <c r="AS149" s="286">
        <v>8.8530101641907755E-28</v>
      </c>
      <c r="AT149" s="311">
        <f>AS149/'4'!AD149</f>
        <v>0.88530101641907755</v>
      </c>
      <c r="AU149" s="286">
        <v>0.25640089678762207</v>
      </c>
      <c r="AV149" s="311">
        <f>AU149/'4'!AE149</f>
        <v>0.88530101641907732</v>
      </c>
      <c r="AW149" s="286">
        <v>0.25640089678762207</v>
      </c>
      <c r="AX149" s="311">
        <f>AW149/'4'!AF149</f>
        <v>0.88530101641907732</v>
      </c>
      <c r="AY149" s="286">
        <v>-0.25640089678762207</v>
      </c>
      <c r="AZ149" s="312">
        <f>AY149/'4'!AG149</f>
        <v>0.88530101641907732</v>
      </c>
      <c r="BA149" s="316">
        <v>20512.071742796052</v>
      </c>
      <c r="BB149" s="311">
        <f>BA149/'4'!AH149</f>
        <v>0.88530101641907744</v>
      </c>
      <c r="BC149" s="286">
        <v>8.8530101641907755E-28</v>
      </c>
      <c r="BD149" s="311">
        <f>BC149/'4'!AI149</f>
        <v>0.68648206734903672</v>
      </c>
      <c r="BE149" s="286">
        <v>8.8530101641907755E-28</v>
      </c>
      <c r="BF149" s="311">
        <f>BE149/'4'!AJ149</f>
        <v>0.68648206734903672</v>
      </c>
      <c r="BG149" s="286">
        <v>8.8530101641907755E-28</v>
      </c>
      <c r="BH149" s="311">
        <f>BG149/'4'!AK149</f>
        <v>0.68648206734903672</v>
      </c>
      <c r="BI149" s="286">
        <v>20512.071742796052</v>
      </c>
      <c r="BJ149" s="311">
        <f>BI149/'4'!AL149</f>
        <v>0.88530101641907744</v>
      </c>
      <c r="BK149" s="286">
        <v>8.8530101641907755E-28</v>
      </c>
      <c r="BL149" s="311">
        <f>BK149/'4'!AM149</f>
        <v>0.68648206734903672</v>
      </c>
      <c r="BM149" s="286">
        <v>8.8530101641907755E-28</v>
      </c>
      <c r="BN149" s="311">
        <f>BM149/'4'!AN149</f>
        <v>0.68648206734903672</v>
      </c>
      <c r="BO149" s="286">
        <v>20512.071742796052</v>
      </c>
      <c r="BP149" s="311">
        <f>BO149/'4'!AO149</f>
        <v>0.88530101641907744</v>
      </c>
      <c r="BQ149" s="286">
        <v>20512.071742796052</v>
      </c>
      <c r="BR149" s="311">
        <f>BQ149/'4'!AP149</f>
        <v>0.88530101641907744</v>
      </c>
      <c r="BS149" s="286">
        <v>8.8530101641907755E-28</v>
      </c>
      <c r="BT149" s="312">
        <f>BS149/'4'!AQ149</f>
        <v>0.88530101641907755</v>
      </c>
      <c r="BW149" s="314"/>
    </row>
    <row r="150" spans="1:75" s="245" customFormat="1">
      <c r="A150" s="305"/>
      <c r="B150" s="256">
        <v>122</v>
      </c>
      <c r="C150" s="1084" t="s">
        <v>760</v>
      </c>
      <c r="D150" s="1084"/>
      <c r="E150" s="1084"/>
      <c r="F150" s="1084"/>
      <c r="G150" s="1084"/>
      <c r="H150" s="1085" t="s">
        <v>797</v>
      </c>
      <c r="I150" s="1086"/>
      <c r="J150" s="315">
        <v>7021</v>
      </c>
      <c r="K150" s="316">
        <v>5184.9389347852712</v>
      </c>
      <c r="L150" s="309">
        <f>K150/'4'!M150</f>
        <v>0.88530101641907744</v>
      </c>
      <c r="M150" s="286">
        <v>8.8530101641907755E-28</v>
      </c>
      <c r="N150" s="311">
        <f>M150/'4'!N150</f>
        <v>0.88530101641907755</v>
      </c>
      <c r="O150" s="286">
        <v>1.1417019132040281E-27</v>
      </c>
      <c r="P150" s="311">
        <f>O150/'4'!O150</f>
        <v>1.141701913204028</v>
      </c>
      <c r="Q150" s="286">
        <v>8.8530101641907755E-28</v>
      </c>
      <c r="R150" s="311">
        <f>Q150/'4'!P150</f>
        <v>0.88530101641907755</v>
      </c>
      <c r="S150" s="286">
        <v>5184.9389347852712</v>
      </c>
      <c r="T150" s="311">
        <f>S150/'4'!Q150</f>
        <v>0.88530101641907744</v>
      </c>
      <c r="U150" s="286">
        <v>8.8530101641907755E-28</v>
      </c>
      <c r="V150" s="311">
        <f>U150/'4'!R150</f>
        <v>0.68648206734903672</v>
      </c>
      <c r="W150" s="286">
        <v>8.8530101641907755E-28</v>
      </c>
      <c r="X150" s="311">
        <f>W150/'4'!S150</f>
        <v>0.68648206734903672</v>
      </c>
      <c r="Y150" s="286">
        <v>5184.9389347852712</v>
      </c>
      <c r="Z150" s="311">
        <f>Y150/'4'!T150</f>
        <v>0.88530101641907744</v>
      </c>
      <c r="AA150" s="286">
        <v>2360.8240771922719</v>
      </c>
      <c r="AB150" s="311">
        <f>AA150/'4'!U150</f>
        <v>0.88530101641907744</v>
      </c>
      <c r="AC150" s="286">
        <v>2824.1148575929992</v>
      </c>
      <c r="AD150" s="312">
        <f>AC150/'4'!V150</f>
        <v>0.88530101641907744</v>
      </c>
      <c r="AE150" s="317">
        <v>8.8530101641907755E-28</v>
      </c>
      <c r="AF150" s="311">
        <f>AE150/'4'!W150</f>
        <v>0.88530101641907755</v>
      </c>
      <c r="AG150" s="286">
        <v>8.8530101641907755E-28</v>
      </c>
      <c r="AH150" s="311">
        <f>AG150/'4'!X150</f>
        <v>0.88530101641907755</v>
      </c>
      <c r="AI150" s="286">
        <v>8.8530101641907755E-28</v>
      </c>
      <c r="AJ150" s="311">
        <f>AI150/'4'!Y150</f>
        <v>0.88530101641907755</v>
      </c>
      <c r="AK150" s="286">
        <v>8.8530101641907755E-28</v>
      </c>
      <c r="AL150" s="311">
        <f>AK150/'4'!Z150</f>
        <v>0.88530101641907755</v>
      </c>
      <c r="AM150" s="286">
        <v>8.8530101641907755E-28</v>
      </c>
      <c r="AN150" s="311">
        <f>AM150/'4'!AA150</f>
        <v>0.88530101641907755</v>
      </c>
      <c r="AO150" s="286">
        <v>8.8530101641907755E-28</v>
      </c>
      <c r="AP150" s="311">
        <f>AO150/'4'!AB150</f>
        <v>0.88530101641907755</v>
      </c>
      <c r="AQ150" s="286">
        <v>8.8530101641907755E-28</v>
      </c>
      <c r="AR150" s="311">
        <f>AQ150/'4'!AC150</f>
        <v>0.88530101641907755</v>
      </c>
      <c r="AS150" s="286">
        <v>8.8530101641907755E-28</v>
      </c>
      <c r="AT150" s="311">
        <f>AS150/'4'!AD150</f>
        <v>0.88530101641907755</v>
      </c>
      <c r="AU150" s="286">
        <v>129.6234733696318</v>
      </c>
      <c r="AV150" s="311">
        <f>AU150/'4'!AE150</f>
        <v>0.88530101641907755</v>
      </c>
      <c r="AW150" s="286">
        <v>129.6234733696318</v>
      </c>
      <c r="AX150" s="311">
        <f>AW150/'4'!AF150</f>
        <v>0.88530101641907755</v>
      </c>
      <c r="AY150" s="286">
        <v>-129.6234733696318</v>
      </c>
      <c r="AZ150" s="312">
        <f>AY150/'4'!AG150</f>
        <v>0.88530101641907755</v>
      </c>
      <c r="BA150" s="316">
        <v>5184.9389347852712</v>
      </c>
      <c r="BB150" s="311">
        <f>BA150/'4'!AH150</f>
        <v>0.88530101641907744</v>
      </c>
      <c r="BC150" s="286">
        <v>8.8530101641907755E-28</v>
      </c>
      <c r="BD150" s="311">
        <f>BC150/'4'!AI150</f>
        <v>0.68648206734903672</v>
      </c>
      <c r="BE150" s="286">
        <v>8.8530101641907755E-28</v>
      </c>
      <c r="BF150" s="311">
        <f>BE150/'4'!AJ150</f>
        <v>0.68648206734903672</v>
      </c>
      <c r="BG150" s="286">
        <v>8.8530101641907755E-28</v>
      </c>
      <c r="BH150" s="311">
        <f>BG150/'4'!AK150</f>
        <v>0.68648206734903672</v>
      </c>
      <c r="BI150" s="286">
        <v>5184.9389347852712</v>
      </c>
      <c r="BJ150" s="311">
        <f>BI150/'4'!AL150</f>
        <v>0.88530101641907744</v>
      </c>
      <c r="BK150" s="286">
        <v>8.8530101641907755E-28</v>
      </c>
      <c r="BL150" s="311">
        <f>BK150/'4'!AM150</f>
        <v>0.68648206734903672</v>
      </c>
      <c r="BM150" s="286">
        <v>8.8530101641907755E-28</v>
      </c>
      <c r="BN150" s="311">
        <f>BM150/'4'!AN150</f>
        <v>0.68648206734903672</v>
      </c>
      <c r="BO150" s="286">
        <v>5184.9389347852712</v>
      </c>
      <c r="BP150" s="311">
        <f>BO150/'4'!AO150</f>
        <v>0.88530101641907744</v>
      </c>
      <c r="BQ150" s="286">
        <v>2490.4475505619039</v>
      </c>
      <c r="BR150" s="311">
        <f>BQ150/'4'!AP150</f>
        <v>0.88530101641907755</v>
      </c>
      <c r="BS150" s="286">
        <v>2694.4913842233677</v>
      </c>
      <c r="BT150" s="312">
        <f>BS150/'4'!AQ150</f>
        <v>0.88530101641907744</v>
      </c>
      <c r="BW150" s="314"/>
    </row>
    <row r="151" spans="1:75" s="245" customFormat="1">
      <c r="A151" s="305"/>
      <c r="B151" s="256">
        <v>123</v>
      </c>
      <c r="C151" s="1084" t="s">
        <v>761</v>
      </c>
      <c r="D151" s="1084"/>
      <c r="E151" s="1084"/>
      <c r="F151" s="1084"/>
      <c r="G151" s="1084"/>
      <c r="H151" s="1085" t="s">
        <v>797</v>
      </c>
      <c r="I151" s="1086"/>
      <c r="J151" s="315">
        <v>7201</v>
      </c>
      <c r="K151" s="316">
        <v>13924.107100803529</v>
      </c>
      <c r="L151" s="309">
        <f>K151/'4'!M151</f>
        <v>0.88530101641907744</v>
      </c>
      <c r="M151" s="286">
        <v>8.8530101641907755E-28</v>
      </c>
      <c r="N151" s="311">
        <f>M151/'4'!N151</f>
        <v>0.88530101641907755</v>
      </c>
      <c r="O151" s="286">
        <v>1.1417019132040281E-27</v>
      </c>
      <c r="P151" s="311">
        <f>O151/'4'!O151</f>
        <v>1.141701913204028</v>
      </c>
      <c r="Q151" s="286">
        <v>8.8530101641907755E-28</v>
      </c>
      <c r="R151" s="311">
        <f>Q151/'4'!P151</f>
        <v>0.88530101641907755</v>
      </c>
      <c r="S151" s="286">
        <v>13924.107100803529</v>
      </c>
      <c r="T151" s="311">
        <f>S151/'4'!Q151</f>
        <v>0.88530101641907744</v>
      </c>
      <c r="U151" s="286">
        <v>8.8530101641907755E-28</v>
      </c>
      <c r="V151" s="311">
        <f>U151/'4'!R151</f>
        <v>0.68648206734903672</v>
      </c>
      <c r="W151" s="286">
        <v>8.8530101641907755E-28</v>
      </c>
      <c r="X151" s="311">
        <f>W151/'4'!S151</f>
        <v>0.68648206734903672</v>
      </c>
      <c r="Y151" s="286">
        <v>13924.107100803529</v>
      </c>
      <c r="Z151" s="311">
        <f>Y151/'4'!T151</f>
        <v>0.88530101641907744</v>
      </c>
      <c r="AA151" s="286">
        <v>13923.850699906743</v>
      </c>
      <c r="AB151" s="311">
        <f>AA151/'4'!U151</f>
        <v>0.88530101641907744</v>
      </c>
      <c r="AC151" s="286">
        <v>0.25640089678601174</v>
      </c>
      <c r="AD151" s="312">
        <f>AC151/'4'!V151</f>
        <v>0.88530101641907744</v>
      </c>
      <c r="AE151" s="317">
        <v>8.8530101641907755E-28</v>
      </c>
      <c r="AF151" s="311">
        <f>AE151/'4'!W151</f>
        <v>0.88530101641907755</v>
      </c>
      <c r="AG151" s="286">
        <v>8.8530101641907755E-28</v>
      </c>
      <c r="AH151" s="311">
        <f>AG151/'4'!X151</f>
        <v>0.88530101641907755</v>
      </c>
      <c r="AI151" s="286">
        <v>8.8530101641907755E-28</v>
      </c>
      <c r="AJ151" s="311">
        <f>AI151/'4'!Y151</f>
        <v>0.88530101641907755</v>
      </c>
      <c r="AK151" s="286">
        <v>8.8530101641907755E-28</v>
      </c>
      <c r="AL151" s="311">
        <f>AK151/'4'!Z151</f>
        <v>0.88530101641907755</v>
      </c>
      <c r="AM151" s="286">
        <v>8.8530101641907755E-28</v>
      </c>
      <c r="AN151" s="311">
        <f>AM151/'4'!AA151</f>
        <v>0.88530101641907755</v>
      </c>
      <c r="AO151" s="286">
        <v>8.8530101641907755E-28</v>
      </c>
      <c r="AP151" s="311">
        <f>AO151/'4'!AB151</f>
        <v>0.88530101641907755</v>
      </c>
      <c r="AQ151" s="286">
        <v>8.8530101641907755E-28</v>
      </c>
      <c r="AR151" s="311">
        <f>AQ151/'4'!AC151</f>
        <v>0.88530101641907755</v>
      </c>
      <c r="AS151" s="286">
        <v>8.8530101641907755E-28</v>
      </c>
      <c r="AT151" s="311">
        <f>AS151/'4'!AD151</f>
        <v>0.88530101641907755</v>
      </c>
      <c r="AU151" s="286">
        <v>0.25640089678601174</v>
      </c>
      <c r="AV151" s="311">
        <f>AU151/'4'!AE151</f>
        <v>0.88530101641907744</v>
      </c>
      <c r="AW151" s="286">
        <v>0.25640089678601174</v>
      </c>
      <c r="AX151" s="311">
        <f>AW151/'4'!AF151</f>
        <v>0.88530101641907744</v>
      </c>
      <c r="AY151" s="286">
        <v>-0.25640089678601174</v>
      </c>
      <c r="AZ151" s="312">
        <f>AY151/'4'!AG151</f>
        <v>0.88530101641907744</v>
      </c>
      <c r="BA151" s="316">
        <v>13924.107100803529</v>
      </c>
      <c r="BB151" s="311">
        <f>BA151/'4'!AH151</f>
        <v>0.88530101641907744</v>
      </c>
      <c r="BC151" s="286">
        <v>8.8530101641907755E-28</v>
      </c>
      <c r="BD151" s="311">
        <f>BC151/'4'!AI151</f>
        <v>0.68648206734903672</v>
      </c>
      <c r="BE151" s="286">
        <v>8.8530101641907755E-28</v>
      </c>
      <c r="BF151" s="311">
        <f>BE151/'4'!AJ151</f>
        <v>0.68648206734903672</v>
      </c>
      <c r="BG151" s="286">
        <v>8.8530101641907755E-28</v>
      </c>
      <c r="BH151" s="311">
        <f>BG151/'4'!AK151</f>
        <v>0.68648206734903672</v>
      </c>
      <c r="BI151" s="286">
        <v>13924.107100803529</v>
      </c>
      <c r="BJ151" s="311">
        <f>BI151/'4'!AL151</f>
        <v>0.88530101641907744</v>
      </c>
      <c r="BK151" s="286">
        <v>8.8530101641907755E-28</v>
      </c>
      <c r="BL151" s="311">
        <f>BK151/'4'!AM151</f>
        <v>0.68648206734903672</v>
      </c>
      <c r="BM151" s="286">
        <v>8.8530101641907755E-28</v>
      </c>
      <c r="BN151" s="311">
        <f>BM151/'4'!AN151</f>
        <v>0.68648206734903672</v>
      </c>
      <c r="BO151" s="286">
        <v>13924.107100803529</v>
      </c>
      <c r="BP151" s="311">
        <f>BO151/'4'!AO151</f>
        <v>0.88530101641907744</v>
      </c>
      <c r="BQ151" s="286">
        <v>13924.107100803529</v>
      </c>
      <c r="BR151" s="311">
        <f>BQ151/'4'!AP151</f>
        <v>0.88530101641907744</v>
      </c>
      <c r="BS151" s="286">
        <v>8.8530101641907755E-28</v>
      </c>
      <c r="BT151" s="312">
        <f>BS151/'4'!AQ151</f>
        <v>0.88530101641907755</v>
      </c>
      <c r="BW151" s="314"/>
    </row>
    <row r="152" spans="1:75" s="245" customFormat="1">
      <c r="A152" s="305"/>
      <c r="B152" s="256">
        <v>124</v>
      </c>
      <c r="C152" s="1084" t="s">
        <v>762</v>
      </c>
      <c r="D152" s="1084"/>
      <c r="E152" s="1084"/>
      <c r="F152" s="1084"/>
      <c r="G152" s="1084"/>
      <c r="H152" s="1085" t="s">
        <v>796</v>
      </c>
      <c r="I152" s="1086"/>
      <c r="J152" s="315">
        <v>11013</v>
      </c>
      <c r="K152" s="316">
        <v>541.77509490660066</v>
      </c>
      <c r="L152" s="309">
        <f>K152/'4'!M152</f>
        <v>0.88530101641907744</v>
      </c>
      <c r="M152" s="286">
        <v>8.8530101641907755E-28</v>
      </c>
      <c r="N152" s="311">
        <f>M152/'4'!N152</f>
        <v>0.88530101641907755</v>
      </c>
      <c r="O152" s="286">
        <v>1.1417019132040281E-27</v>
      </c>
      <c r="P152" s="311">
        <f>O152/'4'!O152</f>
        <v>1.141701913204028</v>
      </c>
      <c r="Q152" s="286">
        <v>8.8530101641907755E-28</v>
      </c>
      <c r="R152" s="311">
        <f>Q152/'4'!P152</f>
        <v>0.88530101641907755</v>
      </c>
      <c r="S152" s="286">
        <v>541.77509490660066</v>
      </c>
      <c r="T152" s="311">
        <f>S152/'4'!Q152</f>
        <v>0.88530101641907744</v>
      </c>
      <c r="U152" s="286">
        <v>8.8530101641907755E-28</v>
      </c>
      <c r="V152" s="311">
        <f>U152/'4'!R152</f>
        <v>0.68648206734903672</v>
      </c>
      <c r="W152" s="286">
        <v>8.8530101641907755E-28</v>
      </c>
      <c r="X152" s="311">
        <f>W152/'4'!S152</f>
        <v>0.68648206734903672</v>
      </c>
      <c r="Y152" s="286">
        <v>541.77509490660066</v>
      </c>
      <c r="Z152" s="311">
        <f>Y152/'4'!T152</f>
        <v>0.88530101641907744</v>
      </c>
      <c r="AA152" s="286">
        <v>541.5186940098157</v>
      </c>
      <c r="AB152" s="311">
        <f>AA152/'4'!U152</f>
        <v>0.88530101641907744</v>
      </c>
      <c r="AC152" s="286">
        <v>0.25640089678500527</v>
      </c>
      <c r="AD152" s="312">
        <f>AC152/'4'!V152</f>
        <v>0.88530101641907744</v>
      </c>
      <c r="AE152" s="317">
        <v>8.8530101641907755E-28</v>
      </c>
      <c r="AF152" s="311">
        <f>AE152/'4'!W152</f>
        <v>0.88530101641907755</v>
      </c>
      <c r="AG152" s="286">
        <v>8.8530101641907755E-28</v>
      </c>
      <c r="AH152" s="311">
        <f>AG152/'4'!X152</f>
        <v>0.88530101641907755</v>
      </c>
      <c r="AI152" s="286">
        <v>8.8530101641907755E-28</v>
      </c>
      <c r="AJ152" s="311">
        <f>AI152/'4'!Y152</f>
        <v>0.88530101641907755</v>
      </c>
      <c r="AK152" s="286">
        <v>8.8530101641907755E-28</v>
      </c>
      <c r="AL152" s="311">
        <f>AK152/'4'!Z152</f>
        <v>0.88530101641907755</v>
      </c>
      <c r="AM152" s="286">
        <v>8.8530101641907755E-28</v>
      </c>
      <c r="AN152" s="311">
        <f>AM152/'4'!AA152</f>
        <v>0.88530101641907755</v>
      </c>
      <c r="AO152" s="286">
        <v>8.8530101641907755E-28</v>
      </c>
      <c r="AP152" s="311">
        <f>AO152/'4'!AB152</f>
        <v>0.88530101641907755</v>
      </c>
      <c r="AQ152" s="286">
        <v>8.8530101641907755E-28</v>
      </c>
      <c r="AR152" s="311">
        <f>AQ152/'4'!AC152</f>
        <v>0.88530101641907755</v>
      </c>
      <c r="AS152" s="286">
        <v>8.8530101641907755E-28</v>
      </c>
      <c r="AT152" s="311">
        <f>AS152/'4'!AD152</f>
        <v>0.88530101641907755</v>
      </c>
      <c r="AU152" s="286">
        <v>0.25640089678500527</v>
      </c>
      <c r="AV152" s="311">
        <f>AU152/'4'!AE152</f>
        <v>0.88530101641907744</v>
      </c>
      <c r="AW152" s="286">
        <v>0.25640089678500527</v>
      </c>
      <c r="AX152" s="311">
        <f>AW152/'4'!AF152</f>
        <v>0.88530101641907744</v>
      </c>
      <c r="AY152" s="286">
        <v>-0.25640089678500527</v>
      </c>
      <c r="AZ152" s="312">
        <f>AY152/'4'!AG152</f>
        <v>0.88530101641907744</v>
      </c>
      <c r="BA152" s="316">
        <v>541.77509490660066</v>
      </c>
      <c r="BB152" s="311">
        <f>BA152/'4'!AH152</f>
        <v>0.88530101641907744</v>
      </c>
      <c r="BC152" s="286">
        <v>8.8530101641907755E-28</v>
      </c>
      <c r="BD152" s="311">
        <f>BC152/'4'!AI152</f>
        <v>0.68648206734903672</v>
      </c>
      <c r="BE152" s="286">
        <v>8.8530101641907755E-28</v>
      </c>
      <c r="BF152" s="311">
        <f>BE152/'4'!AJ152</f>
        <v>0.68648206734903672</v>
      </c>
      <c r="BG152" s="286">
        <v>8.8530101641907755E-28</v>
      </c>
      <c r="BH152" s="311">
        <f>BG152/'4'!AK152</f>
        <v>0.68648206734903672</v>
      </c>
      <c r="BI152" s="286">
        <v>541.77509490660066</v>
      </c>
      <c r="BJ152" s="311">
        <f>BI152/'4'!AL152</f>
        <v>0.88530101641907744</v>
      </c>
      <c r="BK152" s="286">
        <v>8.8530101641907755E-28</v>
      </c>
      <c r="BL152" s="311">
        <f>BK152/'4'!AM152</f>
        <v>0.68648206734903672</v>
      </c>
      <c r="BM152" s="286">
        <v>8.8530101641907755E-28</v>
      </c>
      <c r="BN152" s="311">
        <f>BM152/'4'!AN152</f>
        <v>0.68648206734903672</v>
      </c>
      <c r="BO152" s="286">
        <v>541.77509490660066</v>
      </c>
      <c r="BP152" s="311">
        <f>BO152/'4'!AO152</f>
        <v>0.88530101641907744</v>
      </c>
      <c r="BQ152" s="286">
        <v>541.77509490660066</v>
      </c>
      <c r="BR152" s="311">
        <f>BQ152/'4'!AP152</f>
        <v>0.88530101641907744</v>
      </c>
      <c r="BS152" s="286">
        <v>8.8530101641907755E-28</v>
      </c>
      <c r="BT152" s="312">
        <f>BS152/'4'!AQ152</f>
        <v>0.88530101641907755</v>
      </c>
      <c r="BW152" s="314"/>
    </row>
    <row r="153" spans="1:75" s="245" customFormat="1">
      <c r="A153" s="305"/>
      <c r="B153" s="256">
        <v>125</v>
      </c>
      <c r="C153" s="1084" t="s">
        <v>762</v>
      </c>
      <c r="D153" s="1084"/>
      <c r="E153" s="1084"/>
      <c r="F153" s="1084"/>
      <c r="G153" s="1084"/>
      <c r="H153" s="1085" t="s">
        <v>796</v>
      </c>
      <c r="I153" s="1086"/>
      <c r="J153" s="315">
        <v>11014</v>
      </c>
      <c r="K153" s="316">
        <v>541.77509490660066</v>
      </c>
      <c r="L153" s="309">
        <f>K153/'4'!M153</f>
        <v>0.88530101641907744</v>
      </c>
      <c r="M153" s="286">
        <v>8.8530101641907755E-28</v>
      </c>
      <c r="N153" s="311">
        <f>M153/'4'!N153</f>
        <v>0.88530101641907755</v>
      </c>
      <c r="O153" s="286">
        <v>1.1417019132040281E-27</v>
      </c>
      <c r="P153" s="311">
        <f>O153/'4'!O153</f>
        <v>1.141701913204028</v>
      </c>
      <c r="Q153" s="286">
        <v>8.8530101641907755E-28</v>
      </c>
      <c r="R153" s="311">
        <f>Q153/'4'!P153</f>
        <v>0.88530101641907755</v>
      </c>
      <c r="S153" s="286">
        <v>541.77509490660066</v>
      </c>
      <c r="T153" s="311">
        <f>S153/'4'!Q153</f>
        <v>0.88530101641907744</v>
      </c>
      <c r="U153" s="286">
        <v>8.8530101641907755E-28</v>
      </c>
      <c r="V153" s="311">
        <f>U153/'4'!R153</f>
        <v>0.68648206734903672</v>
      </c>
      <c r="W153" s="286">
        <v>8.8530101641907755E-28</v>
      </c>
      <c r="X153" s="311">
        <f>W153/'4'!S153</f>
        <v>0.68648206734903672</v>
      </c>
      <c r="Y153" s="286">
        <v>541.77509490660066</v>
      </c>
      <c r="Z153" s="311">
        <f>Y153/'4'!T153</f>
        <v>0.88530101641907744</v>
      </c>
      <c r="AA153" s="286">
        <v>541.5186940098157</v>
      </c>
      <c r="AB153" s="311">
        <f>AA153/'4'!U153</f>
        <v>0.88530101641907744</v>
      </c>
      <c r="AC153" s="286">
        <v>0.25640089678500527</v>
      </c>
      <c r="AD153" s="312">
        <f>AC153/'4'!V153</f>
        <v>0.88530101641907744</v>
      </c>
      <c r="AE153" s="317">
        <v>8.8530101641907755E-28</v>
      </c>
      <c r="AF153" s="311">
        <f>AE153/'4'!W153</f>
        <v>0.88530101641907755</v>
      </c>
      <c r="AG153" s="286">
        <v>8.8530101641907755E-28</v>
      </c>
      <c r="AH153" s="311">
        <f>AG153/'4'!X153</f>
        <v>0.88530101641907755</v>
      </c>
      <c r="AI153" s="286">
        <v>8.8530101641907755E-28</v>
      </c>
      <c r="AJ153" s="311">
        <f>AI153/'4'!Y153</f>
        <v>0.88530101641907755</v>
      </c>
      <c r="AK153" s="286">
        <v>8.8530101641907755E-28</v>
      </c>
      <c r="AL153" s="311">
        <f>AK153/'4'!Z153</f>
        <v>0.88530101641907755</v>
      </c>
      <c r="AM153" s="286">
        <v>8.8530101641907755E-28</v>
      </c>
      <c r="AN153" s="311">
        <f>AM153/'4'!AA153</f>
        <v>0.88530101641907755</v>
      </c>
      <c r="AO153" s="286">
        <v>8.8530101641907755E-28</v>
      </c>
      <c r="AP153" s="311">
        <f>AO153/'4'!AB153</f>
        <v>0.88530101641907755</v>
      </c>
      <c r="AQ153" s="286">
        <v>8.8530101641907755E-28</v>
      </c>
      <c r="AR153" s="311">
        <f>AQ153/'4'!AC153</f>
        <v>0.88530101641907755</v>
      </c>
      <c r="AS153" s="286">
        <v>8.8530101641907755E-28</v>
      </c>
      <c r="AT153" s="311">
        <f>AS153/'4'!AD153</f>
        <v>0.88530101641907755</v>
      </c>
      <c r="AU153" s="286">
        <v>0.25640089678500527</v>
      </c>
      <c r="AV153" s="311">
        <f>AU153/'4'!AE153</f>
        <v>0.88530101641907744</v>
      </c>
      <c r="AW153" s="286">
        <v>0.25640089678500527</v>
      </c>
      <c r="AX153" s="311">
        <f>AW153/'4'!AF153</f>
        <v>0.88530101641907744</v>
      </c>
      <c r="AY153" s="286">
        <v>-0.25640089678500527</v>
      </c>
      <c r="AZ153" s="312">
        <f>AY153/'4'!AG153</f>
        <v>0.88530101641907744</v>
      </c>
      <c r="BA153" s="316">
        <v>541.77509490660066</v>
      </c>
      <c r="BB153" s="311">
        <f>BA153/'4'!AH153</f>
        <v>0.88530101641907744</v>
      </c>
      <c r="BC153" s="286">
        <v>8.8530101641907755E-28</v>
      </c>
      <c r="BD153" s="311">
        <f>BC153/'4'!AI153</f>
        <v>0.68648206734903672</v>
      </c>
      <c r="BE153" s="286">
        <v>8.8530101641907755E-28</v>
      </c>
      <c r="BF153" s="311">
        <f>BE153/'4'!AJ153</f>
        <v>0.68648206734903672</v>
      </c>
      <c r="BG153" s="286">
        <v>8.8530101641907755E-28</v>
      </c>
      <c r="BH153" s="311">
        <f>BG153/'4'!AK153</f>
        <v>0.68648206734903672</v>
      </c>
      <c r="BI153" s="286">
        <v>541.77509490660066</v>
      </c>
      <c r="BJ153" s="311">
        <f>BI153/'4'!AL153</f>
        <v>0.88530101641907744</v>
      </c>
      <c r="BK153" s="286">
        <v>8.8530101641907755E-28</v>
      </c>
      <c r="BL153" s="311">
        <f>BK153/'4'!AM153</f>
        <v>0.68648206734903672</v>
      </c>
      <c r="BM153" s="286">
        <v>8.8530101641907755E-28</v>
      </c>
      <c r="BN153" s="311">
        <f>BM153/'4'!AN153</f>
        <v>0.68648206734903672</v>
      </c>
      <c r="BO153" s="286">
        <v>541.77509490660066</v>
      </c>
      <c r="BP153" s="311">
        <f>BO153/'4'!AO153</f>
        <v>0.88530101641907744</v>
      </c>
      <c r="BQ153" s="286">
        <v>541.77509490660066</v>
      </c>
      <c r="BR153" s="311">
        <f>BQ153/'4'!AP153</f>
        <v>0.88530101641907744</v>
      </c>
      <c r="BS153" s="286">
        <v>8.8530101641907755E-28</v>
      </c>
      <c r="BT153" s="312">
        <f>BS153/'4'!AQ153</f>
        <v>0.88530101641907755</v>
      </c>
      <c r="BW153" s="314"/>
    </row>
    <row r="154" spans="1:75" s="245" customFormat="1">
      <c r="A154" s="305"/>
      <c r="B154" s="256">
        <v>126</v>
      </c>
      <c r="C154" s="1084" t="s">
        <v>763</v>
      </c>
      <c r="D154" s="1084"/>
      <c r="E154" s="1084"/>
      <c r="F154" s="1084"/>
      <c r="G154" s="1084"/>
      <c r="H154" s="1085" t="s">
        <v>790</v>
      </c>
      <c r="I154" s="1086"/>
      <c r="J154" s="315">
        <v>11016</v>
      </c>
      <c r="K154" s="316">
        <v>66469.881284324161</v>
      </c>
      <c r="L154" s="309">
        <f>K154/'4'!M154</f>
        <v>0.88530101641907744</v>
      </c>
      <c r="M154" s="286">
        <v>8.8530101641907755E-28</v>
      </c>
      <c r="N154" s="311">
        <f>M154/'4'!N154</f>
        <v>0.88530101641907755</v>
      </c>
      <c r="O154" s="286">
        <v>1.1417019132040281E-27</v>
      </c>
      <c r="P154" s="311">
        <f>O154/'4'!O154</f>
        <v>1.141701913204028</v>
      </c>
      <c r="Q154" s="286">
        <v>8.8530101641907755E-28</v>
      </c>
      <c r="R154" s="311">
        <f>Q154/'4'!P154</f>
        <v>0.88530101641907755</v>
      </c>
      <c r="S154" s="286">
        <v>66469.881284324161</v>
      </c>
      <c r="T154" s="311">
        <f>S154/'4'!Q154</f>
        <v>0.88530101641907744</v>
      </c>
      <c r="U154" s="286">
        <v>8.8530101641907755E-28</v>
      </c>
      <c r="V154" s="311">
        <f>U154/'4'!R154</f>
        <v>0.68648206734903672</v>
      </c>
      <c r="W154" s="286">
        <v>19250.613864738076</v>
      </c>
      <c r="X154" s="311">
        <f>W154/'4'!S154</f>
        <v>0.25639564403980691</v>
      </c>
      <c r="Y154" s="286">
        <v>8.8530101641907755E-28</v>
      </c>
      <c r="Z154" s="311">
        <f>Y154/'4'!T154</f>
        <v>0.88530101641907755</v>
      </c>
      <c r="AA154" s="286">
        <v>-0.25640089678495059</v>
      </c>
      <c r="AB154" s="311">
        <f>AA154/'4'!U154</f>
        <v>0.88530101641907732</v>
      </c>
      <c r="AC154" s="286">
        <v>0.25640089678495059</v>
      </c>
      <c r="AD154" s="312">
        <f>AC154/'4'!V154</f>
        <v>0.88530101641907732</v>
      </c>
      <c r="AE154" s="317">
        <v>8.8530101641907755E-28</v>
      </c>
      <c r="AF154" s="311">
        <f>AE154/'4'!W154</f>
        <v>0.88530101641907755</v>
      </c>
      <c r="AG154" s="286">
        <v>8.8530101641907755E-28</v>
      </c>
      <c r="AH154" s="311">
        <f>AG154/'4'!X154</f>
        <v>0.88530101641907755</v>
      </c>
      <c r="AI154" s="286">
        <v>8.8530101641907755E-28</v>
      </c>
      <c r="AJ154" s="311">
        <f>AI154/'4'!Y154</f>
        <v>0.88530101641907755</v>
      </c>
      <c r="AK154" s="286">
        <v>8.8530101641907755E-28</v>
      </c>
      <c r="AL154" s="311">
        <f>AK154/'4'!Z154</f>
        <v>0.88530101641907755</v>
      </c>
      <c r="AM154" s="286">
        <v>8.8530101641907755E-28</v>
      </c>
      <c r="AN154" s="311">
        <f>AM154/'4'!AA154</f>
        <v>0.88530101641907755</v>
      </c>
      <c r="AO154" s="286">
        <v>8.8530101641907755E-28</v>
      </c>
      <c r="AP154" s="311">
        <f>AO154/'4'!AB154</f>
        <v>0.88530101641907755</v>
      </c>
      <c r="AQ154" s="286">
        <v>8.8530101641907755E-28</v>
      </c>
      <c r="AR154" s="311">
        <f>AQ154/'4'!AC154</f>
        <v>0.88530101641907755</v>
      </c>
      <c r="AS154" s="286">
        <v>8.8530101641907755E-28</v>
      </c>
      <c r="AT154" s="311">
        <f>AS154/'4'!AD154</f>
        <v>0.88530101641907755</v>
      </c>
      <c r="AU154" s="286">
        <v>8.8530101641907755E-28</v>
      </c>
      <c r="AV154" s="311">
        <f>AU154/'4'!AE154</f>
        <v>0.88530101641907755</v>
      </c>
      <c r="AW154" s="286">
        <v>8.8530101641907755E-28</v>
      </c>
      <c r="AX154" s="311">
        <f>AW154/'4'!AF154</f>
        <v>0.88530101641907755</v>
      </c>
      <c r="AY154" s="286">
        <v>8.8530101641907755E-28</v>
      </c>
      <c r="AZ154" s="312">
        <f>AY154/'4'!AG154</f>
        <v>0.88530101641907755</v>
      </c>
      <c r="BA154" s="316">
        <v>66469.881284324161</v>
      </c>
      <c r="BB154" s="311">
        <f>BA154/'4'!AH154</f>
        <v>0.88530101641907744</v>
      </c>
      <c r="BC154" s="286">
        <v>8.8530101641907755E-28</v>
      </c>
      <c r="BD154" s="311">
        <f>BC154/'4'!AI154</f>
        <v>0.68648206734903672</v>
      </c>
      <c r="BE154" s="286">
        <v>8.8530101641907755E-28</v>
      </c>
      <c r="BF154" s="311">
        <f>BE154/'4'!AJ154</f>
        <v>0.68648206734903672</v>
      </c>
      <c r="BG154" s="286">
        <v>8.8530101641907755E-28</v>
      </c>
      <c r="BH154" s="311">
        <f>BG154/'4'!AK154</f>
        <v>0.68648206734903672</v>
      </c>
      <c r="BI154" s="286">
        <v>66469.881284324161</v>
      </c>
      <c r="BJ154" s="311">
        <f>BI154/'4'!AL154</f>
        <v>0.88530101641907744</v>
      </c>
      <c r="BK154" s="286">
        <v>8.8530101641907755E-28</v>
      </c>
      <c r="BL154" s="311">
        <f>BK154/'4'!AM154</f>
        <v>0.68648206734903672</v>
      </c>
      <c r="BM154" s="286">
        <v>19250.613864738076</v>
      </c>
      <c r="BN154" s="311">
        <f>BM154/'4'!AN154</f>
        <v>0.25639564403980691</v>
      </c>
      <c r="BO154" s="286">
        <v>8.8530101641907755E-28</v>
      </c>
      <c r="BP154" s="311">
        <f>BO154/'4'!AO154</f>
        <v>0.88530101641907755</v>
      </c>
      <c r="BQ154" s="286">
        <v>-0.25640089678495059</v>
      </c>
      <c r="BR154" s="311">
        <f>BQ154/'4'!AP154</f>
        <v>0.88530101641907732</v>
      </c>
      <c r="BS154" s="286">
        <v>0.25640089678495059</v>
      </c>
      <c r="BT154" s="312">
        <f>BS154/'4'!AQ154</f>
        <v>0.88530101641907732</v>
      </c>
      <c r="BW154" s="314"/>
    </row>
    <row r="155" spans="1:75" s="245" customFormat="1">
      <c r="A155" s="305"/>
      <c r="B155" s="256">
        <v>127</v>
      </c>
      <c r="C155" s="1084" t="s">
        <v>764</v>
      </c>
      <c r="D155" s="1084"/>
      <c r="E155" s="1084"/>
      <c r="F155" s="1084"/>
      <c r="G155" s="1084"/>
      <c r="H155" s="1085" t="s">
        <v>788</v>
      </c>
      <c r="I155" s="1086"/>
      <c r="J155" s="315">
        <v>11022</v>
      </c>
      <c r="K155" s="316">
        <v>844.84095490641232</v>
      </c>
      <c r="L155" s="309">
        <f>K155/'4'!M155</f>
        <v>0.88530101641907744</v>
      </c>
      <c r="M155" s="286">
        <v>8.8530101641907755E-28</v>
      </c>
      <c r="N155" s="311">
        <f>M155/'4'!N155</f>
        <v>0.88530101641907755</v>
      </c>
      <c r="O155" s="286">
        <v>1.1417019132040281E-27</v>
      </c>
      <c r="P155" s="311">
        <f>O155/'4'!O155</f>
        <v>1.141701913204028</v>
      </c>
      <c r="Q155" s="286">
        <v>8.8530101641907755E-28</v>
      </c>
      <c r="R155" s="311">
        <f>Q155/'4'!P155</f>
        <v>0.88530101641907755</v>
      </c>
      <c r="S155" s="286">
        <v>844.84095490641232</v>
      </c>
      <c r="T155" s="311">
        <f>S155/'4'!Q155</f>
        <v>0.88530101641907744</v>
      </c>
      <c r="U155" s="286">
        <v>8.8530101641907755E-28</v>
      </c>
      <c r="V155" s="311">
        <f>U155/'4'!R155</f>
        <v>0.68648206734903672</v>
      </c>
      <c r="W155" s="286">
        <v>8.8530101641907755E-28</v>
      </c>
      <c r="X155" s="311">
        <f>W155/'4'!S155</f>
        <v>0.68648206734903672</v>
      </c>
      <c r="Y155" s="286">
        <v>844.84095490641232</v>
      </c>
      <c r="Z155" s="311">
        <f>Y155/'4'!T155</f>
        <v>0.88530101641907744</v>
      </c>
      <c r="AA155" s="286">
        <v>844.58455400962725</v>
      </c>
      <c r="AB155" s="311">
        <f>AA155/'4'!U155</f>
        <v>0.88530101641907744</v>
      </c>
      <c r="AC155" s="286">
        <v>0.25640089678500527</v>
      </c>
      <c r="AD155" s="312">
        <f>AC155/'4'!V155</f>
        <v>0.88530101641907744</v>
      </c>
      <c r="AE155" s="317">
        <v>8.8530101641907755E-28</v>
      </c>
      <c r="AF155" s="311">
        <f>AE155/'4'!W155</f>
        <v>0.88530101641907755</v>
      </c>
      <c r="AG155" s="286">
        <v>8.8530101641907755E-28</v>
      </c>
      <c r="AH155" s="311">
        <f>AG155/'4'!X155</f>
        <v>0.88530101641907755</v>
      </c>
      <c r="AI155" s="286">
        <v>8.8530101641907755E-28</v>
      </c>
      <c r="AJ155" s="311">
        <f>AI155/'4'!Y155</f>
        <v>0.88530101641907755</v>
      </c>
      <c r="AK155" s="286">
        <v>8.8530101641907755E-28</v>
      </c>
      <c r="AL155" s="311">
        <f>AK155/'4'!Z155</f>
        <v>0.88530101641907755</v>
      </c>
      <c r="AM155" s="286">
        <v>8.8530101641907755E-28</v>
      </c>
      <c r="AN155" s="311">
        <f>AM155/'4'!AA155</f>
        <v>0.88530101641907755</v>
      </c>
      <c r="AO155" s="286">
        <v>8.8530101641907755E-28</v>
      </c>
      <c r="AP155" s="311">
        <f>AO155/'4'!AB155</f>
        <v>0.88530101641907755</v>
      </c>
      <c r="AQ155" s="286">
        <v>8.8530101641907755E-28</v>
      </c>
      <c r="AR155" s="311">
        <f>AQ155/'4'!AC155</f>
        <v>0.88530101641907755</v>
      </c>
      <c r="AS155" s="286">
        <v>8.8530101641907755E-28</v>
      </c>
      <c r="AT155" s="311">
        <f>AS155/'4'!AD155</f>
        <v>0.88530101641907755</v>
      </c>
      <c r="AU155" s="286">
        <v>0.25640089678500527</v>
      </c>
      <c r="AV155" s="311">
        <f>AU155/'4'!AE155</f>
        <v>0.88530101641907744</v>
      </c>
      <c r="AW155" s="286">
        <v>0.25640089678500527</v>
      </c>
      <c r="AX155" s="311">
        <f>AW155/'4'!AF155</f>
        <v>0.88530101641907744</v>
      </c>
      <c r="AY155" s="286">
        <v>-0.25640089678500527</v>
      </c>
      <c r="AZ155" s="312">
        <f>AY155/'4'!AG155</f>
        <v>0.88530101641907744</v>
      </c>
      <c r="BA155" s="316">
        <v>844.84095490641232</v>
      </c>
      <c r="BB155" s="311">
        <f>BA155/'4'!AH155</f>
        <v>0.88530101641907744</v>
      </c>
      <c r="BC155" s="286">
        <v>8.8530101641907755E-28</v>
      </c>
      <c r="BD155" s="311">
        <f>BC155/'4'!AI155</f>
        <v>0.68648206734903672</v>
      </c>
      <c r="BE155" s="286">
        <v>8.8530101641907755E-28</v>
      </c>
      <c r="BF155" s="311">
        <f>BE155/'4'!AJ155</f>
        <v>0.68648206734903672</v>
      </c>
      <c r="BG155" s="286">
        <v>8.8530101641907755E-28</v>
      </c>
      <c r="BH155" s="311">
        <f>BG155/'4'!AK155</f>
        <v>0.68648206734903672</v>
      </c>
      <c r="BI155" s="286">
        <v>844.84095490641232</v>
      </c>
      <c r="BJ155" s="311">
        <f>BI155/'4'!AL155</f>
        <v>0.88530101641907744</v>
      </c>
      <c r="BK155" s="286">
        <v>8.8530101641907755E-28</v>
      </c>
      <c r="BL155" s="311">
        <f>BK155/'4'!AM155</f>
        <v>0.68648206734903672</v>
      </c>
      <c r="BM155" s="286">
        <v>8.8530101641907755E-28</v>
      </c>
      <c r="BN155" s="311">
        <f>BM155/'4'!AN155</f>
        <v>0.68648206734903672</v>
      </c>
      <c r="BO155" s="286">
        <v>844.84095490641232</v>
      </c>
      <c r="BP155" s="311">
        <f>BO155/'4'!AO155</f>
        <v>0.88530101641907744</v>
      </c>
      <c r="BQ155" s="286">
        <v>844.84095490641232</v>
      </c>
      <c r="BR155" s="311">
        <f>BQ155/'4'!AP155</f>
        <v>0.88530101641907744</v>
      </c>
      <c r="BS155" s="286">
        <v>8.8530101641907755E-28</v>
      </c>
      <c r="BT155" s="312">
        <f>BS155/'4'!AQ155</f>
        <v>0.88530101641907755</v>
      </c>
      <c r="BW155" s="314"/>
    </row>
    <row r="156" spans="1:75" s="245" customFormat="1">
      <c r="A156" s="305"/>
      <c r="B156" s="256">
        <v>128</v>
      </c>
      <c r="C156" s="1084" t="s">
        <v>765</v>
      </c>
      <c r="D156" s="1084"/>
      <c r="E156" s="1084"/>
      <c r="F156" s="1084"/>
      <c r="G156" s="1084"/>
      <c r="H156" s="1085" t="s">
        <v>802</v>
      </c>
      <c r="I156" s="1086"/>
      <c r="J156" s="315">
        <v>11026</v>
      </c>
      <c r="K156" s="316">
        <v>382.8065388999313</v>
      </c>
      <c r="L156" s="309">
        <f>K156/'4'!M156</f>
        <v>0.88530101641907744</v>
      </c>
      <c r="M156" s="286">
        <v>8.8530101641907755E-28</v>
      </c>
      <c r="N156" s="311">
        <f>M156/'4'!N156</f>
        <v>0.88530101641907755</v>
      </c>
      <c r="O156" s="286">
        <v>1.1417019132040281E-27</v>
      </c>
      <c r="P156" s="311">
        <f>O156/'4'!O156</f>
        <v>1.141701913204028</v>
      </c>
      <c r="Q156" s="286">
        <v>8.8530101641907755E-28</v>
      </c>
      <c r="R156" s="311">
        <f>Q156/'4'!P156</f>
        <v>0.88530101641907755</v>
      </c>
      <c r="S156" s="286">
        <v>382.8065388999313</v>
      </c>
      <c r="T156" s="311">
        <f>S156/'4'!Q156</f>
        <v>0.88530101641907744</v>
      </c>
      <c r="U156" s="286">
        <v>8.8530101641907755E-28</v>
      </c>
      <c r="V156" s="311">
        <f>U156/'4'!R156</f>
        <v>0.68648206734903672</v>
      </c>
      <c r="W156" s="286">
        <v>8.8530101641907755E-28</v>
      </c>
      <c r="X156" s="311">
        <f>W156/'4'!S156</f>
        <v>0.68648206734903672</v>
      </c>
      <c r="Y156" s="286">
        <v>382.8065388999313</v>
      </c>
      <c r="Z156" s="311">
        <f>Y156/'4'!T156</f>
        <v>0.88530101641907744</v>
      </c>
      <c r="AA156" s="286">
        <v>382.55013800314634</v>
      </c>
      <c r="AB156" s="311">
        <f>AA156/'4'!U156</f>
        <v>0.88530101641907744</v>
      </c>
      <c r="AC156" s="286">
        <v>0.25640089678495492</v>
      </c>
      <c r="AD156" s="312">
        <f>AC156/'4'!V156</f>
        <v>0.88530101641907744</v>
      </c>
      <c r="AE156" s="317">
        <v>8.8530101641907755E-28</v>
      </c>
      <c r="AF156" s="311">
        <f>AE156/'4'!W156</f>
        <v>0.88530101641907755</v>
      </c>
      <c r="AG156" s="286">
        <v>8.8530101641907755E-28</v>
      </c>
      <c r="AH156" s="311">
        <f>AG156/'4'!X156</f>
        <v>0.88530101641907755</v>
      </c>
      <c r="AI156" s="286">
        <v>8.8530101641907755E-28</v>
      </c>
      <c r="AJ156" s="311">
        <f>AI156/'4'!Y156</f>
        <v>0.88530101641907755</v>
      </c>
      <c r="AK156" s="286">
        <v>8.8530101641907755E-28</v>
      </c>
      <c r="AL156" s="311">
        <f>AK156/'4'!Z156</f>
        <v>0.88530101641907755</v>
      </c>
      <c r="AM156" s="286">
        <v>8.8530101641907755E-28</v>
      </c>
      <c r="AN156" s="311">
        <f>AM156/'4'!AA156</f>
        <v>0.88530101641907755</v>
      </c>
      <c r="AO156" s="286">
        <v>8.8530101641907755E-28</v>
      </c>
      <c r="AP156" s="311">
        <f>AO156/'4'!AB156</f>
        <v>0.88530101641907755</v>
      </c>
      <c r="AQ156" s="286">
        <v>8.8530101641907755E-28</v>
      </c>
      <c r="AR156" s="311">
        <f>AQ156/'4'!AC156</f>
        <v>0.88530101641907755</v>
      </c>
      <c r="AS156" s="286">
        <v>8.8530101641907755E-28</v>
      </c>
      <c r="AT156" s="311">
        <f>AS156/'4'!AD156</f>
        <v>0.88530101641907755</v>
      </c>
      <c r="AU156" s="286">
        <v>0.25640089678495492</v>
      </c>
      <c r="AV156" s="311">
        <f>AU156/'4'!AE156</f>
        <v>0.88530101641907744</v>
      </c>
      <c r="AW156" s="286">
        <v>0.25640089678495492</v>
      </c>
      <c r="AX156" s="311">
        <f>AW156/'4'!AF156</f>
        <v>0.88530101641907744</v>
      </c>
      <c r="AY156" s="286">
        <v>-0.25640089678495492</v>
      </c>
      <c r="AZ156" s="312">
        <f>AY156/'4'!AG156</f>
        <v>0.88530101641907744</v>
      </c>
      <c r="BA156" s="316">
        <v>382.8065388999313</v>
      </c>
      <c r="BB156" s="311">
        <f>BA156/'4'!AH156</f>
        <v>0.88530101641907744</v>
      </c>
      <c r="BC156" s="286">
        <v>8.8530101641907755E-28</v>
      </c>
      <c r="BD156" s="311">
        <f>BC156/'4'!AI156</f>
        <v>0.68648206734903672</v>
      </c>
      <c r="BE156" s="286">
        <v>8.8530101641907755E-28</v>
      </c>
      <c r="BF156" s="311">
        <f>BE156/'4'!AJ156</f>
        <v>0.68648206734903672</v>
      </c>
      <c r="BG156" s="286">
        <v>8.8530101641907755E-28</v>
      </c>
      <c r="BH156" s="311">
        <f>BG156/'4'!AK156</f>
        <v>0.68648206734903672</v>
      </c>
      <c r="BI156" s="286">
        <v>382.8065388999313</v>
      </c>
      <c r="BJ156" s="311">
        <f>BI156/'4'!AL156</f>
        <v>0.88530101641907744</v>
      </c>
      <c r="BK156" s="286">
        <v>8.8530101641907755E-28</v>
      </c>
      <c r="BL156" s="311">
        <f>BK156/'4'!AM156</f>
        <v>0.68648206734903672</v>
      </c>
      <c r="BM156" s="286">
        <v>8.8530101641907755E-28</v>
      </c>
      <c r="BN156" s="311">
        <f>BM156/'4'!AN156</f>
        <v>0.68648206734903672</v>
      </c>
      <c r="BO156" s="286">
        <v>382.8065388999313</v>
      </c>
      <c r="BP156" s="311">
        <f>BO156/'4'!AO156</f>
        <v>0.88530101641907744</v>
      </c>
      <c r="BQ156" s="286">
        <v>382.8065388999313</v>
      </c>
      <c r="BR156" s="311">
        <f>BQ156/'4'!AP156</f>
        <v>0.88530101641907744</v>
      </c>
      <c r="BS156" s="286">
        <v>8.8530101641907755E-28</v>
      </c>
      <c r="BT156" s="312">
        <f>BS156/'4'!AQ156</f>
        <v>0.88530101641907755</v>
      </c>
      <c r="BW156" s="314"/>
    </row>
    <row r="157" spans="1:75" s="245" customFormat="1">
      <c r="A157" s="305"/>
      <c r="B157" s="256">
        <v>129</v>
      </c>
      <c r="C157" s="1084" t="s">
        <v>765</v>
      </c>
      <c r="D157" s="1084"/>
      <c r="E157" s="1084"/>
      <c r="F157" s="1084"/>
      <c r="G157" s="1084"/>
      <c r="H157" s="1085" t="s">
        <v>802</v>
      </c>
      <c r="I157" s="1086"/>
      <c r="J157" s="315">
        <v>11027</v>
      </c>
      <c r="K157" s="316">
        <v>224.60718558361674</v>
      </c>
      <c r="L157" s="309">
        <f>K157/'4'!M157</f>
        <v>0.88530101641907744</v>
      </c>
      <c r="M157" s="286">
        <v>8.8530101641907755E-28</v>
      </c>
      <c r="N157" s="311">
        <f>M157/'4'!N157</f>
        <v>0.88530101641907755</v>
      </c>
      <c r="O157" s="286">
        <v>1.1417019132040281E-27</v>
      </c>
      <c r="P157" s="311">
        <f>O157/'4'!O157</f>
        <v>1.141701913204028</v>
      </c>
      <c r="Q157" s="286">
        <v>8.8530101641907755E-28</v>
      </c>
      <c r="R157" s="311">
        <f>Q157/'4'!P157</f>
        <v>0.88530101641907755</v>
      </c>
      <c r="S157" s="286">
        <v>224.60718558361674</v>
      </c>
      <c r="T157" s="311">
        <f>S157/'4'!Q157</f>
        <v>0.88530101641907744</v>
      </c>
      <c r="U157" s="286">
        <v>8.8530101641907755E-28</v>
      </c>
      <c r="V157" s="311">
        <f>U157/'4'!R157</f>
        <v>0.68648206734903672</v>
      </c>
      <c r="W157" s="286">
        <v>8.8530101641907755E-28</v>
      </c>
      <c r="X157" s="311">
        <f>W157/'4'!S157</f>
        <v>0.68648206734903672</v>
      </c>
      <c r="Y157" s="286">
        <v>224.60718558361674</v>
      </c>
      <c r="Z157" s="311">
        <f>Y157/'4'!T157</f>
        <v>0.88530101641907744</v>
      </c>
      <c r="AA157" s="286">
        <v>224.35078468683179</v>
      </c>
      <c r="AB157" s="311">
        <f>AA157/'4'!U157</f>
        <v>0.88530101641907744</v>
      </c>
      <c r="AC157" s="286">
        <v>0.25640089678492978</v>
      </c>
      <c r="AD157" s="312">
        <f>AC157/'4'!V157</f>
        <v>0.88530101641907744</v>
      </c>
      <c r="AE157" s="317">
        <v>8.8530101641907755E-28</v>
      </c>
      <c r="AF157" s="311">
        <f>AE157/'4'!W157</f>
        <v>0.88530101641907755</v>
      </c>
      <c r="AG157" s="286">
        <v>8.8530101641907755E-28</v>
      </c>
      <c r="AH157" s="311">
        <f>AG157/'4'!X157</f>
        <v>0.88530101641907755</v>
      </c>
      <c r="AI157" s="286">
        <v>8.8530101641907755E-28</v>
      </c>
      <c r="AJ157" s="311">
        <f>AI157/'4'!Y157</f>
        <v>0.88530101641907755</v>
      </c>
      <c r="AK157" s="286">
        <v>8.8530101641907755E-28</v>
      </c>
      <c r="AL157" s="311">
        <f>AK157/'4'!Z157</f>
        <v>0.88530101641907755</v>
      </c>
      <c r="AM157" s="286">
        <v>8.8530101641907755E-28</v>
      </c>
      <c r="AN157" s="311">
        <f>AM157/'4'!AA157</f>
        <v>0.88530101641907755</v>
      </c>
      <c r="AO157" s="286">
        <v>8.8530101641907755E-28</v>
      </c>
      <c r="AP157" s="311">
        <f>AO157/'4'!AB157</f>
        <v>0.88530101641907755</v>
      </c>
      <c r="AQ157" s="286">
        <v>8.8530101641907755E-28</v>
      </c>
      <c r="AR157" s="311">
        <f>AQ157/'4'!AC157</f>
        <v>0.88530101641907755</v>
      </c>
      <c r="AS157" s="286">
        <v>8.8530101641907755E-28</v>
      </c>
      <c r="AT157" s="311">
        <f>AS157/'4'!AD157</f>
        <v>0.88530101641907755</v>
      </c>
      <c r="AU157" s="286">
        <v>0.25640089678492978</v>
      </c>
      <c r="AV157" s="311">
        <f>AU157/'4'!AE157</f>
        <v>0.88530101641907744</v>
      </c>
      <c r="AW157" s="286">
        <v>0.25640089678492978</v>
      </c>
      <c r="AX157" s="311">
        <f>AW157/'4'!AF157</f>
        <v>0.88530101641907744</v>
      </c>
      <c r="AY157" s="286">
        <v>-0.25640089678492978</v>
      </c>
      <c r="AZ157" s="312">
        <f>AY157/'4'!AG157</f>
        <v>0.88530101641907744</v>
      </c>
      <c r="BA157" s="316">
        <v>224.60718558361674</v>
      </c>
      <c r="BB157" s="311">
        <f>BA157/'4'!AH157</f>
        <v>0.88530101641907744</v>
      </c>
      <c r="BC157" s="286">
        <v>8.8530101641907755E-28</v>
      </c>
      <c r="BD157" s="311">
        <f>BC157/'4'!AI157</f>
        <v>0.68648206734903672</v>
      </c>
      <c r="BE157" s="286">
        <v>8.8530101641907755E-28</v>
      </c>
      <c r="BF157" s="311">
        <f>BE157/'4'!AJ157</f>
        <v>0.68648206734903672</v>
      </c>
      <c r="BG157" s="286">
        <v>8.8530101641907755E-28</v>
      </c>
      <c r="BH157" s="311">
        <f>BG157/'4'!AK157</f>
        <v>0.68648206734903672</v>
      </c>
      <c r="BI157" s="286">
        <v>224.60718558361674</v>
      </c>
      <c r="BJ157" s="311">
        <f>BI157/'4'!AL157</f>
        <v>0.88530101641907744</v>
      </c>
      <c r="BK157" s="286">
        <v>8.8530101641907755E-28</v>
      </c>
      <c r="BL157" s="311">
        <f>BK157/'4'!AM157</f>
        <v>0.68648206734903672</v>
      </c>
      <c r="BM157" s="286">
        <v>8.8530101641907755E-28</v>
      </c>
      <c r="BN157" s="311">
        <f>BM157/'4'!AN157</f>
        <v>0.68648206734903672</v>
      </c>
      <c r="BO157" s="286">
        <v>224.60718558361674</v>
      </c>
      <c r="BP157" s="311">
        <f>BO157/'4'!AO157</f>
        <v>0.88530101641907744</v>
      </c>
      <c r="BQ157" s="286">
        <v>224.60718558361674</v>
      </c>
      <c r="BR157" s="311">
        <f>BQ157/'4'!AP157</f>
        <v>0.88530101641907744</v>
      </c>
      <c r="BS157" s="286">
        <v>8.8530101641907755E-28</v>
      </c>
      <c r="BT157" s="312">
        <f>BS157/'4'!AQ157</f>
        <v>0.88530101641907755</v>
      </c>
      <c r="BW157" s="314"/>
    </row>
    <row r="158" spans="1:75" s="245" customFormat="1">
      <c r="A158" s="305"/>
      <c r="B158" s="256">
        <v>130</v>
      </c>
      <c r="C158" s="1084" t="s">
        <v>765</v>
      </c>
      <c r="D158" s="1084"/>
      <c r="E158" s="1084"/>
      <c r="F158" s="1084"/>
      <c r="G158" s="1084"/>
      <c r="H158" s="1085" t="s">
        <v>802</v>
      </c>
      <c r="I158" s="1086"/>
      <c r="J158" s="315">
        <v>11028</v>
      </c>
      <c r="K158" s="316">
        <v>517.67341060881529</v>
      </c>
      <c r="L158" s="309">
        <f>K158/'4'!M158</f>
        <v>0.88530101641907744</v>
      </c>
      <c r="M158" s="286">
        <v>8.8530101641907755E-28</v>
      </c>
      <c r="N158" s="311">
        <f>M158/'4'!N158</f>
        <v>0.88530101641907755</v>
      </c>
      <c r="O158" s="286">
        <v>1.1417019132040281E-27</v>
      </c>
      <c r="P158" s="311">
        <f>O158/'4'!O158</f>
        <v>1.141701913204028</v>
      </c>
      <c r="Q158" s="286">
        <v>8.8530101641907755E-28</v>
      </c>
      <c r="R158" s="311">
        <f>Q158/'4'!P158</f>
        <v>0.88530101641907755</v>
      </c>
      <c r="S158" s="286">
        <v>517.67341060881529</v>
      </c>
      <c r="T158" s="311">
        <f>S158/'4'!Q158</f>
        <v>0.88530101641907744</v>
      </c>
      <c r="U158" s="286">
        <v>8.8530101641907755E-28</v>
      </c>
      <c r="V158" s="311">
        <f>U158/'4'!R158</f>
        <v>0.68648206734903672</v>
      </c>
      <c r="W158" s="286">
        <v>8.8530101641907755E-28</v>
      </c>
      <c r="X158" s="311">
        <f>W158/'4'!S158</f>
        <v>0.68648206734903672</v>
      </c>
      <c r="Y158" s="286">
        <v>517.67341060881529</v>
      </c>
      <c r="Z158" s="311">
        <f>Y158/'4'!T158</f>
        <v>0.88530101641907744</v>
      </c>
      <c r="AA158" s="286">
        <v>517.41700971203034</v>
      </c>
      <c r="AB158" s="311">
        <f>AA158/'4'!U158</f>
        <v>0.88530101641907744</v>
      </c>
      <c r="AC158" s="286">
        <v>0.25640089678500527</v>
      </c>
      <c r="AD158" s="312">
        <f>AC158/'4'!V158</f>
        <v>0.88530101641907744</v>
      </c>
      <c r="AE158" s="317">
        <v>8.8530101641907755E-28</v>
      </c>
      <c r="AF158" s="311">
        <f>AE158/'4'!W158</f>
        <v>0.88530101641907755</v>
      </c>
      <c r="AG158" s="286">
        <v>8.8530101641907755E-28</v>
      </c>
      <c r="AH158" s="311">
        <f>AG158/'4'!X158</f>
        <v>0.88530101641907755</v>
      </c>
      <c r="AI158" s="286">
        <v>8.8530101641907755E-28</v>
      </c>
      <c r="AJ158" s="311">
        <f>AI158/'4'!Y158</f>
        <v>0.88530101641907755</v>
      </c>
      <c r="AK158" s="286">
        <v>8.8530101641907755E-28</v>
      </c>
      <c r="AL158" s="311">
        <f>AK158/'4'!Z158</f>
        <v>0.88530101641907755</v>
      </c>
      <c r="AM158" s="286">
        <v>8.8530101641907755E-28</v>
      </c>
      <c r="AN158" s="311">
        <f>AM158/'4'!AA158</f>
        <v>0.88530101641907755</v>
      </c>
      <c r="AO158" s="286">
        <v>8.8530101641907755E-28</v>
      </c>
      <c r="AP158" s="311">
        <f>AO158/'4'!AB158</f>
        <v>0.88530101641907755</v>
      </c>
      <c r="AQ158" s="286">
        <v>8.8530101641907755E-28</v>
      </c>
      <c r="AR158" s="311">
        <f>AQ158/'4'!AC158</f>
        <v>0.88530101641907755</v>
      </c>
      <c r="AS158" s="286">
        <v>8.8530101641907755E-28</v>
      </c>
      <c r="AT158" s="311">
        <f>AS158/'4'!AD158</f>
        <v>0.88530101641907755</v>
      </c>
      <c r="AU158" s="286">
        <v>0.25640089678500527</v>
      </c>
      <c r="AV158" s="311">
        <f>AU158/'4'!AE158</f>
        <v>0.88530101641907744</v>
      </c>
      <c r="AW158" s="286">
        <v>0.25640089678500527</v>
      </c>
      <c r="AX158" s="311">
        <f>AW158/'4'!AF158</f>
        <v>0.88530101641907744</v>
      </c>
      <c r="AY158" s="286">
        <v>-0.25640089678500527</v>
      </c>
      <c r="AZ158" s="312">
        <f>AY158/'4'!AG158</f>
        <v>0.88530101641907744</v>
      </c>
      <c r="BA158" s="316">
        <v>517.67341060881529</v>
      </c>
      <c r="BB158" s="311">
        <f>BA158/'4'!AH158</f>
        <v>0.88530101641907744</v>
      </c>
      <c r="BC158" s="286">
        <v>8.8530101641907755E-28</v>
      </c>
      <c r="BD158" s="311">
        <f>BC158/'4'!AI158</f>
        <v>0.68648206734903672</v>
      </c>
      <c r="BE158" s="286">
        <v>8.8530101641907755E-28</v>
      </c>
      <c r="BF158" s="311">
        <f>BE158/'4'!AJ158</f>
        <v>0.68648206734903672</v>
      </c>
      <c r="BG158" s="286">
        <v>8.8530101641907755E-28</v>
      </c>
      <c r="BH158" s="311">
        <f>BG158/'4'!AK158</f>
        <v>0.68648206734903672</v>
      </c>
      <c r="BI158" s="286">
        <v>517.67341060881529</v>
      </c>
      <c r="BJ158" s="311">
        <f>BI158/'4'!AL158</f>
        <v>0.88530101641907744</v>
      </c>
      <c r="BK158" s="286">
        <v>8.8530101641907755E-28</v>
      </c>
      <c r="BL158" s="311">
        <f>BK158/'4'!AM158</f>
        <v>0.68648206734903672</v>
      </c>
      <c r="BM158" s="286">
        <v>8.8530101641907755E-28</v>
      </c>
      <c r="BN158" s="311">
        <f>BM158/'4'!AN158</f>
        <v>0.68648206734903672</v>
      </c>
      <c r="BO158" s="286">
        <v>517.67341060881529</v>
      </c>
      <c r="BP158" s="311">
        <f>BO158/'4'!AO158</f>
        <v>0.88530101641907744</v>
      </c>
      <c r="BQ158" s="286">
        <v>517.67341060881529</v>
      </c>
      <c r="BR158" s="311">
        <f>BQ158/'4'!AP158</f>
        <v>0.88530101641907744</v>
      </c>
      <c r="BS158" s="286">
        <v>8.8530101641907755E-28</v>
      </c>
      <c r="BT158" s="312">
        <f>BS158/'4'!AQ158</f>
        <v>0.88530101641907755</v>
      </c>
      <c r="BW158" s="314"/>
    </row>
    <row r="159" spans="1:75" s="245" customFormat="1">
      <c r="A159" s="305"/>
      <c r="B159" s="256">
        <v>131</v>
      </c>
      <c r="C159" s="1084" t="s">
        <v>677</v>
      </c>
      <c r="D159" s="1084"/>
      <c r="E159" s="1084"/>
      <c r="F159" s="1084"/>
      <c r="G159" s="1084"/>
      <c r="H159" s="1085" t="s">
        <v>788</v>
      </c>
      <c r="I159" s="1086"/>
      <c r="J159" s="315">
        <v>11030</v>
      </c>
      <c r="K159" s="316">
        <v>4296.7662283222026</v>
      </c>
      <c r="L159" s="309">
        <f>K159/'4'!M159</f>
        <v>0.88530101641907744</v>
      </c>
      <c r="M159" s="286">
        <v>8.8530101641907755E-28</v>
      </c>
      <c r="N159" s="311">
        <f>M159/'4'!N159</f>
        <v>0.88530101641907755</v>
      </c>
      <c r="O159" s="286">
        <v>1.1417019132040281E-27</v>
      </c>
      <c r="P159" s="311">
        <f>O159/'4'!O159</f>
        <v>1.141701913204028</v>
      </c>
      <c r="Q159" s="286">
        <v>8.8530101641907755E-28</v>
      </c>
      <c r="R159" s="311">
        <f>Q159/'4'!P159</f>
        <v>0.88530101641907755</v>
      </c>
      <c r="S159" s="286">
        <v>4296.7662283222026</v>
      </c>
      <c r="T159" s="311">
        <f>S159/'4'!Q159</f>
        <v>0.88530101641907744</v>
      </c>
      <c r="U159" s="286">
        <v>8.8530101641907755E-28</v>
      </c>
      <c r="V159" s="311">
        <f>U159/'4'!R159</f>
        <v>0.68648206734903672</v>
      </c>
      <c r="W159" s="286">
        <v>1244.405667709148</v>
      </c>
      <c r="X159" s="311">
        <f>W159/'4'!S159</f>
        <v>0.25639598337905156</v>
      </c>
      <c r="Y159" s="286">
        <v>8.8530101641907755E-28</v>
      </c>
      <c r="Z159" s="311">
        <f>Y159/'4'!T159</f>
        <v>0.88530101641907755</v>
      </c>
      <c r="AA159" s="286">
        <v>-0.25640089678495059</v>
      </c>
      <c r="AB159" s="311">
        <f>AA159/'4'!U159</f>
        <v>0.88530101641907732</v>
      </c>
      <c r="AC159" s="286">
        <v>0.25640089678495059</v>
      </c>
      <c r="AD159" s="312">
        <f>AC159/'4'!V159</f>
        <v>0.88530101641907732</v>
      </c>
      <c r="AE159" s="317">
        <v>8.8530101641907755E-28</v>
      </c>
      <c r="AF159" s="311">
        <f>AE159/'4'!W159</f>
        <v>0.88530101641907755</v>
      </c>
      <c r="AG159" s="286">
        <v>8.8530101641907755E-28</v>
      </c>
      <c r="AH159" s="311">
        <f>AG159/'4'!X159</f>
        <v>0.88530101641907755</v>
      </c>
      <c r="AI159" s="286">
        <v>8.8530101641907755E-28</v>
      </c>
      <c r="AJ159" s="311">
        <f>AI159/'4'!Y159</f>
        <v>0.88530101641907755</v>
      </c>
      <c r="AK159" s="286">
        <v>8.8530101641907755E-28</v>
      </c>
      <c r="AL159" s="311">
        <f>AK159/'4'!Z159</f>
        <v>0.88530101641907755</v>
      </c>
      <c r="AM159" s="286">
        <v>8.8530101641907755E-28</v>
      </c>
      <c r="AN159" s="311">
        <f>AM159/'4'!AA159</f>
        <v>0.88530101641907755</v>
      </c>
      <c r="AO159" s="286">
        <v>8.8530101641907755E-28</v>
      </c>
      <c r="AP159" s="311">
        <f>AO159/'4'!AB159</f>
        <v>0.88530101641907755</v>
      </c>
      <c r="AQ159" s="286">
        <v>8.8530101641907755E-28</v>
      </c>
      <c r="AR159" s="311">
        <f>AQ159/'4'!AC159</f>
        <v>0.88530101641907755</v>
      </c>
      <c r="AS159" s="286">
        <v>8.8530101641907755E-28</v>
      </c>
      <c r="AT159" s="311">
        <f>AS159/'4'!AD159</f>
        <v>0.88530101641907755</v>
      </c>
      <c r="AU159" s="286">
        <v>8.8530101641907755E-28</v>
      </c>
      <c r="AV159" s="311">
        <f>AU159/'4'!AE159</f>
        <v>0.88530101641907755</v>
      </c>
      <c r="AW159" s="286">
        <v>8.8530101641907755E-28</v>
      </c>
      <c r="AX159" s="311">
        <f>AW159/'4'!AF159</f>
        <v>0.88530101641907755</v>
      </c>
      <c r="AY159" s="286">
        <v>8.8530101641907755E-28</v>
      </c>
      <c r="AZ159" s="312">
        <f>AY159/'4'!AG159</f>
        <v>0.88530101641907755</v>
      </c>
      <c r="BA159" s="316">
        <v>4296.7662283222026</v>
      </c>
      <c r="BB159" s="311">
        <f>BA159/'4'!AH159</f>
        <v>0.88530101641907744</v>
      </c>
      <c r="BC159" s="286">
        <v>8.8530101641907755E-28</v>
      </c>
      <c r="BD159" s="311">
        <f>BC159/'4'!AI159</f>
        <v>0.68648206734903672</v>
      </c>
      <c r="BE159" s="286">
        <v>8.8530101641907755E-28</v>
      </c>
      <c r="BF159" s="311">
        <f>BE159/'4'!AJ159</f>
        <v>0.68648206734903672</v>
      </c>
      <c r="BG159" s="286">
        <v>8.8530101641907755E-28</v>
      </c>
      <c r="BH159" s="311">
        <f>BG159/'4'!AK159</f>
        <v>0.68648206734903672</v>
      </c>
      <c r="BI159" s="286">
        <v>4296.7662283222026</v>
      </c>
      <c r="BJ159" s="311">
        <f>BI159/'4'!AL159</f>
        <v>0.88530101641907744</v>
      </c>
      <c r="BK159" s="286">
        <v>8.8530101641907755E-28</v>
      </c>
      <c r="BL159" s="311">
        <f>BK159/'4'!AM159</f>
        <v>0.68648206734903672</v>
      </c>
      <c r="BM159" s="286">
        <v>1244.405667709148</v>
      </c>
      <c r="BN159" s="311">
        <f>BM159/'4'!AN159</f>
        <v>0.25639598337905156</v>
      </c>
      <c r="BO159" s="286">
        <v>8.8530101641907755E-28</v>
      </c>
      <c r="BP159" s="311">
        <f>BO159/'4'!AO159</f>
        <v>0.88530101641907755</v>
      </c>
      <c r="BQ159" s="286">
        <v>-0.25640089678495059</v>
      </c>
      <c r="BR159" s="311">
        <f>BQ159/'4'!AP159</f>
        <v>0.88530101641907732</v>
      </c>
      <c r="BS159" s="286">
        <v>0.25640089678495059</v>
      </c>
      <c r="BT159" s="312">
        <f>BS159/'4'!AQ159</f>
        <v>0.88530101641907732</v>
      </c>
      <c r="BW159" s="314"/>
    </row>
    <row r="160" spans="1:75" s="245" customFormat="1">
      <c r="A160" s="305"/>
      <c r="B160" s="256">
        <v>132</v>
      </c>
      <c r="C160" s="1084" t="s">
        <v>765</v>
      </c>
      <c r="D160" s="1084"/>
      <c r="E160" s="1084"/>
      <c r="F160" s="1084"/>
      <c r="G160" s="1084"/>
      <c r="H160" s="1085" t="s">
        <v>802</v>
      </c>
      <c r="I160" s="1086"/>
      <c r="J160" s="315">
        <v>11031</v>
      </c>
      <c r="K160" s="316">
        <v>778.43312263911002</v>
      </c>
      <c r="L160" s="309">
        <f>K160/'4'!M160</f>
        <v>0.88530101641907744</v>
      </c>
      <c r="M160" s="286">
        <v>8.8530101641907755E-28</v>
      </c>
      <c r="N160" s="311">
        <f>M160/'4'!N160</f>
        <v>0.88530101641907755</v>
      </c>
      <c r="O160" s="286">
        <v>1.1417019132040281E-27</v>
      </c>
      <c r="P160" s="311">
        <f>O160/'4'!O160</f>
        <v>1.141701913204028</v>
      </c>
      <c r="Q160" s="286">
        <v>8.8530101641907755E-28</v>
      </c>
      <c r="R160" s="311">
        <f>Q160/'4'!P160</f>
        <v>0.88530101641907755</v>
      </c>
      <c r="S160" s="286">
        <v>778.43312263911002</v>
      </c>
      <c r="T160" s="311">
        <f>S160/'4'!Q160</f>
        <v>0.88530101641907744</v>
      </c>
      <c r="U160" s="286">
        <v>8.8530101641907755E-28</v>
      </c>
      <c r="V160" s="311">
        <f>U160/'4'!R160</f>
        <v>0.68648206734903672</v>
      </c>
      <c r="W160" s="286">
        <v>8.8530101641907755E-28</v>
      </c>
      <c r="X160" s="311">
        <f>W160/'4'!S160</f>
        <v>0.68648206734903672</v>
      </c>
      <c r="Y160" s="286">
        <v>778.43312263911002</v>
      </c>
      <c r="Z160" s="311">
        <f>Y160/'4'!T160</f>
        <v>0.88530101641907744</v>
      </c>
      <c r="AA160" s="286">
        <v>778.17672174232507</v>
      </c>
      <c r="AB160" s="311">
        <f>AA160/'4'!U160</f>
        <v>0.88530101641907744</v>
      </c>
      <c r="AC160" s="286">
        <v>0.25640089678490463</v>
      </c>
      <c r="AD160" s="312">
        <f>AC160/'4'!V160</f>
        <v>0.88530101641907744</v>
      </c>
      <c r="AE160" s="317">
        <v>8.8530101641907755E-28</v>
      </c>
      <c r="AF160" s="311">
        <f>AE160/'4'!W160</f>
        <v>0.88530101641907755</v>
      </c>
      <c r="AG160" s="286">
        <v>8.8530101641907755E-28</v>
      </c>
      <c r="AH160" s="311">
        <f>AG160/'4'!X160</f>
        <v>0.88530101641907755</v>
      </c>
      <c r="AI160" s="286">
        <v>8.8530101641907755E-28</v>
      </c>
      <c r="AJ160" s="311">
        <f>AI160/'4'!Y160</f>
        <v>0.88530101641907755</v>
      </c>
      <c r="AK160" s="286">
        <v>8.8530101641907755E-28</v>
      </c>
      <c r="AL160" s="311">
        <f>AK160/'4'!Z160</f>
        <v>0.88530101641907755</v>
      </c>
      <c r="AM160" s="286">
        <v>8.8530101641907755E-28</v>
      </c>
      <c r="AN160" s="311">
        <f>AM160/'4'!AA160</f>
        <v>0.88530101641907755</v>
      </c>
      <c r="AO160" s="286">
        <v>8.8530101641907755E-28</v>
      </c>
      <c r="AP160" s="311">
        <f>AO160/'4'!AB160</f>
        <v>0.88530101641907755</v>
      </c>
      <c r="AQ160" s="286">
        <v>8.8530101641907755E-28</v>
      </c>
      <c r="AR160" s="311">
        <f>AQ160/'4'!AC160</f>
        <v>0.88530101641907755</v>
      </c>
      <c r="AS160" s="286">
        <v>8.8530101641907755E-28</v>
      </c>
      <c r="AT160" s="311">
        <f>AS160/'4'!AD160</f>
        <v>0.88530101641907755</v>
      </c>
      <c r="AU160" s="286">
        <v>0.25640089678490463</v>
      </c>
      <c r="AV160" s="311">
        <f>AU160/'4'!AE160</f>
        <v>0.88530101641907744</v>
      </c>
      <c r="AW160" s="286">
        <v>0.25640089678490463</v>
      </c>
      <c r="AX160" s="311">
        <f>AW160/'4'!AF160</f>
        <v>0.88530101641907744</v>
      </c>
      <c r="AY160" s="286">
        <v>-0.25640089678490463</v>
      </c>
      <c r="AZ160" s="312">
        <f>AY160/'4'!AG160</f>
        <v>0.88530101641907744</v>
      </c>
      <c r="BA160" s="316">
        <v>778.43312263911002</v>
      </c>
      <c r="BB160" s="311">
        <f>BA160/'4'!AH160</f>
        <v>0.88530101641907744</v>
      </c>
      <c r="BC160" s="286">
        <v>8.8530101641907755E-28</v>
      </c>
      <c r="BD160" s="311">
        <f>BC160/'4'!AI160</f>
        <v>0.68648206734903672</v>
      </c>
      <c r="BE160" s="286">
        <v>8.8530101641907755E-28</v>
      </c>
      <c r="BF160" s="311">
        <f>BE160/'4'!AJ160</f>
        <v>0.68648206734903672</v>
      </c>
      <c r="BG160" s="286">
        <v>8.8530101641907755E-28</v>
      </c>
      <c r="BH160" s="311">
        <f>BG160/'4'!AK160</f>
        <v>0.68648206734903672</v>
      </c>
      <c r="BI160" s="286">
        <v>778.43312263911002</v>
      </c>
      <c r="BJ160" s="311">
        <f>BI160/'4'!AL160</f>
        <v>0.88530101641907744</v>
      </c>
      <c r="BK160" s="286">
        <v>8.8530101641907755E-28</v>
      </c>
      <c r="BL160" s="311">
        <f>BK160/'4'!AM160</f>
        <v>0.68648206734903672</v>
      </c>
      <c r="BM160" s="286">
        <v>8.8530101641907755E-28</v>
      </c>
      <c r="BN160" s="311">
        <f>BM160/'4'!AN160</f>
        <v>0.68648206734903672</v>
      </c>
      <c r="BO160" s="286">
        <v>778.43312263911002</v>
      </c>
      <c r="BP160" s="311">
        <f>BO160/'4'!AO160</f>
        <v>0.88530101641907744</v>
      </c>
      <c r="BQ160" s="286">
        <v>778.43312263911002</v>
      </c>
      <c r="BR160" s="311">
        <f>BQ160/'4'!AP160</f>
        <v>0.88530101641907744</v>
      </c>
      <c r="BS160" s="286">
        <v>8.8530101641907755E-28</v>
      </c>
      <c r="BT160" s="312">
        <f>BS160/'4'!AQ160</f>
        <v>0.88530101641907755</v>
      </c>
      <c r="BW160" s="314"/>
    </row>
    <row r="161" spans="1:75" s="245" customFormat="1">
      <c r="A161" s="305"/>
      <c r="B161" s="256">
        <v>133</v>
      </c>
      <c r="C161" s="1084" t="s">
        <v>765</v>
      </c>
      <c r="D161" s="1084"/>
      <c r="E161" s="1084"/>
      <c r="F161" s="1084"/>
      <c r="G161" s="1084"/>
      <c r="H161" s="1085" t="s">
        <v>802</v>
      </c>
      <c r="I161" s="1086"/>
      <c r="J161" s="315">
        <v>11032</v>
      </c>
      <c r="K161" s="316">
        <v>539.46748683553608</v>
      </c>
      <c r="L161" s="309">
        <f>K161/'4'!M161</f>
        <v>0.88530101641907732</v>
      </c>
      <c r="M161" s="286">
        <v>8.8530101641907755E-28</v>
      </c>
      <c r="N161" s="311">
        <f>M161/'4'!N161</f>
        <v>0.88530101641907755</v>
      </c>
      <c r="O161" s="286">
        <v>1.1417019132040281E-27</v>
      </c>
      <c r="P161" s="311">
        <f>O161/'4'!O161</f>
        <v>1.141701913204028</v>
      </c>
      <c r="Q161" s="286">
        <v>8.8530101641907755E-28</v>
      </c>
      <c r="R161" s="311">
        <f>Q161/'4'!P161</f>
        <v>0.88530101641907755</v>
      </c>
      <c r="S161" s="286">
        <v>539.46748683553608</v>
      </c>
      <c r="T161" s="311">
        <f>S161/'4'!Q161</f>
        <v>0.88530101641907732</v>
      </c>
      <c r="U161" s="286">
        <v>8.8530101641907755E-28</v>
      </c>
      <c r="V161" s="311">
        <f>U161/'4'!R161</f>
        <v>0.68648206734903672</v>
      </c>
      <c r="W161" s="286">
        <v>8.8530101641907755E-28</v>
      </c>
      <c r="X161" s="311">
        <f>W161/'4'!S161</f>
        <v>0.68648206734903672</v>
      </c>
      <c r="Y161" s="286">
        <v>539.46748683553608</v>
      </c>
      <c r="Z161" s="311">
        <f>Y161/'4'!T161</f>
        <v>0.88530101641907732</v>
      </c>
      <c r="AA161" s="286">
        <v>539.21108593875113</v>
      </c>
      <c r="AB161" s="311">
        <f>AA161/'4'!U161</f>
        <v>0.88530101641907744</v>
      </c>
      <c r="AC161" s="286">
        <v>0.25640089678500527</v>
      </c>
      <c r="AD161" s="312">
        <f>AC161/'4'!V161</f>
        <v>0.88530101641907744</v>
      </c>
      <c r="AE161" s="317">
        <v>8.8530101641907755E-28</v>
      </c>
      <c r="AF161" s="311">
        <f>AE161/'4'!W161</f>
        <v>0.88530101641907755</v>
      </c>
      <c r="AG161" s="286">
        <v>8.8530101641907755E-28</v>
      </c>
      <c r="AH161" s="311">
        <f>AG161/'4'!X161</f>
        <v>0.88530101641907755</v>
      </c>
      <c r="AI161" s="286">
        <v>8.8530101641907755E-28</v>
      </c>
      <c r="AJ161" s="311">
        <f>AI161/'4'!Y161</f>
        <v>0.88530101641907755</v>
      </c>
      <c r="AK161" s="286">
        <v>8.8530101641907755E-28</v>
      </c>
      <c r="AL161" s="311">
        <f>AK161/'4'!Z161</f>
        <v>0.88530101641907755</v>
      </c>
      <c r="AM161" s="286">
        <v>8.8530101641907755E-28</v>
      </c>
      <c r="AN161" s="311">
        <f>AM161/'4'!AA161</f>
        <v>0.88530101641907755</v>
      </c>
      <c r="AO161" s="286">
        <v>8.8530101641907755E-28</v>
      </c>
      <c r="AP161" s="311">
        <f>AO161/'4'!AB161</f>
        <v>0.88530101641907755</v>
      </c>
      <c r="AQ161" s="286">
        <v>8.8530101641907755E-28</v>
      </c>
      <c r="AR161" s="311">
        <f>AQ161/'4'!AC161</f>
        <v>0.88530101641907755</v>
      </c>
      <c r="AS161" s="286">
        <v>8.8530101641907755E-28</v>
      </c>
      <c r="AT161" s="311">
        <f>AS161/'4'!AD161</f>
        <v>0.88530101641907755</v>
      </c>
      <c r="AU161" s="286">
        <v>0.25640089678500527</v>
      </c>
      <c r="AV161" s="311">
        <f>AU161/'4'!AE161</f>
        <v>0.88530101641907744</v>
      </c>
      <c r="AW161" s="286">
        <v>0.25640089678500527</v>
      </c>
      <c r="AX161" s="311">
        <f>AW161/'4'!AF161</f>
        <v>0.88530101641907744</v>
      </c>
      <c r="AY161" s="286">
        <v>-0.25640089678500527</v>
      </c>
      <c r="AZ161" s="312">
        <f>AY161/'4'!AG161</f>
        <v>0.88530101641907744</v>
      </c>
      <c r="BA161" s="316">
        <v>539.46748683553608</v>
      </c>
      <c r="BB161" s="311">
        <f>BA161/'4'!AH161</f>
        <v>0.88530101641907732</v>
      </c>
      <c r="BC161" s="286">
        <v>8.8530101641907755E-28</v>
      </c>
      <c r="BD161" s="311">
        <f>BC161/'4'!AI161</f>
        <v>0.68648206734903672</v>
      </c>
      <c r="BE161" s="286">
        <v>8.8530101641907755E-28</v>
      </c>
      <c r="BF161" s="311">
        <f>BE161/'4'!AJ161</f>
        <v>0.68648206734903672</v>
      </c>
      <c r="BG161" s="286">
        <v>8.8530101641907755E-28</v>
      </c>
      <c r="BH161" s="311">
        <f>BG161/'4'!AK161</f>
        <v>0.68648206734903672</v>
      </c>
      <c r="BI161" s="286">
        <v>539.46748683553608</v>
      </c>
      <c r="BJ161" s="311">
        <f>BI161/'4'!AL161</f>
        <v>0.88530101641907732</v>
      </c>
      <c r="BK161" s="286">
        <v>8.8530101641907755E-28</v>
      </c>
      <c r="BL161" s="311">
        <f>BK161/'4'!AM161</f>
        <v>0.68648206734903672</v>
      </c>
      <c r="BM161" s="286">
        <v>8.8530101641907755E-28</v>
      </c>
      <c r="BN161" s="311">
        <f>BM161/'4'!AN161</f>
        <v>0.68648206734903672</v>
      </c>
      <c r="BO161" s="286">
        <v>539.46748683553608</v>
      </c>
      <c r="BP161" s="311">
        <f>BO161/'4'!AO161</f>
        <v>0.88530101641907732</v>
      </c>
      <c r="BQ161" s="286">
        <v>539.46748683553608</v>
      </c>
      <c r="BR161" s="311">
        <f>BQ161/'4'!AP161</f>
        <v>0.88530101641907732</v>
      </c>
      <c r="BS161" s="286">
        <v>8.8530101641907755E-28</v>
      </c>
      <c r="BT161" s="312">
        <f>BS161/'4'!AQ161</f>
        <v>0.88530101641907755</v>
      </c>
      <c r="BW161" s="314"/>
    </row>
    <row r="162" spans="1:75" s="245" customFormat="1">
      <c r="A162" s="305"/>
      <c r="B162" s="256">
        <v>134</v>
      </c>
      <c r="C162" s="1084" t="s">
        <v>688</v>
      </c>
      <c r="D162" s="1084"/>
      <c r="E162" s="1084"/>
      <c r="F162" s="1084"/>
      <c r="G162" s="1084"/>
      <c r="H162" s="1085" t="s">
        <v>788</v>
      </c>
      <c r="I162" s="1086"/>
      <c r="J162" s="315">
        <v>11037</v>
      </c>
      <c r="K162" s="316">
        <v>2367.349480015449</v>
      </c>
      <c r="L162" s="309">
        <f>K162/'4'!M162</f>
        <v>0.88530101641907744</v>
      </c>
      <c r="M162" s="286">
        <v>8.8530101641907755E-28</v>
      </c>
      <c r="N162" s="311">
        <f>M162/'4'!N162</f>
        <v>0.88530101641907755</v>
      </c>
      <c r="O162" s="286">
        <v>1.1417019132040281E-27</v>
      </c>
      <c r="P162" s="311">
        <f>O162/'4'!O162</f>
        <v>1.141701913204028</v>
      </c>
      <c r="Q162" s="286">
        <v>8.8530101641907755E-28</v>
      </c>
      <c r="R162" s="311">
        <f>Q162/'4'!P162</f>
        <v>0.88530101641907755</v>
      </c>
      <c r="S162" s="286">
        <v>2367.349480015449</v>
      </c>
      <c r="T162" s="311">
        <f>S162/'4'!Q162</f>
        <v>0.88530101641907744</v>
      </c>
      <c r="U162" s="286">
        <v>8.8530101641907755E-28</v>
      </c>
      <c r="V162" s="311">
        <f>U162/'4'!R162</f>
        <v>0.68648206734903672</v>
      </c>
      <c r="W162" s="286">
        <v>8.8530101641907755E-28</v>
      </c>
      <c r="X162" s="311">
        <f>W162/'4'!S162</f>
        <v>0.68648206734903672</v>
      </c>
      <c r="Y162" s="286">
        <v>2367.349480015449</v>
      </c>
      <c r="Z162" s="311">
        <f>Y162/'4'!T162</f>
        <v>0.88530101641907744</v>
      </c>
      <c r="AA162" s="286">
        <v>2367.0930791186643</v>
      </c>
      <c r="AB162" s="311">
        <f>AA162/'4'!U162</f>
        <v>0.88530101641907744</v>
      </c>
      <c r="AC162" s="286">
        <v>0.25640089678480399</v>
      </c>
      <c r="AD162" s="312">
        <f>AC162/'4'!V162</f>
        <v>0.88530101641907755</v>
      </c>
      <c r="AE162" s="317">
        <v>8.8530101641907755E-28</v>
      </c>
      <c r="AF162" s="311">
        <f>AE162/'4'!W162</f>
        <v>0.88530101641907755</v>
      </c>
      <c r="AG162" s="286">
        <v>8.8530101641907755E-28</v>
      </c>
      <c r="AH162" s="311">
        <f>AG162/'4'!X162</f>
        <v>0.88530101641907755</v>
      </c>
      <c r="AI162" s="286">
        <v>8.8530101641907755E-28</v>
      </c>
      <c r="AJ162" s="311">
        <f>AI162/'4'!Y162</f>
        <v>0.88530101641907755</v>
      </c>
      <c r="AK162" s="286">
        <v>8.8530101641907755E-28</v>
      </c>
      <c r="AL162" s="311">
        <f>AK162/'4'!Z162</f>
        <v>0.88530101641907755</v>
      </c>
      <c r="AM162" s="286">
        <v>8.8530101641907755E-28</v>
      </c>
      <c r="AN162" s="311">
        <f>AM162/'4'!AA162</f>
        <v>0.88530101641907755</v>
      </c>
      <c r="AO162" s="286">
        <v>8.8530101641907755E-28</v>
      </c>
      <c r="AP162" s="311">
        <f>AO162/'4'!AB162</f>
        <v>0.88530101641907755</v>
      </c>
      <c r="AQ162" s="286">
        <v>8.8530101641907755E-28</v>
      </c>
      <c r="AR162" s="311">
        <f>AQ162/'4'!AC162</f>
        <v>0.88530101641907755</v>
      </c>
      <c r="AS162" s="286">
        <v>8.8530101641907755E-28</v>
      </c>
      <c r="AT162" s="311">
        <f>AS162/'4'!AD162</f>
        <v>0.88530101641907755</v>
      </c>
      <c r="AU162" s="286">
        <v>0.25640089678480399</v>
      </c>
      <c r="AV162" s="311">
        <f>AU162/'4'!AE162</f>
        <v>0.88530101641907755</v>
      </c>
      <c r="AW162" s="286">
        <v>0.25640089678480399</v>
      </c>
      <c r="AX162" s="311">
        <f>AW162/'4'!AF162</f>
        <v>0.88530101641907755</v>
      </c>
      <c r="AY162" s="286">
        <v>-0.25640089678480399</v>
      </c>
      <c r="AZ162" s="312">
        <f>AY162/'4'!AG162</f>
        <v>0.88530101641907755</v>
      </c>
      <c r="BA162" s="316">
        <v>2367.349480015449</v>
      </c>
      <c r="BB162" s="311">
        <f>BA162/'4'!AH162</f>
        <v>0.88530101641907744</v>
      </c>
      <c r="BC162" s="286">
        <v>8.8530101641907755E-28</v>
      </c>
      <c r="BD162" s="311">
        <f>BC162/'4'!AI162</f>
        <v>0.68648206734903672</v>
      </c>
      <c r="BE162" s="286">
        <v>8.8530101641907755E-28</v>
      </c>
      <c r="BF162" s="311">
        <f>BE162/'4'!AJ162</f>
        <v>0.68648206734903672</v>
      </c>
      <c r="BG162" s="286">
        <v>8.8530101641907755E-28</v>
      </c>
      <c r="BH162" s="311">
        <f>BG162/'4'!AK162</f>
        <v>0.68648206734903672</v>
      </c>
      <c r="BI162" s="286">
        <v>2367.349480015449</v>
      </c>
      <c r="BJ162" s="311">
        <f>BI162/'4'!AL162</f>
        <v>0.88530101641907744</v>
      </c>
      <c r="BK162" s="286">
        <v>8.8530101641907755E-28</v>
      </c>
      <c r="BL162" s="311">
        <f>BK162/'4'!AM162</f>
        <v>0.68648206734903672</v>
      </c>
      <c r="BM162" s="286">
        <v>8.8530101641907755E-28</v>
      </c>
      <c r="BN162" s="311">
        <f>BM162/'4'!AN162</f>
        <v>0.68648206734903672</v>
      </c>
      <c r="BO162" s="286">
        <v>2367.349480015449</v>
      </c>
      <c r="BP162" s="311">
        <f>BO162/'4'!AO162</f>
        <v>0.88530101641907744</v>
      </c>
      <c r="BQ162" s="286">
        <v>2367.349480015449</v>
      </c>
      <c r="BR162" s="311">
        <f>BQ162/'4'!AP162</f>
        <v>0.88530101641907744</v>
      </c>
      <c r="BS162" s="286">
        <v>8.8530101641907755E-28</v>
      </c>
      <c r="BT162" s="312">
        <f>BS162/'4'!AQ162</f>
        <v>0.88530101641907755</v>
      </c>
      <c r="BW162" s="314"/>
    </row>
    <row r="163" spans="1:75" s="245" customFormat="1">
      <c r="A163" s="305"/>
      <c r="B163" s="256">
        <v>135</v>
      </c>
      <c r="C163" s="1084" t="s">
        <v>766</v>
      </c>
      <c r="D163" s="1084"/>
      <c r="E163" s="1084"/>
      <c r="F163" s="1084"/>
      <c r="G163" s="1084"/>
      <c r="H163" s="1085" t="s">
        <v>788</v>
      </c>
      <c r="I163" s="1086"/>
      <c r="J163" s="315">
        <v>11041</v>
      </c>
      <c r="K163" s="316">
        <v>33533.904087813338</v>
      </c>
      <c r="L163" s="309">
        <f>K163/'4'!M163</f>
        <v>0.88530101641907744</v>
      </c>
      <c r="M163" s="286">
        <v>8.8530101641907755E-28</v>
      </c>
      <c r="N163" s="311">
        <f>M163/'4'!N163</f>
        <v>0.88530101641907755</v>
      </c>
      <c r="O163" s="286">
        <v>1.1417019132040281E-27</v>
      </c>
      <c r="P163" s="311">
        <f>O163/'4'!O163</f>
        <v>1.141701913204028</v>
      </c>
      <c r="Q163" s="286">
        <v>8.8530101641907755E-28</v>
      </c>
      <c r="R163" s="311">
        <f>Q163/'4'!P163</f>
        <v>0.88530101641907755</v>
      </c>
      <c r="S163" s="286">
        <v>33533.904087813338</v>
      </c>
      <c r="T163" s="311">
        <f>S163/'4'!Q163</f>
        <v>0.88530101641907744</v>
      </c>
      <c r="U163" s="286">
        <v>8.8530101641907755E-28</v>
      </c>
      <c r="V163" s="311">
        <f>U163/'4'!R163</f>
        <v>0.68648206734903672</v>
      </c>
      <c r="W163" s="286">
        <v>9711.8937982799071</v>
      </c>
      <c r="X163" s="311">
        <f>W163/'4'!S163</f>
        <v>0.25639571904471287</v>
      </c>
      <c r="Y163" s="286">
        <v>8.8530101641907755E-28</v>
      </c>
      <c r="Z163" s="311">
        <f>Y163/'4'!T163</f>
        <v>0.88530101641907755</v>
      </c>
      <c r="AA163" s="286">
        <v>-0.25640089678495059</v>
      </c>
      <c r="AB163" s="311">
        <f>AA163/'4'!U163</f>
        <v>0.88530101641907732</v>
      </c>
      <c r="AC163" s="286">
        <v>0.25640089678495059</v>
      </c>
      <c r="AD163" s="312">
        <f>AC163/'4'!V163</f>
        <v>0.88530101641907732</v>
      </c>
      <c r="AE163" s="317">
        <v>8.8530101641907755E-28</v>
      </c>
      <c r="AF163" s="311">
        <f>AE163/'4'!W163</f>
        <v>0.88530101641907755</v>
      </c>
      <c r="AG163" s="286">
        <v>8.8530101641907755E-28</v>
      </c>
      <c r="AH163" s="311">
        <f>AG163/'4'!X163</f>
        <v>0.88530101641907755</v>
      </c>
      <c r="AI163" s="286">
        <v>8.8530101641907755E-28</v>
      </c>
      <c r="AJ163" s="311">
        <f>AI163/'4'!Y163</f>
        <v>0.88530101641907755</v>
      </c>
      <c r="AK163" s="286">
        <v>8.8530101641907755E-28</v>
      </c>
      <c r="AL163" s="311">
        <f>AK163/'4'!Z163</f>
        <v>0.88530101641907755</v>
      </c>
      <c r="AM163" s="286">
        <v>8.8530101641907755E-28</v>
      </c>
      <c r="AN163" s="311">
        <f>AM163/'4'!AA163</f>
        <v>0.88530101641907755</v>
      </c>
      <c r="AO163" s="286">
        <v>8.8530101641907755E-28</v>
      </c>
      <c r="AP163" s="311">
        <f>AO163/'4'!AB163</f>
        <v>0.88530101641907755</v>
      </c>
      <c r="AQ163" s="286">
        <v>8.8530101641907755E-28</v>
      </c>
      <c r="AR163" s="311">
        <f>AQ163/'4'!AC163</f>
        <v>0.88530101641907755</v>
      </c>
      <c r="AS163" s="286">
        <v>8.8530101641907755E-28</v>
      </c>
      <c r="AT163" s="311">
        <f>AS163/'4'!AD163</f>
        <v>0.88530101641907755</v>
      </c>
      <c r="AU163" s="286">
        <v>8.8530101641907755E-28</v>
      </c>
      <c r="AV163" s="311">
        <f>AU163/'4'!AE163</f>
        <v>0.88530101641907755</v>
      </c>
      <c r="AW163" s="286">
        <v>8.8530101641907755E-28</v>
      </c>
      <c r="AX163" s="311">
        <f>AW163/'4'!AF163</f>
        <v>0.88530101641907755</v>
      </c>
      <c r="AY163" s="286">
        <v>8.8530101641907755E-28</v>
      </c>
      <c r="AZ163" s="312">
        <f>AY163/'4'!AG163</f>
        <v>0.88530101641907755</v>
      </c>
      <c r="BA163" s="316">
        <v>33533.904087813338</v>
      </c>
      <c r="BB163" s="311">
        <f>BA163/'4'!AH163</f>
        <v>0.88530101641907744</v>
      </c>
      <c r="BC163" s="286">
        <v>8.8530101641907755E-28</v>
      </c>
      <c r="BD163" s="311">
        <f>BC163/'4'!AI163</f>
        <v>0.68648206734903672</v>
      </c>
      <c r="BE163" s="286">
        <v>8.8530101641907755E-28</v>
      </c>
      <c r="BF163" s="311">
        <f>BE163/'4'!AJ163</f>
        <v>0.68648206734903672</v>
      </c>
      <c r="BG163" s="286">
        <v>8.8530101641907755E-28</v>
      </c>
      <c r="BH163" s="311">
        <f>BG163/'4'!AK163</f>
        <v>0.68648206734903672</v>
      </c>
      <c r="BI163" s="286">
        <v>33533.904087813338</v>
      </c>
      <c r="BJ163" s="311">
        <f>BI163/'4'!AL163</f>
        <v>0.88530101641907744</v>
      </c>
      <c r="BK163" s="286">
        <v>8.8530101641907755E-28</v>
      </c>
      <c r="BL163" s="311">
        <f>BK163/'4'!AM163</f>
        <v>0.68648206734903672</v>
      </c>
      <c r="BM163" s="286">
        <v>9711.8937982799071</v>
      </c>
      <c r="BN163" s="311">
        <f>BM163/'4'!AN163</f>
        <v>0.25639571904471287</v>
      </c>
      <c r="BO163" s="286">
        <v>8.8530101641907755E-28</v>
      </c>
      <c r="BP163" s="311">
        <f>BO163/'4'!AO163</f>
        <v>0.88530101641907755</v>
      </c>
      <c r="BQ163" s="286">
        <v>-0.25640089678495059</v>
      </c>
      <c r="BR163" s="311">
        <f>BQ163/'4'!AP163</f>
        <v>0.88530101641907732</v>
      </c>
      <c r="BS163" s="286">
        <v>0.25640089678495059</v>
      </c>
      <c r="BT163" s="312">
        <f>BS163/'4'!AQ163</f>
        <v>0.88530101641907732</v>
      </c>
      <c r="BW163" s="314"/>
    </row>
    <row r="164" spans="1:75" s="245" customFormat="1">
      <c r="A164" s="305"/>
      <c r="B164" s="256">
        <v>136</v>
      </c>
      <c r="C164" s="1084" t="s">
        <v>767</v>
      </c>
      <c r="D164" s="1084"/>
      <c r="E164" s="1084"/>
      <c r="F164" s="1084"/>
      <c r="G164" s="1084"/>
      <c r="H164" s="1085" t="s">
        <v>796</v>
      </c>
      <c r="I164" s="1086"/>
      <c r="J164" s="315">
        <v>11042</v>
      </c>
      <c r="K164" s="316">
        <v>2564.0089678495065</v>
      </c>
      <c r="L164" s="309">
        <f>K164/'4'!M164</f>
        <v>0.88530101641907744</v>
      </c>
      <c r="M164" s="286">
        <v>8.8530101641907755E-28</v>
      </c>
      <c r="N164" s="311">
        <f>M164/'4'!N164</f>
        <v>0.88530101641907755</v>
      </c>
      <c r="O164" s="286">
        <v>1.1417019132040281E-27</v>
      </c>
      <c r="P164" s="311">
        <f>O164/'4'!O164</f>
        <v>1.141701913204028</v>
      </c>
      <c r="Q164" s="286">
        <v>8.8530101641907755E-28</v>
      </c>
      <c r="R164" s="311">
        <f>Q164/'4'!P164</f>
        <v>0.88530101641907755</v>
      </c>
      <c r="S164" s="286">
        <v>2564.0089678495065</v>
      </c>
      <c r="T164" s="311">
        <f>S164/'4'!Q164</f>
        <v>0.88530101641907744</v>
      </c>
      <c r="U164" s="286">
        <v>8.8530101641907755E-28</v>
      </c>
      <c r="V164" s="311">
        <f>U164/'4'!R164</f>
        <v>0.68648206734903672</v>
      </c>
      <c r="W164" s="286">
        <v>8.8530101641907755E-28</v>
      </c>
      <c r="X164" s="311">
        <f>W164/'4'!S164</f>
        <v>0.68648206734903672</v>
      </c>
      <c r="Y164" s="286">
        <v>2564.0089678495065</v>
      </c>
      <c r="Z164" s="311">
        <f>Y164/'4'!T164</f>
        <v>0.88530101641907744</v>
      </c>
      <c r="AA164" s="286">
        <v>2563.7525669527213</v>
      </c>
      <c r="AB164" s="311">
        <f>AA164/'4'!U164</f>
        <v>0.88530101641907755</v>
      </c>
      <c r="AC164" s="286">
        <v>0.25640089678520656</v>
      </c>
      <c r="AD164" s="312">
        <f>AC164/'4'!V164</f>
        <v>0.88530101641907744</v>
      </c>
      <c r="AE164" s="317">
        <v>8.8530101641907755E-28</v>
      </c>
      <c r="AF164" s="311">
        <f>AE164/'4'!W164</f>
        <v>0.88530101641907755</v>
      </c>
      <c r="AG164" s="286">
        <v>8.8530101641907755E-28</v>
      </c>
      <c r="AH164" s="311">
        <f>AG164/'4'!X164</f>
        <v>0.88530101641907755</v>
      </c>
      <c r="AI164" s="286">
        <v>8.8530101641907755E-28</v>
      </c>
      <c r="AJ164" s="311">
        <f>AI164/'4'!Y164</f>
        <v>0.88530101641907755</v>
      </c>
      <c r="AK164" s="286">
        <v>8.8530101641907755E-28</v>
      </c>
      <c r="AL164" s="311">
        <f>AK164/'4'!Z164</f>
        <v>0.88530101641907755</v>
      </c>
      <c r="AM164" s="286">
        <v>8.8530101641907755E-28</v>
      </c>
      <c r="AN164" s="311">
        <f>AM164/'4'!AA164</f>
        <v>0.88530101641907755</v>
      </c>
      <c r="AO164" s="286">
        <v>8.8530101641907755E-28</v>
      </c>
      <c r="AP164" s="311">
        <f>AO164/'4'!AB164</f>
        <v>0.88530101641907755</v>
      </c>
      <c r="AQ164" s="286">
        <v>8.8530101641907755E-28</v>
      </c>
      <c r="AR164" s="311">
        <f>AQ164/'4'!AC164</f>
        <v>0.88530101641907755</v>
      </c>
      <c r="AS164" s="286">
        <v>8.8530101641907755E-28</v>
      </c>
      <c r="AT164" s="311">
        <f>AS164/'4'!AD164</f>
        <v>0.88530101641907755</v>
      </c>
      <c r="AU164" s="286">
        <v>0.25640089678520656</v>
      </c>
      <c r="AV164" s="311">
        <f>AU164/'4'!AE164</f>
        <v>0.88530101641907744</v>
      </c>
      <c r="AW164" s="286">
        <v>0.25640089678520656</v>
      </c>
      <c r="AX164" s="311">
        <f>AW164/'4'!AF164</f>
        <v>0.88530101641907744</v>
      </c>
      <c r="AY164" s="286">
        <v>-0.25640089678520656</v>
      </c>
      <c r="AZ164" s="312">
        <f>AY164/'4'!AG164</f>
        <v>0.88530101641907744</v>
      </c>
      <c r="BA164" s="316">
        <v>2564.0089678495065</v>
      </c>
      <c r="BB164" s="311">
        <f>BA164/'4'!AH164</f>
        <v>0.88530101641907744</v>
      </c>
      <c r="BC164" s="286">
        <v>8.8530101641907755E-28</v>
      </c>
      <c r="BD164" s="311">
        <f>BC164/'4'!AI164</f>
        <v>0.68648206734903672</v>
      </c>
      <c r="BE164" s="286">
        <v>8.8530101641907755E-28</v>
      </c>
      <c r="BF164" s="311">
        <f>BE164/'4'!AJ164</f>
        <v>0.68648206734903672</v>
      </c>
      <c r="BG164" s="286">
        <v>8.8530101641907755E-28</v>
      </c>
      <c r="BH164" s="311">
        <f>BG164/'4'!AK164</f>
        <v>0.68648206734903672</v>
      </c>
      <c r="BI164" s="286">
        <v>2564.0089678495065</v>
      </c>
      <c r="BJ164" s="311">
        <f>BI164/'4'!AL164</f>
        <v>0.88530101641907744</v>
      </c>
      <c r="BK164" s="286">
        <v>8.8530101641907755E-28</v>
      </c>
      <c r="BL164" s="311">
        <f>BK164/'4'!AM164</f>
        <v>0.68648206734903672</v>
      </c>
      <c r="BM164" s="286">
        <v>8.8530101641907755E-28</v>
      </c>
      <c r="BN164" s="311">
        <f>BM164/'4'!AN164</f>
        <v>0.68648206734903672</v>
      </c>
      <c r="BO164" s="286">
        <v>2564.0089678495065</v>
      </c>
      <c r="BP164" s="311">
        <f>BO164/'4'!AO164</f>
        <v>0.88530101641907744</v>
      </c>
      <c r="BQ164" s="286">
        <v>2564.0089678495065</v>
      </c>
      <c r="BR164" s="311">
        <f>BQ164/'4'!AP164</f>
        <v>0.88530101641907744</v>
      </c>
      <c r="BS164" s="286">
        <v>8.8530101641907755E-28</v>
      </c>
      <c r="BT164" s="312">
        <f>BS164/'4'!AQ164</f>
        <v>0.88530101641907755</v>
      </c>
      <c r="BW164" s="314"/>
    </row>
    <row r="165" spans="1:75" s="245" customFormat="1">
      <c r="A165" s="305"/>
      <c r="B165" s="256">
        <v>137</v>
      </c>
      <c r="C165" s="1084" t="s">
        <v>767</v>
      </c>
      <c r="D165" s="1084"/>
      <c r="E165" s="1084"/>
      <c r="F165" s="1084"/>
      <c r="G165" s="1084"/>
      <c r="H165" s="1085" t="s">
        <v>796</v>
      </c>
      <c r="I165" s="1086"/>
      <c r="J165" s="315">
        <v>11043</v>
      </c>
      <c r="K165" s="316">
        <v>2564.0089678495065</v>
      </c>
      <c r="L165" s="309">
        <f>K165/'4'!M165</f>
        <v>0.88530101641907744</v>
      </c>
      <c r="M165" s="286">
        <v>8.8530101641907755E-28</v>
      </c>
      <c r="N165" s="311">
        <f>M165/'4'!N165</f>
        <v>0.88530101641907755</v>
      </c>
      <c r="O165" s="286">
        <v>1.1417019132040281E-27</v>
      </c>
      <c r="P165" s="311">
        <f>O165/'4'!O165</f>
        <v>1.141701913204028</v>
      </c>
      <c r="Q165" s="286">
        <v>8.8530101641907755E-28</v>
      </c>
      <c r="R165" s="311">
        <f>Q165/'4'!P165</f>
        <v>0.88530101641907755</v>
      </c>
      <c r="S165" s="286">
        <v>2564.0089678495065</v>
      </c>
      <c r="T165" s="311">
        <f>S165/'4'!Q165</f>
        <v>0.88530101641907744</v>
      </c>
      <c r="U165" s="286">
        <v>8.8530101641907755E-28</v>
      </c>
      <c r="V165" s="311">
        <f>U165/'4'!R165</f>
        <v>0.68648206734903672</v>
      </c>
      <c r="W165" s="286">
        <v>8.8530101641907755E-28</v>
      </c>
      <c r="X165" s="311">
        <f>W165/'4'!S165</f>
        <v>0.68648206734903672</v>
      </c>
      <c r="Y165" s="286">
        <v>2564.0089678495065</v>
      </c>
      <c r="Z165" s="311">
        <f>Y165/'4'!T165</f>
        <v>0.88530101641907744</v>
      </c>
      <c r="AA165" s="286">
        <v>2563.7525669527213</v>
      </c>
      <c r="AB165" s="311">
        <f>AA165/'4'!U165</f>
        <v>0.88530101641907755</v>
      </c>
      <c r="AC165" s="286">
        <v>0.25640089678520656</v>
      </c>
      <c r="AD165" s="312">
        <f>AC165/'4'!V165</f>
        <v>0.88530101641907744</v>
      </c>
      <c r="AE165" s="317">
        <v>8.8530101641907755E-28</v>
      </c>
      <c r="AF165" s="311">
        <f>AE165/'4'!W165</f>
        <v>0.88530101641907755</v>
      </c>
      <c r="AG165" s="286">
        <v>8.8530101641907755E-28</v>
      </c>
      <c r="AH165" s="311">
        <f>AG165/'4'!X165</f>
        <v>0.88530101641907755</v>
      </c>
      <c r="AI165" s="286">
        <v>8.8530101641907755E-28</v>
      </c>
      <c r="AJ165" s="311">
        <f>AI165/'4'!Y165</f>
        <v>0.88530101641907755</v>
      </c>
      <c r="AK165" s="286">
        <v>8.8530101641907755E-28</v>
      </c>
      <c r="AL165" s="311">
        <f>AK165/'4'!Z165</f>
        <v>0.88530101641907755</v>
      </c>
      <c r="AM165" s="286">
        <v>8.8530101641907755E-28</v>
      </c>
      <c r="AN165" s="311">
        <f>AM165/'4'!AA165</f>
        <v>0.88530101641907755</v>
      </c>
      <c r="AO165" s="286">
        <v>8.8530101641907755E-28</v>
      </c>
      <c r="AP165" s="311">
        <f>AO165/'4'!AB165</f>
        <v>0.88530101641907755</v>
      </c>
      <c r="AQ165" s="286">
        <v>8.8530101641907755E-28</v>
      </c>
      <c r="AR165" s="311">
        <f>AQ165/'4'!AC165</f>
        <v>0.88530101641907755</v>
      </c>
      <c r="AS165" s="286">
        <v>8.8530101641907755E-28</v>
      </c>
      <c r="AT165" s="311">
        <f>AS165/'4'!AD165</f>
        <v>0.88530101641907755</v>
      </c>
      <c r="AU165" s="286">
        <v>0.25640089678520656</v>
      </c>
      <c r="AV165" s="311">
        <f>AU165/'4'!AE165</f>
        <v>0.88530101641907744</v>
      </c>
      <c r="AW165" s="286">
        <v>0.25640089678520656</v>
      </c>
      <c r="AX165" s="311">
        <f>AW165/'4'!AF165</f>
        <v>0.88530101641907744</v>
      </c>
      <c r="AY165" s="286">
        <v>-0.25640089678520656</v>
      </c>
      <c r="AZ165" s="312">
        <f>AY165/'4'!AG165</f>
        <v>0.88530101641907744</v>
      </c>
      <c r="BA165" s="316">
        <v>2564.0089678495065</v>
      </c>
      <c r="BB165" s="311">
        <f>BA165/'4'!AH165</f>
        <v>0.88530101641907744</v>
      </c>
      <c r="BC165" s="286">
        <v>8.8530101641907755E-28</v>
      </c>
      <c r="BD165" s="311">
        <f>BC165/'4'!AI165</f>
        <v>0.68648206734903672</v>
      </c>
      <c r="BE165" s="286">
        <v>8.8530101641907755E-28</v>
      </c>
      <c r="BF165" s="311">
        <f>BE165/'4'!AJ165</f>
        <v>0.68648206734903672</v>
      </c>
      <c r="BG165" s="286">
        <v>8.8530101641907755E-28</v>
      </c>
      <c r="BH165" s="311">
        <f>BG165/'4'!AK165</f>
        <v>0.68648206734903672</v>
      </c>
      <c r="BI165" s="286">
        <v>2564.0089678495065</v>
      </c>
      <c r="BJ165" s="311">
        <f>BI165/'4'!AL165</f>
        <v>0.88530101641907744</v>
      </c>
      <c r="BK165" s="286">
        <v>8.8530101641907755E-28</v>
      </c>
      <c r="BL165" s="311">
        <f>BK165/'4'!AM165</f>
        <v>0.68648206734903672</v>
      </c>
      <c r="BM165" s="286">
        <v>8.8530101641907755E-28</v>
      </c>
      <c r="BN165" s="311">
        <f>BM165/'4'!AN165</f>
        <v>0.68648206734903672</v>
      </c>
      <c r="BO165" s="286">
        <v>2564.0089678495065</v>
      </c>
      <c r="BP165" s="311">
        <f>BO165/'4'!AO165</f>
        <v>0.88530101641907744</v>
      </c>
      <c r="BQ165" s="286">
        <v>2564.0089678495065</v>
      </c>
      <c r="BR165" s="311">
        <f>BQ165/'4'!AP165</f>
        <v>0.88530101641907744</v>
      </c>
      <c r="BS165" s="286">
        <v>8.8530101641907755E-28</v>
      </c>
      <c r="BT165" s="312">
        <f>BS165/'4'!AQ165</f>
        <v>0.88530101641907755</v>
      </c>
      <c r="BW165" s="314"/>
    </row>
    <row r="166" spans="1:75" s="245" customFormat="1">
      <c r="A166" s="305"/>
      <c r="B166" s="256">
        <v>138</v>
      </c>
      <c r="C166" s="1084" t="s">
        <v>767</v>
      </c>
      <c r="D166" s="1084"/>
      <c r="E166" s="1084"/>
      <c r="F166" s="1084"/>
      <c r="G166" s="1084"/>
      <c r="H166" s="1085" t="s">
        <v>796</v>
      </c>
      <c r="I166" s="1086"/>
      <c r="J166" s="315">
        <v>11044</v>
      </c>
      <c r="K166" s="316">
        <v>2564.0089678495065</v>
      </c>
      <c r="L166" s="309">
        <f>K166/'4'!M166</f>
        <v>0.88530101641907744</v>
      </c>
      <c r="M166" s="286">
        <v>8.8530101641907755E-28</v>
      </c>
      <c r="N166" s="311">
        <f>M166/'4'!N166</f>
        <v>0.88530101641907755</v>
      </c>
      <c r="O166" s="286">
        <v>1.1417019132040281E-27</v>
      </c>
      <c r="P166" s="311">
        <f>O166/'4'!O166</f>
        <v>1.141701913204028</v>
      </c>
      <c r="Q166" s="286">
        <v>8.8530101641907755E-28</v>
      </c>
      <c r="R166" s="311">
        <f>Q166/'4'!P166</f>
        <v>0.88530101641907755</v>
      </c>
      <c r="S166" s="286">
        <v>2564.0089678495065</v>
      </c>
      <c r="T166" s="311">
        <f>S166/'4'!Q166</f>
        <v>0.88530101641907744</v>
      </c>
      <c r="U166" s="286">
        <v>8.8530101641907755E-28</v>
      </c>
      <c r="V166" s="311">
        <f>U166/'4'!R166</f>
        <v>0.68648206734903672</v>
      </c>
      <c r="W166" s="286">
        <v>8.8530101641907755E-28</v>
      </c>
      <c r="X166" s="311">
        <f>W166/'4'!S166</f>
        <v>0.68648206734903672</v>
      </c>
      <c r="Y166" s="286">
        <v>2564.0089678495065</v>
      </c>
      <c r="Z166" s="311">
        <f>Y166/'4'!T166</f>
        <v>0.88530101641907744</v>
      </c>
      <c r="AA166" s="286">
        <v>2563.7525669527213</v>
      </c>
      <c r="AB166" s="311">
        <f>AA166/'4'!U166</f>
        <v>0.88530101641907755</v>
      </c>
      <c r="AC166" s="286">
        <v>0.25640089678520656</v>
      </c>
      <c r="AD166" s="312">
        <f>AC166/'4'!V166</f>
        <v>0.88530101641907744</v>
      </c>
      <c r="AE166" s="317">
        <v>8.8530101641907755E-28</v>
      </c>
      <c r="AF166" s="311">
        <f>AE166/'4'!W166</f>
        <v>0.88530101641907755</v>
      </c>
      <c r="AG166" s="286">
        <v>8.8530101641907755E-28</v>
      </c>
      <c r="AH166" s="311">
        <f>AG166/'4'!X166</f>
        <v>0.88530101641907755</v>
      </c>
      <c r="AI166" s="286">
        <v>8.8530101641907755E-28</v>
      </c>
      <c r="AJ166" s="311">
        <f>AI166/'4'!Y166</f>
        <v>0.88530101641907755</v>
      </c>
      <c r="AK166" s="286">
        <v>8.8530101641907755E-28</v>
      </c>
      <c r="AL166" s="311">
        <f>AK166/'4'!Z166</f>
        <v>0.88530101641907755</v>
      </c>
      <c r="AM166" s="286">
        <v>8.8530101641907755E-28</v>
      </c>
      <c r="AN166" s="311">
        <f>AM166/'4'!AA166</f>
        <v>0.88530101641907755</v>
      </c>
      <c r="AO166" s="286">
        <v>8.8530101641907755E-28</v>
      </c>
      <c r="AP166" s="311">
        <f>AO166/'4'!AB166</f>
        <v>0.88530101641907755</v>
      </c>
      <c r="AQ166" s="286">
        <v>8.8530101641907755E-28</v>
      </c>
      <c r="AR166" s="311">
        <f>AQ166/'4'!AC166</f>
        <v>0.88530101641907755</v>
      </c>
      <c r="AS166" s="286">
        <v>8.8530101641907755E-28</v>
      </c>
      <c r="AT166" s="311">
        <f>AS166/'4'!AD166</f>
        <v>0.88530101641907755</v>
      </c>
      <c r="AU166" s="286">
        <v>0.25640089678520656</v>
      </c>
      <c r="AV166" s="311">
        <f>AU166/'4'!AE166</f>
        <v>0.88530101641907744</v>
      </c>
      <c r="AW166" s="286">
        <v>0.25640089678520656</v>
      </c>
      <c r="AX166" s="311">
        <f>AW166/'4'!AF166</f>
        <v>0.88530101641907744</v>
      </c>
      <c r="AY166" s="286">
        <v>-0.25640089678520656</v>
      </c>
      <c r="AZ166" s="312">
        <f>AY166/'4'!AG166</f>
        <v>0.88530101641907744</v>
      </c>
      <c r="BA166" s="316">
        <v>2564.0089678495065</v>
      </c>
      <c r="BB166" s="311">
        <f>BA166/'4'!AH166</f>
        <v>0.88530101641907744</v>
      </c>
      <c r="BC166" s="286">
        <v>8.8530101641907755E-28</v>
      </c>
      <c r="BD166" s="311">
        <f>BC166/'4'!AI166</f>
        <v>0.68648206734903672</v>
      </c>
      <c r="BE166" s="286">
        <v>8.8530101641907755E-28</v>
      </c>
      <c r="BF166" s="311">
        <f>BE166/'4'!AJ166</f>
        <v>0.68648206734903672</v>
      </c>
      <c r="BG166" s="286">
        <v>8.8530101641907755E-28</v>
      </c>
      <c r="BH166" s="311">
        <f>BG166/'4'!AK166</f>
        <v>0.68648206734903672</v>
      </c>
      <c r="BI166" s="286">
        <v>2564.0089678495065</v>
      </c>
      <c r="BJ166" s="311">
        <f>BI166/'4'!AL166</f>
        <v>0.88530101641907744</v>
      </c>
      <c r="BK166" s="286">
        <v>8.8530101641907755E-28</v>
      </c>
      <c r="BL166" s="311">
        <f>BK166/'4'!AM166</f>
        <v>0.68648206734903672</v>
      </c>
      <c r="BM166" s="286">
        <v>8.8530101641907755E-28</v>
      </c>
      <c r="BN166" s="311">
        <f>BM166/'4'!AN166</f>
        <v>0.68648206734903672</v>
      </c>
      <c r="BO166" s="286">
        <v>2564.0089678495065</v>
      </c>
      <c r="BP166" s="311">
        <f>BO166/'4'!AO166</f>
        <v>0.88530101641907744</v>
      </c>
      <c r="BQ166" s="286">
        <v>2564.0089678495065</v>
      </c>
      <c r="BR166" s="311">
        <f>BQ166/'4'!AP166</f>
        <v>0.88530101641907744</v>
      </c>
      <c r="BS166" s="286">
        <v>8.8530101641907755E-28</v>
      </c>
      <c r="BT166" s="312">
        <f>BS166/'4'!AQ166</f>
        <v>0.88530101641907755</v>
      </c>
      <c r="BW166" s="314"/>
    </row>
    <row r="167" spans="1:75" s="245" customFormat="1">
      <c r="A167" s="305"/>
      <c r="B167" s="256">
        <v>139</v>
      </c>
      <c r="C167" s="1084" t="s">
        <v>768</v>
      </c>
      <c r="D167" s="1084"/>
      <c r="E167" s="1084"/>
      <c r="F167" s="1084"/>
      <c r="G167" s="1084"/>
      <c r="H167" s="1085" t="s">
        <v>796</v>
      </c>
      <c r="I167" s="1086"/>
      <c r="J167" s="315">
        <v>11045</v>
      </c>
      <c r="K167" s="316">
        <v>512.80179356990118</v>
      </c>
      <c r="L167" s="309">
        <f>K167/'4'!M167</f>
        <v>0.88530101641907732</v>
      </c>
      <c r="M167" s="286">
        <v>8.8530101641907755E-28</v>
      </c>
      <c r="N167" s="311">
        <f>M167/'4'!N167</f>
        <v>0.88530101641907755</v>
      </c>
      <c r="O167" s="286">
        <v>1.1417019132040281E-27</v>
      </c>
      <c r="P167" s="311">
        <f>O167/'4'!O167</f>
        <v>1.141701913204028</v>
      </c>
      <c r="Q167" s="286">
        <v>8.8530101641907755E-28</v>
      </c>
      <c r="R167" s="311">
        <f>Q167/'4'!P167</f>
        <v>0.88530101641907755</v>
      </c>
      <c r="S167" s="286">
        <v>512.80179356990118</v>
      </c>
      <c r="T167" s="311">
        <f>S167/'4'!Q167</f>
        <v>0.88530101641907732</v>
      </c>
      <c r="U167" s="286">
        <v>8.8530101641907755E-28</v>
      </c>
      <c r="V167" s="311">
        <f>U167/'4'!R167</f>
        <v>0.68648206734903672</v>
      </c>
      <c r="W167" s="286">
        <v>8.8530101641907755E-28</v>
      </c>
      <c r="X167" s="311">
        <f>W167/'4'!S167</f>
        <v>0.68648206734903672</v>
      </c>
      <c r="Y167" s="286">
        <v>512.80179356990118</v>
      </c>
      <c r="Z167" s="311">
        <f>Y167/'4'!T167</f>
        <v>0.88530101641907732</v>
      </c>
      <c r="AA167" s="286">
        <v>512.54539267311634</v>
      </c>
      <c r="AB167" s="311">
        <f>AA167/'4'!U167</f>
        <v>0.88530101641907744</v>
      </c>
      <c r="AC167" s="286">
        <v>0.25640089678490463</v>
      </c>
      <c r="AD167" s="312">
        <f>AC167/'4'!V167</f>
        <v>0.88530101641907744</v>
      </c>
      <c r="AE167" s="317">
        <v>8.8530101641907755E-28</v>
      </c>
      <c r="AF167" s="311">
        <f>AE167/'4'!W167</f>
        <v>0.88530101641907755</v>
      </c>
      <c r="AG167" s="286">
        <v>8.8530101641907755E-28</v>
      </c>
      <c r="AH167" s="311">
        <f>AG167/'4'!X167</f>
        <v>0.88530101641907755</v>
      </c>
      <c r="AI167" s="286">
        <v>8.8530101641907755E-28</v>
      </c>
      <c r="AJ167" s="311">
        <f>AI167/'4'!Y167</f>
        <v>0.88530101641907755</v>
      </c>
      <c r="AK167" s="286">
        <v>8.8530101641907755E-28</v>
      </c>
      <c r="AL167" s="311">
        <f>AK167/'4'!Z167</f>
        <v>0.88530101641907755</v>
      </c>
      <c r="AM167" s="286">
        <v>8.8530101641907755E-28</v>
      </c>
      <c r="AN167" s="311">
        <f>AM167/'4'!AA167</f>
        <v>0.88530101641907755</v>
      </c>
      <c r="AO167" s="286">
        <v>8.8530101641907755E-28</v>
      </c>
      <c r="AP167" s="311">
        <f>AO167/'4'!AB167</f>
        <v>0.88530101641907755</v>
      </c>
      <c r="AQ167" s="286">
        <v>8.8530101641907755E-28</v>
      </c>
      <c r="AR167" s="311">
        <f>AQ167/'4'!AC167</f>
        <v>0.88530101641907755</v>
      </c>
      <c r="AS167" s="286">
        <v>8.8530101641907755E-28</v>
      </c>
      <c r="AT167" s="311">
        <f>AS167/'4'!AD167</f>
        <v>0.88530101641907755</v>
      </c>
      <c r="AU167" s="286">
        <v>0.25640089678490463</v>
      </c>
      <c r="AV167" s="311">
        <f>AU167/'4'!AE167</f>
        <v>0.88530101641907744</v>
      </c>
      <c r="AW167" s="286">
        <v>0.25640089678490463</v>
      </c>
      <c r="AX167" s="311">
        <f>AW167/'4'!AF167</f>
        <v>0.88530101641907744</v>
      </c>
      <c r="AY167" s="286">
        <v>-0.25640089678490463</v>
      </c>
      <c r="AZ167" s="312">
        <f>AY167/'4'!AG167</f>
        <v>0.88530101641907744</v>
      </c>
      <c r="BA167" s="316">
        <v>512.80179356990118</v>
      </c>
      <c r="BB167" s="311">
        <f>BA167/'4'!AH167</f>
        <v>0.88530101641907732</v>
      </c>
      <c r="BC167" s="286">
        <v>8.8530101641907755E-28</v>
      </c>
      <c r="BD167" s="311">
        <f>BC167/'4'!AI167</f>
        <v>0.68648206734903672</v>
      </c>
      <c r="BE167" s="286">
        <v>8.8530101641907755E-28</v>
      </c>
      <c r="BF167" s="311">
        <f>BE167/'4'!AJ167</f>
        <v>0.68648206734903672</v>
      </c>
      <c r="BG167" s="286">
        <v>8.8530101641907755E-28</v>
      </c>
      <c r="BH167" s="311">
        <f>BG167/'4'!AK167</f>
        <v>0.68648206734903672</v>
      </c>
      <c r="BI167" s="286">
        <v>512.80179356990118</v>
      </c>
      <c r="BJ167" s="311">
        <f>BI167/'4'!AL167</f>
        <v>0.88530101641907732</v>
      </c>
      <c r="BK167" s="286">
        <v>8.8530101641907755E-28</v>
      </c>
      <c r="BL167" s="311">
        <f>BK167/'4'!AM167</f>
        <v>0.68648206734903672</v>
      </c>
      <c r="BM167" s="286">
        <v>8.8530101641907755E-28</v>
      </c>
      <c r="BN167" s="311">
        <f>BM167/'4'!AN167</f>
        <v>0.68648206734903672</v>
      </c>
      <c r="BO167" s="286">
        <v>512.80179356990118</v>
      </c>
      <c r="BP167" s="311">
        <f>BO167/'4'!AO167</f>
        <v>0.88530101641907732</v>
      </c>
      <c r="BQ167" s="286">
        <v>512.80179356990118</v>
      </c>
      <c r="BR167" s="311">
        <f>BQ167/'4'!AP167</f>
        <v>0.88530101641907732</v>
      </c>
      <c r="BS167" s="286">
        <v>8.8530101641907755E-28</v>
      </c>
      <c r="BT167" s="312">
        <f>BS167/'4'!AQ167</f>
        <v>0.88530101641907755</v>
      </c>
      <c r="BW167" s="314"/>
    </row>
    <row r="168" spans="1:75" s="245" customFormat="1">
      <c r="A168" s="305"/>
      <c r="B168" s="256">
        <v>140</v>
      </c>
      <c r="C168" s="1084" t="s">
        <v>768</v>
      </c>
      <c r="D168" s="1084"/>
      <c r="E168" s="1084"/>
      <c r="F168" s="1084"/>
      <c r="G168" s="1084"/>
      <c r="H168" s="1085" t="s">
        <v>796</v>
      </c>
      <c r="I168" s="1086"/>
      <c r="J168" s="315">
        <v>11046</v>
      </c>
      <c r="K168" s="316">
        <v>512.80179356990118</v>
      </c>
      <c r="L168" s="309">
        <f>K168/'4'!M168</f>
        <v>0.88530101641907732</v>
      </c>
      <c r="M168" s="286">
        <v>8.8530101641907755E-28</v>
      </c>
      <c r="N168" s="311">
        <f>M168/'4'!N168</f>
        <v>0.88530101641907755</v>
      </c>
      <c r="O168" s="286">
        <v>1.1417019132040281E-27</v>
      </c>
      <c r="P168" s="311">
        <f>O168/'4'!O168</f>
        <v>1.141701913204028</v>
      </c>
      <c r="Q168" s="286">
        <v>8.8530101641907755E-28</v>
      </c>
      <c r="R168" s="311">
        <f>Q168/'4'!P168</f>
        <v>0.88530101641907755</v>
      </c>
      <c r="S168" s="286">
        <v>512.80179356990118</v>
      </c>
      <c r="T168" s="311">
        <f>S168/'4'!Q168</f>
        <v>0.88530101641907732</v>
      </c>
      <c r="U168" s="286">
        <v>8.8530101641907755E-28</v>
      </c>
      <c r="V168" s="311">
        <f>U168/'4'!R168</f>
        <v>0.68648206734903672</v>
      </c>
      <c r="W168" s="286">
        <v>8.8530101641907755E-28</v>
      </c>
      <c r="X168" s="311">
        <f>W168/'4'!S168</f>
        <v>0.68648206734903672</v>
      </c>
      <c r="Y168" s="286">
        <v>512.80179356990118</v>
      </c>
      <c r="Z168" s="311">
        <f>Y168/'4'!T168</f>
        <v>0.88530101641907732</v>
      </c>
      <c r="AA168" s="286">
        <v>512.54539267311634</v>
      </c>
      <c r="AB168" s="311">
        <f>AA168/'4'!U168</f>
        <v>0.88530101641907744</v>
      </c>
      <c r="AC168" s="286">
        <v>0.25640089678490463</v>
      </c>
      <c r="AD168" s="312">
        <f>AC168/'4'!V168</f>
        <v>0.88530101641907744</v>
      </c>
      <c r="AE168" s="317">
        <v>8.8530101641907755E-28</v>
      </c>
      <c r="AF168" s="311">
        <f>AE168/'4'!W168</f>
        <v>0.88530101641907755</v>
      </c>
      <c r="AG168" s="286">
        <v>8.8530101641907755E-28</v>
      </c>
      <c r="AH168" s="311">
        <f>AG168/'4'!X168</f>
        <v>0.88530101641907755</v>
      </c>
      <c r="AI168" s="286">
        <v>8.8530101641907755E-28</v>
      </c>
      <c r="AJ168" s="311">
        <f>AI168/'4'!Y168</f>
        <v>0.88530101641907755</v>
      </c>
      <c r="AK168" s="286">
        <v>8.8530101641907755E-28</v>
      </c>
      <c r="AL168" s="311">
        <f>AK168/'4'!Z168</f>
        <v>0.88530101641907755</v>
      </c>
      <c r="AM168" s="286">
        <v>8.8530101641907755E-28</v>
      </c>
      <c r="AN168" s="311">
        <f>AM168/'4'!AA168</f>
        <v>0.88530101641907755</v>
      </c>
      <c r="AO168" s="286">
        <v>8.8530101641907755E-28</v>
      </c>
      <c r="AP168" s="311">
        <f>AO168/'4'!AB168</f>
        <v>0.88530101641907755</v>
      </c>
      <c r="AQ168" s="286">
        <v>8.8530101641907755E-28</v>
      </c>
      <c r="AR168" s="311">
        <f>AQ168/'4'!AC168</f>
        <v>0.88530101641907755</v>
      </c>
      <c r="AS168" s="286">
        <v>8.8530101641907755E-28</v>
      </c>
      <c r="AT168" s="311">
        <f>AS168/'4'!AD168</f>
        <v>0.88530101641907755</v>
      </c>
      <c r="AU168" s="286">
        <v>0.25640089678490463</v>
      </c>
      <c r="AV168" s="311">
        <f>AU168/'4'!AE168</f>
        <v>0.88530101641907744</v>
      </c>
      <c r="AW168" s="286">
        <v>0.25640089678490463</v>
      </c>
      <c r="AX168" s="311">
        <f>AW168/'4'!AF168</f>
        <v>0.88530101641907744</v>
      </c>
      <c r="AY168" s="286">
        <v>-0.25640089678490463</v>
      </c>
      <c r="AZ168" s="312">
        <f>AY168/'4'!AG168</f>
        <v>0.88530101641907744</v>
      </c>
      <c r="BA168" s="316">
        <v>512.80179356990118</v>
      </c>
      <c r="BB168" s="311">
        <f>BA168/'4'!AH168</f>
        <v>0.88530101641907732</v>
      </c>
      <c r="BC168" s="286">
        <v>8.8530101641907755E-28</v>
      </c>
      <c r="BD168" s="311">
        <f>BC168/'4'!AI168</f>
        <v>0.68648206734903672</v>
      </c>
      <c r="BE168" s="286">
        <v>8.8530101641907755E-28</v>
      </c>
      <c r="BF168" s="311">
        <f>BE168/'4'!AJ168</f>
        <v>0.68648206734903672</v>
      </c>
      <c r="BG168" s="286">
        <v>8.8530101641907755E-28</v>
      </c>
      <c r="BH168" s="311">
        <f>BG168/'4'!AK168</f>
        <v>0.68648206734903672</v>
      </c>
      <c r="BI168" s="286">
        <v>512.80179356990118</v>
      </c>
      <c r="BJ168" s="311">
        <f>BI168/'4'!AL168</f>
        <v>0.88530101641907732</v>
      </c>
      <c r="BK168" s="286">
        <v>8.8530101641907755E-28</v>
      </c>
      <c r="BL168" s="311">
        <f>BK168/'4'!AM168</f>
        <v>0.68648206734903672</v>
      </c>
      <c r="BM168" s="286">
        <v>8.8530101641907755E-28</v>
      </c>
      <c r="BN168" s="311">
        <f>BM168/'4'!AN168</f>
        <v>0.68648206734903672</v>
      </c>
      <c r="BO168" s="286">
        <v>512.80179356990118</v>
      </c>
      <c r="BP168" s="311">
        <f>BO168/'4'!AO168</f>
        <v>0.88530101641907732</v>
      </c>
      <c r="BQ168" s="286">
        <v>512.80179356990118</v>
      </c>
      <c r="BR168" s="311">
        <f>BQ168/'4'!AP168</f>
        <v>0.88530101641907732</v>
      </c>
      <c r="BS168" s="286">
        <v>8.8530101641907755E-28</v>
      </c>
      <c r="BT168" s="312">
        <f>BS168/'4'!AQ168</f>
        <v>0.88530101641907755</v>
      </c>
      <c r="BW168" s="314"/>
    </row>
    <row r="169" spans="1:75" s="320" customFormat="1">
      <c r="A169" s="305"/>
      <c r="B169" s="256">
        <v>141</v>
      </c>
      <c r="C169" s="1084" t="s">
        <v>768</v>
      </c>
      <c r="D169" s="1084"/>
      <c r="E169" s="1084"/>
      <c r="F169" s="1084"/>
      <c r="G169" s="1084"/>
      <c r="H169" s="1085" t="s">
        <v>796</v>
      </c>
      <c r="I169" s="1086"/>
      <c r="J169" s="315">
        <v>11047</v>
      </c>
      <c r="K169" s="316">
        <v>512.80179356990118</v>
      </c>
      <c r="L169" s="309">
        <f>K169/'4'!M169</f>
        <v>0.88530101641907732</v>
      </c>
      <c r="M169" s="286">
        <v>8.8530101641907755E-28</v>
      </c>
      <c r="N169" s="311">
        <f>M169/'4'!N169</f>
        <v>0.88530101641907755</v>
      </c>
      <c r="O169" s="286">
        <v>1.1417019132040281E-27</v>
      </c>
      <c r="P169" s="311">
        <f>O169/'4'!O169</f>
        <v>1.141701913204028</v>
      </c>
      <c r="Q169" s="286">
        <v>8.8530101641907755E-28</v>
      </c>
      <c r="R169" s="311">
        <f>Q169/'4'!P169</f>
        <v>0.88530101641907755</v>
      </c>
      <c r="S169" s="286">
        <v>512.80179356990118</v>
      </c>
      <c r="T169" s="311">
        <f>S169/'4'!Q169</f>
        <v>0.88530101641907732</v>
      </c>
      <c r="U169" s="286">
        <v>8.8530101641907755E-28</v>
      </c>
      <c r="V169" s="311">
        <f>U169/'4'!R169</f>
        <v>0.68648206734903672</v>
      </c>
      <c r="W169" s="286">
        <v>8.8530101641907755E-28</v>
      </c>
      <c r="X169" s="311">
        <f>W169/'4'!S169</f>
        <v>0.68648206734903672</v>
      </c>
      <c r="Y169" s="286">
        <v>512.80179356990118</v>
      </c>
      <c r="Z169" s="311">
        <f>Y169/'4'!T169</f>
        <v>0.88530101641907732</v>
      </c>
      <c r="AA169" s="286">
        <v>512.54539267311634</v>
      </c>
      <c r="AB169" s="311">
        <f>AA169/'4'!U169</f>
        <v>0.88530101641907744</v>
      </c>
      <c r="AC169" s="286">
        <v>0.25640089678490463</v>
      </c>
      <c r="AD169" s="312">
        <f>AC169/'4'!V169</f>
        <v>0.88530101641907744</v>
      </c>
      <c r="AE169" s="317">
        <v>8.8530101641907755E-28</v>
      </c>
      <c r="AF169" s="311">
        <f>AE169/'4'!W169</f>
        <v>0.88530101641907755</v>
      </c>
      <c r="AG169" s="286">
        <v>8.8530101641907755E-28</v>
      </c>
      <c r="AH169" s="311">
        <f>AG169/'4'!X169</f>
        <v>0.88530101641907755</v>
      </c>
      <c r="AI169" s="286">
        <v>8.8530101641907755E-28</v>
      </c>
      <c r="AJ169" s="311">
        <f>AI169/'4'!Y169</f>
        <v>0.88530101641907755</v>
      </c>
      <c r="AK169" s="286">
        <v>8.8530101641907755E-28</v>
      </c>
      <c r="AL169" s="311">
        <f>AK169/'4'!Z169</f>
        <v>0.88530101641907755</v>
      </c>
      <c r="AM169" s="286">
        <v>8.8530101641907755E-28</v>
      </c>
      <c r="AN169" s="311">
        <f>AM169/'4'!AA169</f>
        <v>0.88530101641907755</v>
      </c>
      <c r="AO169" s="286">
        <v>8.8530101641907755E-28</v>
      </c>
      <c r="AP169" s="311">
        <f>AO169/'4'!AB169</f>
        <v>0.88530101641907755</v>
      </c>
      <c r="AQ169" s="286">
        <v>8.8530101641907755E-28</v>
      </c>
      <c r="AR169" s="311">
        <f>AQ169/'4'!AC169</f>
        <v>0.88530101641907755</v>
      </c>
      <c r="AS169" s="286">
        <v>8.8530101641907755E-28</v>
      </c>
      <c r="AT169" s="311">
        <f>AS169/'4'!AD169</f>
        <v>0.88530101641907755</v>
      </c>
      <c r="AU169" s="286">
        <v>0.25640089678490463</v>
      </c>
      <c r="AV169" s="311">
        <f>AU169/'4'!AE169</f>
        <v>0.88530101641907744</v>
      </c>
      <c r="AW169" s="286">
        <v>0.25640089678490463</v>
      </c>
      <c r="AX169" s="311">
        <f>AW169/'4'!AF169</f>
        <v>0.88530101641907744</v>
      </c>
      <c r="AY169" s="286">
        <v>-0.25640089678490463</v>
      </c>
      <c r="AZ169" s="312">
        <f>AY169/'4'!AG169</f>
        <v>0.88530101641907744</v>
      </c>
      <c r="BA169" s="316">
        <v>512.80179356990118</v>
      </c>
      <c r="BB169" s="311">
        <f>BA169/'4'!AH169</f>
        <v>0.88530101641907732</v>
      </c>
      <c r="BC169" s="286">
        <v>8.8530101641907755E-28</v>
      </c>
      <c r="BD169" s="311">
        <f>BC169/'4'!AI169</f>
        <v>0.68648206734903672</v>
      </c>
      <c r="BE169" s="286">
        <v>8.8530101641907755E-28</v>
      </c>
      <c r="BF169" s="311">
        <f>BE169/'4'!AJ169</f>
        <v>0.68648206734903672</v>
      </c>
      <c r="BG169" s="286">
        <v>8.8530101641907755E-28</v>
      </c>
      <c r="BH169" s="311">
        <f>BG169/'4'!AK169</f>
        <v>0.68648206734903672</v>
      </c>
      <c r="BI169" s="286">
        <v>512.80179356990118</v>
      </c>
      <c r="BJ169" s="311">
        <f>BI169/'4'!AL169</f>
        <v>0.88530101641907732</v>
      </c>
      <c r="BK169" s="286">
        <v>8.8530101641907755E-28</v>
      </c>
      <c r="BL169" s="311">
        <f>BK169/'4'!AM169</f>
        <v>0.68648206734903672</v>
      </c>
      <c r="BM169" s="286">
        <v>8.8530101641907755E-28</v>
      </c>
      <c r="BN169" s="311">
        <f>BM169/'4'!AN169</f>
        <v>0.68648206734903672</v>
      </c>
      <c r="BO169" s="286">
        <v>512.80179356990118</v>
      </c>
      <c r="BP169" s="311">
        <f>BO169/'4'!AO169</f>
        <v>0.88530101641907732</v>
      </c>
      <c r="BQ169" s="286">
        <v>512.80179356990118</v>
      </c>
      <c r="BR169" s="311">
        <f>BQ169/'4'!AP169</f>
        <v>0.88530101641907732</v>
      </c>
      <c r="BS169" s="286">
        <v>8.8530101641907755E-28</v>
      </c>
      <c r="BT169" s="312">
        <f>BS169/'4'!AQ169</f>
        <v>0.88530101641907755</v>
      </c>
      <c r="BW169" s="314"/>
    </row>
    <row r="170" spans="1:75" s="320" customFormat="1">
      <c r="A170" s="305"/>
      <c r="B170" s="256">
        <v>142</v>
      </c>
      <c r="C170" s="1084" t="s">
        <v>769</v>
      </c>
      <c r="D170" s="1084"/>
      <c r="E170" s="1084"/>
      <c r="F170" s="1084"/>
      <c r="G170" s="1084"/>
      <c r="H170" s="1085" t="s">
        <v>796</v>
      </c>
      <c r="I170" s="1086"/>
      <c r="J170" s="315">
        <v>11048</v>
      </c>
      <c r="K170" s="316">
        <v>2564.0089678495065</v>
      </c>
      <c r="L170" s="309">
        <f>K170/'4'!M170</f>
        <v>0.88530101641907744</v>
      </c>
      <c r="M170" s="286">
        <v>8.8530101641907755E-28</v>
      </c>
      <c r="N170" s="311">
        <f>M170/'4'!N170</f>
        <v>0.88530101641907755</v>
      </c>
      <c r="O170" s="286">
        <v>1.1417019132040281E-27</v>
      </c>
      <c r="P170" s="311">
        <f>O170/'4'!O170</f>
        <v>1.141701913204028</v>
      </c>
      <c r="Q170" s="286">
        <v>8.8530101641907755E-28</v>
      </c>
      <c r="R170" s="311">
        <f>Q170/'4'!P170</f>
        <v>0.88530101641907755</v>
      </c>
      <c r="S170" s="286">
        <v>2564.0089678495065</v>
      </c>
      <c r="T170" s="311">
        <f>S170/'4'!Q170</f>
        <v>0.88530101641907744</v>
      </c>
      <c r="U170" s="286">
        <v>8.8530101641907755E-28</v>
      </c>
      <c r="V170" s="311">
        <f>U170/'4'!R170</f>
        <v>0.68648206734903672</v>
      </c>
      <c r="W170" s="286">
        <v>8.8530101641907755E-28</v>
      </c>
      <c r="X170" s="311">
        <f>W170/'4'!S170</f>
        <v>0.68648206734903672</v>
      </c>
      <c r="Y170" s="286">
        <v>2564.0089678495065</v>
      </c>
      <c r="Z170" s="311">
        <f>Y170/'4'!T170</f>
        <v>0.88530101641907744</v>
      </c>
      <c r="AA170" s="286">
        <v>2563.7525669527213</v>
      </c>
      <c r="AB170" s="311">
        <f>AA170/'4'!U170</f>
        <v>0.88530101641907755</v>
      </c>
      <c r="AC170" s="286">
        <v>0.25640089678520656</v>
      </c>
      <c r="AD170" s="312">
        <f>AC170/'4'!V170</f>
        <v>0.88530101641907744</v>
      </c>
      <c r="AE170" s="317">
        <v>8.8530101641907755E-28</v>
      </c>
      <c r="AF170" s="311">
        <f>AE170/'4'!W170</f>
        <v>0.88530101641907755</v>
      </c>
      <c r="AG170" s="286">
        <v>8.8530101641907755E-28</v>
      </c>
      <c r="AH170" s="311">
        <f>AG170/'4'!X170</f>
        <v>0.88530101641907755</v>
      </c>
      <c r="AI170" s="286">
        <v>8.8530101641907755E-28</v>
      </c>
      <c r="AJ170" s="311">
        <f>AI170/'4'!Y170</f>
        <v>0.88530101641907755</v>
      </c>
      <c r="AK170" s="286">
        <v>8.8530101641907755E-28</v>
      </c>
      <c r="AL170" s="311">
        <f>AK170/'4'!Z170</f>
        <v>0.88530101641907755</v>
      </c>
      <c r="AM170" s="286">
        <v>8.8530101641907755E-28</v>
      </c>
      <c r="AN170" s="311">
        <f>AM170/'4'!AA170</f>
        <v>0.88530101641907755</v>
      </c>
      <c r="AO170" s="286">
        <v>8.8530101641907755E-28</v>
      </c>
      <c r="AP170" s="311">
        <f>AO170/'4'!AB170</f>
        <v>0.88530101641907755</v>
      </c>
      <c r="AQ170" s="286">
        <v>8.8530101641907755E-28</v>
      </c>
      <c r="AR170" s="311">
        <f>AQ170/'4'!AC170</f>
        <v>0.88530101641907755</v>
      </c>
      <c r="AS170" s="286">
        <v>8.8530101641907755E-28</v>
      </c>
      <c r="AT170" s="311">
        <f>AS170/'4'!AD170</f>
        <v>0.88530101641907755</v>
      </c>
      <c r="AU170" s="286">
        <v>0.25640089678520656</v>
      </c>
      <c r="AV170" s="311">
        <f>AU170/'4'!AE170</f>
        <v>0.88530101641907744</v>
      </c>
      <c r="AW170" s="286">
        <v>0.25640089678520656</v>
      </c>
      <c r="AX170" s="311">
        <f>AW170/'4'!AF170</f>
        <v>0.88530101641907744</v>
      </c>
      <c r="AY170" s="286">
        <v>-0.25640089678520656</v>
      </c>
      <c r="AZ170" s="312">
        <f>AY170/'4'!AG170</f>
        <v>0.88530101641907744</v>
      </c>
      <c r="BA170" s="316">
        <v>2564.0089678495065</v>
      </c>
      <c r="BB170" s="311">
        <f>BA170/'4'!AH170</f>
        <v>0.88530101641907744</v>
      </c>
      <c r="BC170" s="286">
        <v>8.8530101641907755E-28</v>
      </c>
      <c r="BD170" s="311">
        <f>BC170/'4'!AI170</f>
        <v>0.68648206734903672</v>
      </c>
      <c r="BE170" s="286">
        <v>8.8530101641907755E-28</v>
      </c>
      <c r="BF170" s="311">
        <f>BE170/'4'!AJ170</f>
        <v>0.68648206734903672</v>
      </c>
      <c r="BG170" s="286">
        <v>8.8530101641907755E-28</v>
      </c>
      <c r="BH170" s="311">
        <f>BG170/'4'!AK170</f>
        <v>0.68648206734903672</v>
      </c>
      <c r="BI170" s="286">
        <v>2564.0089678495065</v>
      </c>
      <c r="BJ170" s="311">
        <f>BI170/'4'!AL170</f>
        <v>0.88530101641907744</v>
      </c>
      <c r="BK170" s="286">
        <v>8.8530101641907755E-28</v>
      </c>
      <c r="BL170" s="311">
        <f>BK170/'4'!AM170</f>
        <v>0.68648206734903672</v>
      </c>
      <c r="BM170" s="286">
        <v>8.8530101641907755E-28</v>
      </c>
      <c r="BN170" s="311">
        <f>BM170/'4'!AN170</f>
        <v>0.68648206734903672</v>
      </c>
      <c r="BO170" s="286">
        <v>2564.0089678495065</v>
      </c>
      <c r="BP170" s="311">
        <f>BO170/'4'!AO170</f>
        <v>0.88530101641907744</v>
      </c>
      <c r="BQ170" s="286">
        <v>2564.0089678495065</v>
      </c>
      <c r="BR170" s="311">
        <f>BQ170/'4'!AP170</f>
        <v>0.88530101641907744</v>
      </c>
      <c r="BS170" s="286">
        <v>8.8530101641907755E-28</v>
      </c>
      <c r="BT170" s="312">
        <f>BS170/'4'!AQ170</f>
        <v>0.88530101641907755</v>
      </c>
      <c r="BW170" s="314"/>
    </row>
    <row r="171" spans="1:75" s="320" customFormat="1">
      <c r="A171" s="305"/>
      <c r="B171" s="256">
        <v>143</v>
      </c>
      <c r="C171" s="1084" t="s">
        <v>769</v>
      </c>
      <c r="D171" s="1084"/>
      <c r="E171" s="1084"/>
      <c r="F171" s="1084"/>
      <c r="G171" s="1084"/>
      <c r="H171" s="1085" t="s">
        <v>796</v>
      </c>
      <c r="I171" s="1086"/>
      <c r="J171" s="315">
        <v>11049</v>
      </c>
      <c r="K171" s="316">
        <v>2564.0089678495065</v>
      </c>
      <c r="L171" s="309">
        <f>K171/'4'!M171</f>
        <v>0.88530101641907744</v>
      </c>
      <c r="M171" s="286">
        <v>8.8530101641907755E-28</v>
      </c>
      <c r="N171" s="311">
        <f>M171/'4'!N171</f>
        <v>0.88530101641907755</v>
      </c>
      <c r="O171" s="286">
        <v>1.1417019132040281E-27</v>
      </c>
      <c r="P171" s="311">
        <f>O171/'4'!O171</f>
        <v>1.141701913204028</v>
      </c>
      <c r="Q171" s="286">
        <v>8.8530101641907755E-28</v>
      </c>
      <c r="R171" s="311">
        <f>Q171/'4'!P171</f>
        <v>0.88530101641907755</v>
      </c>
      <c r="S171" s="286">
        <v>2564.0089678495065</v>
      </c>
      <c r="T171" s="311">
        <f>S171/'4'!Q171</f>
        <v>0.88530101641907744</v>
      </c>
      <c r="U171" s="286">
        <v>8.8530101641907755E-28</v>
      </c>
      <c r="V171" s="311">
        <f>U171/'4'!R171</f>
        <v>0.68648206734903672</v>
      </c>
      <c r="W171" s="286">
        <v>8.8530101641907755E-28</v>
      </c>
      <c r="X171" s="311">
        <f>W171/'4'!S171</f>
        <v>0.68648206734903672</v>
      </c>
      <c r="Y171" s="286">
        <v>2564.0089678495065</v>
      </c>
      <c r="Z171" s="311">
        <f>Y171/'4'!T171</f>
        <v>0.88530101641907744</v>
      </c>
      <c r="AA171" s="286">
        <v>2563.7525669527213</v>
      </c>
      <c r="AB171" s="311">
        <f>AA171/'4'!U171</f>
        <v>0.88530101641907755</v>
      </c>
      <c r="AC171" s="286">
        <v>0.25640089678520656</v>
      </c>
      <c r="AD171" s="312">
        <f>AC171/'4'!V171</f>
        <v>0.88530101641907744</v>
      </c>
      <c r="AE171" s="317">
        <v>8.8530101641907755E-28</v>
      </c>
      <c r="AF171" s="311">
        <f>AE171/'4'!W171</f>
        <v>0.88530101641907755</v>
      </c>
      <c r="AG171" s="286">
        <v>8.8530101641907755E-28</v>
      </c>
      <c r="AH171" s="311">
        <f>AG171/'4'!X171</f>
        <v>0.88530101641907755</v>
      </c>
      <c r="AI171" s="286">
        <v>8.8530101641907755E-28</v>
      </c>
      <c r="AJ171" s="311">
        <f>AI171/'4'!Y171</f>
        <v>0.88530101641907755</v>
      </c>
      <c r="AK171" s="286">
        <v>8.8530101641907755E-28</v>
      </c>
      <c r="AL171" s="311">
        <f>AK171/'4'!Z171</f>
        <v>0.88530101641907755</v>
      </c>
      <c r="AM171" s="286">
        <v>8.8530101641907755E-28</v>
      </c>
      <c r="AN171" s="311">
        <f>AM171/'4'!AA171</f>
        <v>0.88530101641907755</v>
      </c>
      <c r="AO171" s="286">
        <v>8.8530101641907755E-28</v>
      </c>
      <c r="AP171" s="311">
        <f>AO171/'4'!AB171</f>
        <v>0.88530101641907755</v>
      </c>
      <c r="AQ171" s="286">
        <v>8.8530101641907755E-28</v>
      </c>
      <c r="AR171" s="311">
        <f>AQ171/'4'!AC171</f>
        <v>0.88530101641907755</v>
      </c>
      <c r="AS171" s="286">
        <v>8.8530101641907755E-28</v>
      </c>
      <c r="AT171" s="311">
        <f>AS171/'4'!AD171</f>
        <v>0.88530101641907755</v>
      </c>
      <c r="AU171" s="286">
        <v>0.25640089678520656</v>
      </c>
      <c r="AV171" s="311">
        <f>AU171/'4'!AE171</f>
        <v>0.88530101641907744</v>
      </c>
      <c r="AW171" s="286">
        <v>0.25640089678520656</v>
      </c>
      <c r="AX171" s="311">
        <f>AW171/'4'!AF171</f>
        <v>0.88530101641907744</v>
      </c>
      <c r="AY171" s="286">
        <v>-0.25640089678520656</v>
      </c>
      <c r="AZ171" s="312">
        <f>AY171/'4'!AG171</f>
        <v>0.88530101641907744</v>
      </c>
      <c r="BA171" s="316">
        <v>2564.0089678495065</v>
      </c>
      <c r="BB171" s="311">
        <f>BA171/'4'!AH171</f>
        <v>0.88530101641907744</v>
      </c>
      <c r="BC171" s="286">
        <v>8.8530101641907755E-28</v>
      </c>
      <c r="BD171" s="311">
        <f>BC171/'4'!AI171</f>
        <v>0.68648206734903672</v>
      </c>
      <c r="BE171" s="286">
        <v>8.8530101641907755E-28</v>
      </c>
      <c r="BF171" s="311">
        <f>BE171/'4'!AJ171</f>
        <v>0.68648206734903672</v>
      </c>
      <c r="BG171" s="286">
        <v>8.8530101641907755E-28</v>
      </c>
      <c r="BH171" s="311">
        <f>BG171/'4'!AK171</f>
        <v>0.68648206734903672</v>
      </c>
      <c r="BI171" s="286">
        <v>2564.0089678495065</v>
      </c>
      <c r="BJ171" s="311">
        <f>BI171/'4'!AL171</f>
        <v>0.88530101641907744</v>
      </c>
      <c r="BK171" s="286">
        <v>8.8530101641907755E-28</v>
      </c>
      <c r="BL171" s="311">
        <f>BK171/'4'!AM171</f>
        <v>0.68648206734903672</v>
      </c>
      <c r="BM171" s="286">
        <v>8.8530101641907755E-28</v>
      </c>
      <c r="BN171" s="311">
        <f>BM171/'4'!AN171</f>
        <v>0.68648206734903672</v>
      </c>
      <c r="BO171" s="286">
        <v>2564.0089678495065</v>
      </c>
      <c r="BP171" s="311">
        <f>BO171/'4'!AO171</f>
        <v>0.88530101641907744</v>
      </c>
      <c r="BQ171" s="286">
        <v>2564.0089678495065</v>
      </c>
      <c r="BR171" s="311">
        <f>BQ171/'4'!AP171</f>
        <v>0.88530101641907744</v>
      </c>
      <c r="BS171" s="286">
        <v>8.8530101641907755E-28</v>
      </c>
      <c r="BT171" s="312">
        <f>BS171/'4'!AQ171</f>
        <v>0.88530101641907755</v>
      </c>
      <c r="BW171" s="314"/>
    </row>
    <row r="172" spans="1:75" s="320" customFormat="1">
      <c r="A172" s="305"/>
      <c r="B172" s="256">
        <v>144</v>
      </c>
      <c r="C172" s="1084" t="s">
        <v>769</v>
      </c>
      <c r="D172" s="1084"/>
      <c r="E172" s="1084"/>
      <c r="F172" s="1084"/>
      <c r="G172" s="1084"/>
      <c r="H172" s="1085" t="s">
        <v>796</v>
      </c>
      <c r="I172" s="1086"/>
      <c r="J172" s="315">
        <v>11050</v>
      </c>
      <c r="K172" s="316">
        <v>2564.0089678495065</v>
      </c>
      <c r="L172" s="309">
        <f>K172/'4'!M172</f>
        <v>0.88530101641907744</v>
      </c>
      <c r="M172" s="286">
        <v>8.8530101641907755E-28</v>
      </c>
      <c r="N172" s="311">
        <f>M172/'4'!N172</f>
        <v>0.88530101641907755</v>
      </c>
      <c r="O172" s="286">
        <v>1.1417019132040281E-27</v>
      </c>
      <c r="P172" s="311">
        <f>O172/'4'!O172</f>
        <v>1.141701913204028</v>
      </c>
      <c r="Q172" s="286">
        <v>8.8530101641907755E-28</v>
      </c>
      <c r="R172" s="311">
        <f>Q172/'4'!P172</f>
        <v>0.88530101641907755</v>
      </c>
      <c r="S172" s="286">
        <v>2564.0089678495065</v>
      </c>
      <c r="T172" s="311">
        <f>S172/'4'!Q172</f>
        <v>0.88530101641907744</v>
      </c>
      <c r="U172" s="286">
        <v>8.8530101641907755E-28</v>
      </c>
      <c r="V172" s="311">
        <f>U172/'4'!R172</f>
        <v>0.68648206734903672</v>
      </c>
      <c r="W172" s="286">
        <v>8.8530101641907755E-28</v>
      </c>
      <c r="X172" s="311">
        <f>W172/'4'!S172</f>
        <v>0.68648206734903672</v>
      </c>
      <c r="Y172" s="286">
        <v>2564.0089678495065</v>
      </c>
      <c r="Z172" s="311">
        <f>Y172/'4'!T172</f>
        <v>0.88530101641907744</v>
      </c>
      <c r="AA172" s="286">
        <v>2563.7525669527213</v>
      </c>
      <c r="AB172" s="311">
        <f>AA172/'4'!U172</f>
        <v>0.88530101641907755</v>
      </c>
      <c r="AC172" s="286">
        <v>0.25640089678520656</v>
      </c>
      <c r="AD172" s="312">
        <f>AC172/'4'!V172</f>
        <v>0.88530101641907744</v>
      </c>
      <c r="AE172" s="317">
        <v>8.8530101641907755E-28</v>
      </c>
      <c r="AF172" s="311">
        <f>AE172/'4'!W172</f>
        <v>0.88530101641907755</v>
      </c>
      <c r="AG172" s="286">
        <v>8.8530101641907755E-28</v>
      </c>
      <c r="AH172" s="311">
        <f>AG172/'4'!X172</f>
        <v>0.88530101641907755</v>
      </c>
      <c r="AI172" s="286">
        <v>8.8530101641907755E-28</v>
      </c>
      <c r="AJ172" s="311">
        <f>AI172/'4'!Y172</f>
        <v>0.88530101641907755</v>
      </c>
      <c r="AK172" s="286">
        <v>8.8530101641907755E-28</v>
      </c>
      <c r="AL172" s="311">
        <f>AK172/'4'!Z172</f>
        <v>0.88530101641907755</v>
      </c>
      <c r="AM172" s="286">
        <v>8.8530101641907755E-28</v>
      </c>
      <c r="AN172" s="311">
        <f>AM172/'4'!AA172</f>
        <v>0.88530101641907755</v>
      </c>
      <c r="AO172" s="286">
        <v>8.8530101641907755E-28</v>
      </c>
      <c r="AP172" s="311">
        <f>AO172/'4'!AB172</f>
        <v>0.88530101641907755</v>
      </c>
      <c r="AQ172" s="286">
        <v>8.8530101641907755E-28</v>
      </c>
      <c r="AR172" s="311">
        <f>AQ172/'4'!AC172</f>
        <v>0.88530101641907755</v>
      </c>
      <c r="AS172" s="286">
        <v>8.8530101641907755E-28</v>
      </c>
      <c r="AT172" s="311">
        <f>AS172/'4'!AD172</f>
        <v>0.88530101641907755</v>
      </c>
      <c r="AU172" s="286">
        <v>0.25640089678520656</v>
      </c>
      <c r="AV172" s="311">
        <f>AU172/'4'!AE172</f>
        <v>0.88530101641907744</v>
      </c>
      <c r="AW172" s="286">
        <v>0.25640089678520656</v>
      </c>
      <c r="AX172" s="311">
        <f>AW172/'4'!AF172</f>
        <v>0.88530101641907744</v>
      </c>
      <c r="AY172" s="286">
        <v>-0.25640089678520656</v>
      </c>
      <c r="AZ172" s="312">
        <f>AY172/'4'!AG172</f>
        <v>0.88530101641907744</v>
      </c>
      <c r="BA172" s="316">
        <v>2564.0089678495065</v>
      </c>
      <c r="BB172" s="311">
        <f>BA172/'4'!AH172</f>
        <v>0.88530101641907744</v>
      </c>
      <c r="BC172" s="286">
        <v>8.8530101641907755E-28</v>
      </c>
      <c r="BD172" s="311">
        <f>BC172/'4'!AI172</f>
        <v>0.68648206734903672</v>
      </c>
      <c r="BE172" s="286">
        <v>8.8530101641907755E-28</v>
      </c>
      <c r="BF172" s="311">
        <f>BE172/'4'!AJ172</f>
        <v>0.68648206734903672</v>
      </c>
      <c r="BG172" s="286">
        <v>8.8530101641907755E-28</v>
      </c>
      <c r="BH172" s="311">
        <f>BG172/'4'!AK172</f>
        <v>0.68648206734903672</v>
      </c>
      <c r="BI172" s="286">
        <v>2564.0089678495065</v>
      </c>
      <c r="BJ172" s="311">
        <f>BI172/'4'!AL172</f>
        <v>0.88530101641907744</v>
      </c>
      <c r="BK172" s="286">
        <v>8.8530101641907755E-28</v>
      </c>
      <c r="BL172" s="311">
        <f>BK172/'4'!AM172</f>
        <v>0.68648206734903672</v>
      </c>
      <c r="BM172" s="286">
        <v>8.8530101641907755E-28</v>
      </c>
      <c r="BN172" s="311">
        <f>BM172/'4'!AN172</f>
        <v>0.68648206734903672</v>
      </c>
      <c r="BO172" s="286">
        <v>2564.0089678495065</v>
      </c>
      <c r="BP172" s="311">
        <f>BO172/'4'!AO172</f>
        <v>0.88530101641907744</v>
      </c>
      <c r="BQ172" s="286">
        <v>2564.0089678495065</v>
      </c>
      <c r="BR172" s="311">
        <f>BQ172/'4'!AP172</f>
        <v>0.88530101641907744</v>
      </c>
      <c r="BS172" s="286">
        <v>8.8530101641907755E-28</v>
      </c>
      <c r="BT172" s="312">
        <f>BS172/'4'!AQ172</f>
        <v>0.88530101641907755</v>
      </c>
      <c r="BW172" s="314"/>
    </row>
    <row r="173" spans="1:75" s="320" customFormat="1">
      <c r="A173" s="305"/>
      <c r="B173" s="256">
        <v>145</v>
      </c>
      <c r="C173" s="1084" t="s">
        <v>769</v>
      </c>
      <c r="D173" s="1084"/>
      <c r="E173" s="1084"/>
      <c r="F173" s="1084"/>
      <c r="G173" s="1084"/>
      <c r="H173" s="1085" t="s">
        <v>796</v>
      </c>
      <c r="I173" s="1086"/>
      <c r="J173" s="315">
        <v>11051</v>
      </c>
      <c r="K173" s="316">
        <v>2564.0089678495065</v>
      </c>
      <c r="L173" s="309">
        <f>K173/'4'!M173</f>
        <v>0.88530101641907744</v>
      </c>
      <c r="M173" s="286">
        <v>8.8530101641907755E-28</v>
      </c>
      <c r="N173" s="311">
        <f>M173/'4'!N173</f>
        <v>0.88530101641907755</v>
      </c>
      <c r="O173" s="286">
        <v>1.1417019132040281E-27</v>
      </c>
      <c r="P173" s="311">
        <f>O173/'4'!O173</f>
        <v>1.141701913204028</v>
      </c>
      <c r="Q173" s="286">
        <v>8.8530101641907755E-28</v>
      </c>
      <c r="R173" s="311">
        <f>Q173/'4'!P173</f>
        <v>0.88530101641907755</v>
      </c>
      <c r="S173" s="286">
        <v>2564.0089678495065</v>
      </c>
      <c r="T173" s="311">
        <f>S173/'4'!Q173</f>
        <v>0.88530101641907744</v>
      </c>
      <c r="U173" s="286">
        <v>8.8530101641907755E-28</v>
      </c>
      <c r="V173" s="311">
        <f>U173/'4'!R173</f>
        <v>0.68648206734903672</v>
      </c>
      <c r="W173" s="286">
        <v>8.8530101641907755E-28</v>
      </c>
      <c r="X173" s="311">
        <f>W173/'4'!S173</f>
        <v>0.68648206734903672</v>
      </c>
      <c r="Y173" s="286">
        <v>2564.0089678495065</v>
      </c>
      <c r="Z173" s="311">
        <f>Y173/'4'!T173</f>
        <v>0.88530101641907744</v>
      </c>
      <c r="AA173" s="286">
        <v>2563.7525669527213</v>
      </c>
      <c r="AB173" s="311">
        <f>AA173/'4'!U173</f>
        <v>0.88530101641907755</v>
      </c>
      <c r="AC173" s="286">
        <v>0.25640089678520656</v>
      </c>
      <c r="AD173" s="312">
        <f>AC173/'4'!V173</f>
        <v>0.88530101641907744</v>
      </c>
      <c r="AE173" s="317">
        <v>8.8530101641907755E-28</v>
      </c>
      <c r="AF173" s="311">
        <f>AE173/'4'!W173</f>
        <v>0.88530101641907755</v>
      </c>
      <c r="AG173" s="286">
        <v>8.8530101641907755E-28</v>
      </c>
      <c r="AH173" s="311">
        <f>AG173/'4'!X173</f>
        <v>0.88530101641907755</v>
      </c>
      <c r="AI173" s="286">
        <v>8.8530101641907755E-28</v>
      </c>
      <c r="AJ173" s="311">
        <f>AI173/'4'!Y173</f>
        <v>0.88530101641907755</v>
      </c>
      <c r="AK173" s="286">
        <v>8.8530101641907755E-28</v>
      </c>
      <c r="AL173" s="311">
        <f>AK173/'4'!Z173</f>
        <v>0.88530101641907755</v>
      </c>
      <c r="AM173" s="286">
        <v>8.8530101641907755E-28</v>
      </c>
      <c r="AN173" s="311">
        <f>AM173/'4'!AA173</f>
        <v>0.88530101641907755</v>
      </c>
      <c r="AO173" s="286">
        <v>8.8530101641907755E-28</v>
      </c>
      <c r="AP173" s="311">
        <f>AO173/'4'!AB173</f>
        <v>0.88530101641907755</v>
      </c>
      <c r="AQ173" s="286">
        <v>8.8530101641907755E-28</v>
      </c>
      <c r="AR173" s="311">
        <f>AQ173/'4'!AC173</f>
        <v>0.88530101641907755</v>
      </c>
      <c r="AS173" s="286">
        <v>8.8530101641907755E-28</v>
      </c>
      <c r="AT173" s="311">
        <f>AS173/'4'!AD173</f>
        <v>0.88530101641907755</v>
      </c>
      <c r="AU173" s="286">
        <v>0.25640089678520656</v>
      </c>
      <c r="AV173" s="311">
        <f>AU173/'4'!AE173</f>
        <v>0.88530101641907744</v>
      </c>
      <c r="AW173" s="286">
        <v>0.25640089678520656</v>
      </c>
      <c r="AX173" s="311">
        <f>AW173/'4'!AF173</f>
        <v>0.88530101641907744</v>
      </c>
      <c r="AY173" s="286">
        <v>-0.25640089678520656</v>
      </c>
      <c r="AZ173" s="312">
        <f>AY173/'4'!AG173</f>
        <v>0.88530101641907744</v>
      </c>
      <c r="BA173" s="316">
        <v>2564.0089678495065</v>
      </c>
      <c r="BB173" s="311">
        <f>BA173/'4'!AH173</f>
        <v>0.88530101641907744</v>
      </c>
      <c r="BC173" s="286">
        <v>8.8530101641907755E-28</v>
      </c>
      <c r="BD173" s="311">
        <f>BC173/'4'!AI173</f>
        <v>0.68648206734903672</v>
      </c>
      <c r="BE173" s="286">
        <v>8.8530101641907755E-28</v>
      </c>
      <c r="BF173" s="311">
        <f>BE173/'4'!AJ173</f>
        <v>0.68648206734903672</v>
      </c>
      <c r="BG173" s="286">
        <v>8.8530101641907755E-28</v>
      </c>
      <c r="BH173" s="311">
        <f>BG173/'4'!AK173</f>
        <v>0.68648206734903672</v>
      </c>
      <c r="BI173" s="286">
        <v>2564.0089678495065</v>
      </c>
      <c r="BJ173" s="311">
        <f>BI173/'4'!AL173</f>
        <v>0.88530101641907744</v>
      </c>
      <c r="BK173" s="286">
        <v>8.8530101641907755E-28</v>
      </c>
      <c r="BL173" s="311">
        <f>BK173/'4'!AM173</f>
        <v>0.68648206734903672</v>
      </c>
      <c r="BM173" s="286">
        <v>8.8530101641907755E-28</v>
      </c>
      <c r="BN173" s="311">
        <f>BM173/'4'!AN173</f>
        <v>0.68648206734903672</v>
      </c>
      <c r="BO173" s="286">
        <v>2564.0089678495065</v>
      </c>
      <c r="BP173" s="311">
        <f>BO173/'4'!AO173</f>
        <v>0.88530101641907744</v>
      </c>
      <c r="BQ173" s="286">
        <v>2564.0089678495065</v>
      </c>
      <c r="BR173" s="311">
        <f>BQ173/'4'!AP173</f>
        <v>0.88530101641907744</v>
      </c>
      <c r="BS173" s="286">
        <v>8.8530101641907755E-28</v>
      </c>
      <c r="BT173" s="312">
        <f>BS173/'4'!AQ173</f>
        <v>0.88530101641907755</v>
      </c>
      <c r="BW173" s="314"/>
    </row>
    <row r="174" spans="1:75" s="320" customFormat="1">
      <c r="A174" s="305"/>
      <c r="B174" s="256">
        <v>146</v>
      </c>
      <c r="C174" s="1084" t="s">
        <v>769</v>
      </c>
      <c r="D174" s="1084"/>
      <c r="E174" s="1084"/>
      <c r="F174" s="1084"/>
      <c r="G174" s="1084"/>
      <c r="H174" s="1085" t="s">
        <v>796</v>
      </c>
      <c r="I174" s="1086"/>
      <c r="J174" s="315">
        <v>11052</v>
      </c>
      <c r="K174" s="316">
        <v>2564.0089678495065</v>
      </c>
      <c r="L174" s="309">
        <f>K174/'4'!M174</f>
        <v>0.88530101641907744</v>
      </c>
      <c r="M174" s="286">
        <v>8.8530101641907755E-28</v>
      </c>
      <c r="N174" s="311">
        <f>M174/'4'!N174</f>
        <v>0.88530101641907755</v>
      </c>
      <c r="O174" s="286">
        <v>1.1417019132040281E-27</v>
      </c>
      <c r="P174" s="311">
        <f>O174/'4'!O174</f>
        <v>1.141701913204028</v>
      </c>
      <c r="Q174" s="286">
        <v>8.8530101641907755E-28</v>
      </c>
      <c r="R174" s="311">
        <f>Q174/'4'!P174</f>
        <v>0.88530101641907755</v>
      </c>
      <c r="S174" s="286">
        <v>2564.0089678495065</v>
      </c>
      <c r="T174" s="311">
        <f>S174/'4'!Q174</f>
        <v>0.88530101641907744</v>
      </c>
      <c r="U174" s="286">
        <v>8.8530101641907755E-28</v>
      </c>
      <c r="V174" s="311">
        <f>U174/'4'!R174</f>
        <v>0.68648206734903672</v>
      </c>
      <c r="W174" s="286">
        <v>8.8530101641907755E-28</v>
      </c>
      <c r="X174" s="311">
        <f>W174/'4'!S174</f>
        <v>0.68648206734903672</v>
      </c>
      <c r="Y174" s="286">
        <v>2564.0089678495065</v>
      </c>
      <c r="Z174" s="311">
        <f>Y174/'4'!T174</f>
        <v>0.88530101641907744</v>
      </c>
      <c r="AA174" s="286">
        <v>2563.7525669527213</v>
      </c>
      <c r="AB174" s="311">
        <f>AA174/'4'!U174</f>
        <v>0.88530101641907755</v>
      </c>
      <c r="AC174" s="286">
        <v>0.25640089678520656</v>
      </c>
      <c r="AD174" s="312">
        <f>AC174/'4'!V174</f>
        <v>0.88530101641907744</v>
      </c>
      <c r="AE174" s="317">
        <v>8.8530101641907755E-28</v>
      </c>
      <c r="AF174" s="311">
        <f>AE174/'4'!W174</f>
        <v>0.88530101641907755</v>
      </c>
      <c r="AG174" s="286">
        <v>8.8530101641907755E-28</v>
      </c>
      <c r="AH174" s="311">
        <f>AG174/'4'!X174</f>
        <v>0.88530101641907755</v>
      </c>
      <c r="AI174" s="286">
        <v>8.8530101641907755E-28</v>
      </c>
      <c r="AJ174" s="311">
        <f>AI174/'4'!Y174</f>
        <v>0.88530101641907755</v>
      </c>
      <c r="AK174" s="286">
        <v>8.8530101641907755E-28</v>
      </c>
      <c r="AL174" s="311">
        <f>AK174/'4'!Z174</f>
        <v>0.88530101641907755</v>
      </c>
      <c r="AM174" s="286">
        <v>8.8530101641907755E-28</v>
      </c>
      <c r="AN174" s="311">
        <f>AM174/'4'!AA174</f>
        <v>0.88530101641907755</v>
      </c>
      <c r="AO174" s="286">
        <v>8.8530101641907755E-28</v>
      </c>
      <c r="AP174" s="311">
        <f>AO174/'4'!AB174</f>
        <v>0.88530101641907755</v>
      </c>
      <c r="AQ174" s="286">
        <v>8.8530101641907755E-28</v>
      </c>
      <c r="AR174" s="311">
        <f>AQ174/'4'!AC174</f>
        <v>0.88530101641907755</v>
      </c>
      <c r="AS174" s="286">
        <v>8.8530101641907755E-28</v>
      </c>
      <c r="AT174" s="311">
        <f>AS174/'4'!AD174</f>
        <v>0.88530101641907755</v>
      </c>
      <c r="AU174" s="286">
        <v>0.25640089678520656</v>
      </c>
      <c r="AV174" s="311">
        <f>AU174/'4'!AE174</f>
        <v>0.88530101641907744</v>
      </c>
      <c r="AW174" s="286">
        <v>0.25640089678520656</v>
      </c>
      <c r="AX174" s="311">
        <f>AW174/'4'!AF174</f>
        <v>0.88530101641907744</v>
      </c>
      <c r="AY174" s="286">
        <v>-0.25640089678520656</v>
      </c>
      <c r="AZ174" s="312">
        <f>AY174/'4'!AG174</f>
        <v>0.88530101641907744</v>
      </c>
      <c r="BA174" s="316">
        <v>2564.0089678495065</v>
      </c>
      <c r="BB174" s="311">
        <f>BA174/'4'!AH174</f>
        <v>0.88530101641907744</v>
      </c>
      <c r="BC174" s="286">
        <v>8.8530101641907755E-28</v>
      </c>
      <c r="BD174" s="311">
        <f>BC174/'4'!AI174</f>
        <v>0.68648206734903672</v>
      </c>
      <c r="BE174" s="286">
        <v>8.8530101641907755E-28</v>
      </c>
      <c r="BF174" s="311">
        <f>BE174/'4'!AJ174</f>
        <v>0.68648206734903672</v>
      </c>
      <c r="BG174" s="286">
        <v>8.8530101641907755E-28</v>
      </c>
      <c r="BH174" s="311">
        <f>BG174/'4'!AK174</f>
        <v>0.68648206734903672</v>
      </c>
      <c r="BI174" s="286">
        <v>2564.0089678495065</v>
      </c>
      <c r="BJ174" s="311">
        <f>BI174/'4'!AL174</f>
        <v>0.88530101641907744</v>
      </c>
      <c r="BK174" s="286">
        <v>8.8530101641907755E-28</v>
      </c>
      <c r="BL174" s="311">
        <f>BK174/'4'!AM174</f>
        <v>0.68648206734903672</v>
      </c>
      <c r="BM174" s="286">
        <v>8.8530101641907755E-28</v>
      </c>
      <c r="BN174" s="311">
        <f>BM174/'4'!AN174</f>
        <v>0.68648206734903672</v>
      </c>
      <c r="BO174" s="286">
        <v>2564.0089678495065</v>
      </c>
      <c r="BP174" s="311">
        <f>BO174/'4'!AO174</f>
        <v>0.88530101641907744</v>
      </c>
      <c r="BQ174" s="286">
        <v>2564.0089678495065</v>
      </c>
      <c r="BR174" s="311">
        <f>BQ174/'4'!AP174</f>
        <v>0.88530101641907744</v>
      </c>
      <c r="BS174" s="286">
        <v>8.8530101641907755E-28</v>
      </c>
      <c r="BT174" s="312">
        <f>BS174/'4'!AQ174</f>
        <v>0.88530101641907755</v>
      </c>
      <c r="BW174" s="314"/>
    </row>
    <row r="175" spans="1:75" s="320" customFormat="1">
      <c r="A175" s="305"/>
      <c r="B175" s="256">
        <v>147</v>
      </c>
      <c r="C175" s="1084" t="s">
        <v>770</v>
      </c>
      <c r="D175" s="1084"/>
      <c r="E175" s="1084"/>
      <c r="F175" s="1084"/>
      <c r="G175" s="1084"/>
      <c r="H175" s="1085" t="s">
        <v>796</v>
      </c>
      <c r="I175" s="1086"/>
      <c r="J175" s="315">
        <v>11053</v>
      </c>
      <c r="K175" s="316">
        <v>6410.022419623765</v>
      </c>
      <c r="L175" s="309">
        <f>K175/'4'!M175</f>
        <v>0.88530101641907744</v>
      </c>
      <c r="M175" s="286">
        <v>8.8530101641907755E-28</v>
      </c>
      <c r="N175" s="311">
        <f>M175/'4'!N175</f>
        <v>0.88530101641907755</v>
      </c>
      <c r="O175" s="286">
        <v>1.1417019132040281E-27</v>
      </c>
      <c r="P175" s="311">
        <f>O175/'4'!O175</f>
        <v>1.141701913204028</v>
      </c>
      <c r="Q175" s="286">
        <v>8.8530101641907755E-28</v>
      </c>
      <c r="R175" s="311">
        <f>Q175/'4'!P175</f>
        <v>0.88530101641907755</v>
      </c>
      <c r="S175" s="286">
        <v>6410.022419623765</v>
      </c>
      <c r="T175" s="311">
        <f>S175/'4'!Q175</f>
        <v>0.88530101641907744</v>
      </c>
      <c r="U175" s="286">
        <v>8.8530101641907755E-28</v>
      </c>
      <c r="V175" s="311">
        <f>U175/'4'!R175</f>
        <v>0.68648206734903672</v>
      </c>
      <c r="W175" s="286">
        <v>8.8530101641907755E-28</v>
      </c>
      <c r="X175" s="311">
        <f>W175/'4'!S175</f>
        <v>0.68648206734903672</v>
      </c>
      <c r="Y175" s="286">
        <v>6410.022419623765</v>
      </c>
      <c r="Z175" s="311">
        <f>Y175/'4'!T175</f>
        <v>0.88530101641907744</v>
      </c>
      <c r="AA175" s="286">
        <v>5481.6880090551986</v>
      </c>
      <c r="AB175" s="311">
        <f>AA175/'4'!U175</f>
        <v>0.88530101641907744</v>
      </c>
      <c r="AC175" s="286">
        <v>928.33441056856645</v>
      </c>
      <c r="AD175" s="312">
        <f>AC175/'4'!V175</f>
        <v>0.88530101641907744</v>
      </c>
      <c r="AE175" s="317">
        <v>8.8530101641907755E-28</v>
      </c>
      <c r="AF175" s="311">
        <f>AE175/'4'!W175</f>
        <v>0.88530101641907755</v>
      </c>
      <c r="AG175" s="286">
        <v>8.8530101641907755E-28</v>
      </c>
      <c r="AH175" s="311">
        <f>AG175/'4'!X175</f>
        <v>0.88530101641907755</v>
      </c>
      <c r="AI175" s="286">
        <v>8.8530101641907755E-28</v>
      </c>
      <c r="AJ175" s="311">
        <f>AI175/'4'!Y175</f>
        <v>0.88530101641907755</v>
      </c>
      <c r="AK175" s="286">
        <v>8.8530101641907755E-28</v>
      </c>
      <c r="AL175" s="311">
        <f>AK175/'4'!Z175</f>
        <v>0.88530101641907755</v>
      </c>
      <c r="AM175" s="286">
        <v>8.8530101641907755E-28</v>
      </c>
      <c r="AN175" s="311">
        <f>AM175/'4'!AA175</f>
        <v>0.88530101641907755</v>
      </c>
      <c r="AO175" s="286">
        <v>8.8530101641907755E-28</v>
      </c>
      <c r="AP175" s="311">
        <f>AO175/'4'!AB175</f>
        <v>0.88530101641907755</v>
      </c>
      <c r="AQ175" s="286">
        <v>8.8530101641907755E-28</v>
      </c>
      <c r="AR175" s="311">
        <f>AQ175/'4'!AC175</f>
        <v>0.88530101641907755</v>
      </c>
      <c r="AS175" s="286">
        <v>8.8530101641907755E-28</v>
      </c>
      <c r="AT175" s="311">
        <f>AS175/'4'!AD175</f>
        <v>0.88530101641907755</v>
      </c>
      <c r="AU175" s="286">
        <v>291.36465543744384</v>
      </c>
      <c r="AV175" s="311">
        <f>AU175/'4'!AE175</f>
        <v>0.88530101641907732</v>
      </c>
      <c r="AW175" s="286">
        <v>291.36465543744384</v>
      </c>
      <c r="AX175" s="311">
        <f>AW175/'4'!AF175</f>
        <v>0.88530101641907732</v>
      </c>
      <c r="AY175" s="286">
        <v>-291.36465543744384</v>
      </c>
      <c r="AZ175" s="312">
        <f>AY175/'4'!AG175</f>
        <v>0.88530101641907732</v>
      </c>
      <c r="BA175" s="316">
        <v>6410.022419623765</v>
      </c>
      <c r="BB175" s="311">
        <f>BA175/'4'!AH175</f>
        <v>0.88530101641907744</v>
      </c>
      <c r="BC175" s="286">
        <v>8.8530101641907755E-28</v>
      </c>
      <c r="BD175" s="311">
        <f>BC175/'4'!AI175</f>
        <v>0.68648206734903672</v>
      </c>
      <c r="BE175" s="286">
        <v>8.8530101641907755E-28</v>
      </c>
      <c r="BF175" s="311">
        <f>BE175/'4'!AJ175</f>
        <v>0.68648206734903672</v>
      </c>
      <c r="BG175" s="286">
        <v>8.8530101641907755E-28</v>
      </c>
      <c r="BH175" s="311">
        <f>BG175/'4'!AK175</f>
        <v>0.68648206734903672</v>
      </c>
      <c r="BI175" s="286">
        <v>6410.022419623765</v>
      </c>
      <c r="BJ175" s="311">
        <f>BI175/'4'!AL175</f>
        <v>0.88530101641907744</v>
      </c>
      <c r="BK175" s="286">
        <v>8.8530101641907755E-28</v>
      </c>
      <c r="BL175" s="311">
        <f>BK175/'4'!AM175</f>
        <v>0.68648206734903672</v>
      </c>
      <c r="BM175" s="286">
        <v>8.8530101641907755E-28</v>
      </c>
      <c r="BN175" s="311">
        <f>BM175/'4'!AN175</f>
        <v>0.68648206734903672</v>
      </c>
      <c r="BO175" s="286">
        <v>6410.022419623765</v>
      </c>
      <c r="BP175" s="311">
        <f>BO175/'4'!AO175</f>
        <v>0.88530101641907744</v>
      </c>
      <c r="BQ175" s="286">
        <v>5773.0526644926422</v>
      </c>
      <c r="BR175" s="311">
        <f>BQ175/'4'!AP175</f>
        <v>0.88530101641907744</v>
      </c>
      <c r="BS175" s="286">
        <v>636.9697551311225</v>
      </c>
      <c r="BT175" s="312">
        <f>BS175/'4'!AQ175</f>
        <v>0.88530101641907732</v>
      </c>
      <c r="BW175" s="314"/>
    </row>
    <row r="176" spans="1:75" s="320" customFormat="1">
      <c r="A176" s="305"/>
      <c r="B176" s="256">
        <v>148</v>
      </c>
      <c r="C176" s="1084" t="s">
        <v>765</v>
      </c>
      <c r="D176" s="1084"/>
      <c r="E176" s="1084"/>
      <c r="F176" s="1084"/>
      <c r="G176" s="1084"/>
      <c r="H176" s="1085" t="s">
        <v>802</v>
      </c>
      <c r="I176" s="1086"/>
      <c r="J176" s="315">
        <v>11055</v>
      </c>
      <c r="K176" s="316">
        <v>5128.0179356990129</v>
      </c>
      <c r="L176" s="309">
        <f>K176/'4'!M176</f>
        <v>0.88530101641907744</v>
      </c>
      <c r="M176" s="286">
        <v>8.8530101641907755E-28</v>
      </c>
      <c r="N176" s="311">
        <f>M176/'4'!N176</f>
        <v>0.88530101641907755</v>
      </c>
      <c r="O176" s="286">
        <v>1.1417019132040281E-27</v>
      </c>
      <c r="P176" s="311">
        <f>O176/'4'!O176</f>
        <v>1.141701913204028</v>
      </c>
      <c r="Q176" s="286">
        <v>8.8530101641907755E-28</v>
      </c>
      <c r="R176" s="311">
        <f>Q176/'4'!P176</f>
        <v>0.88530101641907755</v>
      </c>
      <c r="S176" s="286">
        <v>5128.0179356990129</v>
      </c>
      <c r="T176" s="311">
        <f>S176/'4'!Q176</f>
        <v>0.88530101641907744</v>
      </c>
      <c r="U176" s="286">
        <v>8.8530101641907755E-28</v>
      </c>
      <c r="V176" s="311">
        <f>U176/'4'!R176</f>
        <v>0.68648206734903672</v>
      </c>
      <c r="W176" s="286">
        <v>8.8530101641907755E-28</v>
      </c>
      <c r="X176" s="311">
        <f>W176/'4'!S176</f>
        <v>0.68648206734903672</v>
      </c>
      <c r="Y176" s="286">
        <v>5128.0179356990129</v>
      </c>
      <c r="Z176" s="311">
        <f>Y176/'4'!T176</f>
        <v>0.88530101641907744</v>
      </c>
      <c r="AA176" s="286">
        <v>5127.7615348022273</v>
      </c>
      <c r="AB176" s="311">
        <f>AA176/'4'!U176</f>
        <v>0.88530101641907744</v>
      </c>
      <c r="AC176" s="286">
        <v>0.25640089678520656</v>
      </c>
      <c r="AD176" s="312">
        <f>AC176/'4'!V176</f>
        <v>0.88530101641907744</v>
      </c>
      <c r="AE176" s="317">
        <v>8.8530101641907755E-28</v>
      </c>
      <c r="AF176" s="311">
        <f>AE176/'4'!W176</f>
        <v>0.88530101641907755</v>
      </c>
      <c r="AG176" s="286">
        <v>8.8530101641907755E-28</v>
      </c>
      <c r="AH176" s="311">
        <f>AG176/'4'!X176</f>
        <v>0.88530101641907755</v>
      </c>
      <c r="AI176" s="286">
        <v>8.8530101641907755E-28</v>
      </c>
      <c r="AJ176" s="311">
        <f>AI176/'4'!Y176</f>
        <v>0.88530101641907755</v>
      </c>
      <c r="AK176" s="286">
        <v>8.8530101641907755E-28</v>
      </c>
      <c r="AL176" s="311">
        <f>AK176/'4'!Z176</f>
        <v>0.88530101641907755</v>
      </c>
      <c r="AM176" s="286">
        <v>8.8530101641907755E-28</v>
      </c>
      <c r="AN176" s="311">
        <f>AM176/'4'!AA176</f>
        <v>0.88530101641907755</v>
      </c>
      <c r="AO176" s="286">
        <v>8.8530101641907755E-28</v>
      </c>
      <c r="AP176" s="311">
        <f>AO176/'4'!AB176</f>
        <v>0.88530101641907755</v>
      </c>
      <c r="AQ176" s="286">
        <v>8.8530101641907755E-28</v>
      </c>
      <c r="AR176" s="311">
        <f>AQ176/'4'!AC176</f>
        <v>0.88530101641907755</v>
      </c>
      <c r="AS176" s="286">
        <v>8.8530101641907755E-28</v>
      </c>
      <c r="AT176" s="311">
        <f>AS176/'4'!AD176</f>
        <v>0.88530101641907755</v>
      </c>
      <c r="AU176" s="286">
        <v>0.25640089678520656</v>
      </c>
      <c r="AV176" s="311">
        <f>AU176/'4'!AE176</f>
        <v>0.88530101641907744</v>
      </c>
      <c r="AW176" s="286">
        <v>0.25640089678520656</v>
      </c>
      <c r="AX176" s="311">
        <f>AW176/'4'!AF176</f>
        <v>0.88530101641907744</v>
      </c>
      <c r="AY176" s="286">
        <v>-0.25640089678520656</v>
      </c>
      <c r="AZ176" s="312">
        <f>AY176/'4'!AG176</f>
        <v>0.88530101641907744</v>
      </c>
      <c r="BA176" s="316">
        <v>5128.0179356990129</v>
      </c>
      <c r="BB176" s="311">
        <f>BA176/'4'!AH176</f>
        <v>0.88530101641907744</v>
      </c>
      <c r="BC176" s="286">
        <v>8.8530101641907755E-28</v>
      </c>
      <c r="BD176" s="311">
        <f>BC176/'4'!AI176</f>
        <v>0.68648206734903672</v>
      </c>
      <c r="BE176" s="286">
        <v>8.8530101641907755E-28</v>
      </c>
      <c r="BF176" s="311">
        <f>BE176/'4'!AJ176</f>
        <v>0.68648206734903672</v>
      </c>
      <c r="BG176" s="286">
        <v>8.8530101641907755E-28</v>
      </c>
      <c r="BH176" s="311">
        <f>BG176/'4'!AK176</f>
        <v>0.68648206734903672</v>
      </c>
      <c r="BI176" s="286">
        <v>5128.0179356990129</v>
      </c>
      <c r="BJ176" s="311">
        <f>BI176/'4'!AL176</f>
        <v>0.88530101641907744</v>
      </c>
      <c r="BK176" s="286">
        <v>8.8530101641907755E-28</v>
      </c>
      <c r="BL176" s="311">
        <f>BK176/'4'!AM176</f>
        <v>0.68648206734903672</v>
      </c>
      <c r="BM176" s="286">
        <v>8.8530101641907755E-28</v>
      </c>
      <c r="BN176" s="311">
        <f>BM176/'4'!AN176</f>
        <v>0.68648206734903672</v>
      </c>
      <c r="BO176" s="286">
        <v>5128.0179356990129</v>
      </c>
      <c r="BP176" s="311">
        <f>BO176/'4'!AO176</f>
        <v>0.88530101641907744</v>
      </c>
      <c r="BQ176" s="286">
        <v>5128.0179356990129</v>
      </c>
      <c r="BR176" s="311">
        <f>BQ176/'4'!AP176</f>
        <v>0.88530101641907744</v>
      </c>
      <c r="BS176" s="286">
        <v>8.8530101641907755E-28</v>
      </c>
      <c r="BT176" s="312">
        <f>BS176/'4'!AQ176</f>
        <v>0.88530101641907755</v>
      </c>
      <c r="BW176" s="314"/>
    </row>
    <row r="177" spans="1:75" s="320" customFormat="1">
      <c r="A177" s="305"/>
      <c r="B177" s="256">
        <v>149</v>
      </c>
      <c r="C177" s="1084" t="s">
        <v>765</v>
      </c>
      <c r="D177" s="1084"/>
      <c r="E177" s="1084"/>
      <c r="F177" s="1084"/>
      <c r="G177" s="1084"/>
      <c r="H177" s="1085" t="s">
        <v>802</v>
      </c>
      <c r="I177" s="1086"/>
      <c r="J177" s="315">
        <v>11056</v>
      </c>
      <c r="K177" s="316">
        <v>5128.0179356990129</v>
      </c>
      <c r="L177" s="309">
        <f>K177/'4'!M177</f>
        <v>0.88530101641907744</v>
      </c>
      <c r="M177" s="286">
        <v>8.8530101641907755E-28</v>
      </c>
      <c r="N177" s="311">
        <f>M177/'4'!N177</f>
        <v>0.88530101641907755</v>
      </c>
      <c r="O177" s="286">
        <v>1.1417019132040281E-27</v>
      </c>
      <c r="P177" s="311">
        <f>O177/'4'!O177</f>
        <v>1.141701913204028</v>
      </c>
      <c r="Q177" s="286">
        <v>8.8530101641907755E-28</v>
      </c>
      <c r="R177" s="311">
        <f>Q177/'4'!P177</f>
        <v>0.88530101641907755</v>
      </c>
      <c r="S177" s="286">
        <v>5128.0179356990129</v>
      </c>
      <c r="T177" s="311">
        <f>S177/'4'!Q177</f>
        <v>0.88530101641907744</v>
      </c>
      <c r="U177" s="286">
        <v>8.8530101641907755E-28</v>
      </c>
      <c r="V177" s="311">
        <f>U177/'4'!R177</f>
        <v>0.68648206734903672</v>
      </c>
      <c r="W177" s="286">
        <v>8.8530101641907755E-28</v>
      </c>
      <c r="X177" s="311">
        <f>W177/'4'!S177</f>
        <v>0.68648206734903672</v>
      </c>
      <c r="Y177" s="286">
        <v>5128.0179356990129</v>
      </c>
      <c r="Z177" s="311">
        <f>Y177/'4'!T177</f>
        <v>0.88530101641907744</v>
      </c>
      <c r="AA177" s="286">
        <v>5127.7615348022273</v>
      </c>
      <c r="AB177" s="311">
        <f>AA177/'4'!U177</f>
        <v>0.88530101641907744</v>
      </c>
      <c r="AC177" s="286">
        <v>0.25640089678520656</v>
      </c>
      <c r="AD177" s="312">
        <f>AC177/'4'!V177</f>
        <v>0.88530101641907744</v>
      </c>
      <c r="AE177" s="317">
        <v>8.8530101641907755E-28</v>
      </c>
      <c r="AF177" s="311">
        <f>AE177/'4'!W177</f>
        <v>0.88530101641907755</v>
      </c>
      <c r="AG177" s="286">
        <v>8.8530101641907755E-28</v>
      </c>
      <c r="AH177" s="311">
        <f>AG177/'4'!X177</f>
        <v>0.88530101641907755</v>
      </c>
      <c r="AI177" s="286">
        <v>8.8530101641907755E-28</v>
      </c>
      <c r="AJ177" s="311">
        <f>AI177/'4'!Y177</f>
        <v>0.88530101641907755</v>
      </c>
      <c r="AK177" s="286">
        <v>8.8530101641907755E-28</v>
      </c>
      <c r="AL177" s="311">
        <f>AK177/'4'!Z177</f>
        <v>0.88530101641907755</v>
      </c>
      <c r="AM177" s="286">
        <v>8.8530101641907755E-28</v>
      </c>
      <c r="AN177" s="311">
        <f>AM177/'4'!AA177</f>
        <v>0.88530101641907755</v>
      </c>
      <c r="AO177" s="286">
        <v>8.8530101641907755E-28</v>
      </c>
      <c r="AP177" s="311">
        <f>AO177/'4'!AB177</f>
        <v>0.88530101641907755</v>
      </c>
      <c r="AQ177" s="286">
        <v>8.8530101641907755E-28</v>
      </c>
      <c r="AR177" s="311">
        <f>AQ177/'4'!AC177</f>
        <v>0.88530101641907755</v>
      </c>
      <c r="AS177" s="286">
        <v>8.8530101641907755E-28</v>
      </c>
      <c r="AT177" s="311">
        <f>AS177/'4'!AD177</f>
        <v>0.88530101641907755</v>
      </c>
      <c r="AU177" s="286">
        <v>0.25640089678520656</v>
      </c>
      <c r="AV177" s="311">
        <f>AU177/'4'!AE177</f>
        <v>0.88530101641907744</v>
      </c>
      <c r="AW177" s="286">
        <v>0.25640089678520656</v>
      </c>
      <c r="AX177" s="311">
        <f>AW177/'4'!AF177</f>
        <v>0.88530101641907744</v>
      </c>
      <c r="AY177" s="286">
        <v>-0.25640089678520656</v>
      </c>
      <c r="AZ177" s="312">
        <f>AY177/'4'!AG177</f>
        <v>0.88530101641907744</v>
      </c>
      <c r="BA177" s="316">
        <v>5128.0179356990129</v>
      </c>
      <c r="BB177" s="311">
        <f>BA177/'4'!AH177</f>
        <v>0.88530101641907744</v>
      </c>
      <c r="BC177" s="286">
        <v>8.8530101641907755E-28</v>
      </c>
      <c r="BD177" s="311">
        <f>BC177/'4'!AI177</f>
        <v>0.68648206734903672</v>
      </c>
      <c r="BE177" s="286">
        <v>8.8530101641907755E-28</v>
      </c>
      <c r="BF177" s="311">
        <f>BE177/'4'!AJ177</f>
        <v>0.68648206734903672</v>
      </c>
      <c r="BG177" s="286">
        <v>8.8530101641907755E-28</v>
      </c>
      <c r="BH177" s="311">
        <f>BG177/'4'!AK177</f>
        <v>0.68648206734903672</v>
      </c>
      <c r="BI177" s="286">
        <v>5128.0179356990129</v>
      </c>
      <c r="BJ177" s="311">
        <f>BI177/'4'!AL177</f>
        <v>0.88530101641907744</v>
      </c>
      <c r="BK177" s="286">
        <v>8.8530101641907755E-28</v>
      </c>
      <c r="BL177" s="311">
        <f>BK177/'4'!AM177</f>
        <v>0.68648206734903672</v>
      </c>
      <c r="BM177" s="286">
        <v>8.8530101641907755E-28</v>
      </c>
      <c r="BN177" s="311">
        <f>BM177/'4'!AN177</f>
        <v>0.68648206734903672</v>
      </c>
      <c r="BO177" s="286">
        <v>5128.0179356990129</v>
      </c>
      <c r="BP177" s="311">
        <f>BO177/'4'!AO177</f>
        <v>0.88530101641907744</v>
      </c>
      <c r="BQ177" s="286">
        <v>5128.0179356990129</v>
      </c>
      <c r="BR177" s="311">
        <f>BQ177/'4'!AP177</f>
        <v>0.88530101641907744</v>
      </c>
      <c r="BS177" s="286">
        <v>8.8530101641907755E-28</v>
      </c>
      <c r="BT177" s="312">
        <f>BS177/'4'!AQ177</f>
        <v>0.88530101641907755</v>
      </c>
      <c r="BW177" s="314"/>
    </row>
    <row r="178" spans="1:75" s="320" customFormat="1">
      <c r="A178" s="305"/>
      <c r="B178" s="256">
        <v>150</v>
      </c>
      <c r="C178" s="1084" t="s">
        <v>765</v>
      </c>
      <c r="D178" s="1084"/>
      <c r="E178" s="1084"/>
      <c r="F178" s="1084"/>
      <c r="G178" s="1084"/>
      <c r="H178" s="1085" t="s">
        <v>802</v>
      </c>
      <c r="I178" s="1086"/>
      <c r="J178" s="315">
        <v>11057</v>
      </c>
      <c r="K178" s="316">
        <v>5128.0179356990129</v>
      </c>
      <c r="L178" s="309">
        <f>K178/'4'!M178</f>
        <v>0.88530101641907744</v>
      </c>
      <c r="M178" s="286">
        <v>8.8530101641907755E-28</v>
      </c>
      <c r="N178" s="311">
        <f>M178/'4'!N178</f>
        <v>0.88530101641907755</v>
      </c>
      <c r="O178" s="286">
        <v>1.1417019132040281E-27</v>
      </c>
      <c r="P178" s="311">
        <f>O178/'4'!O178</f>
        <v>1.141701913204028</v>
      </c>
      <c r="Q178" s="286">
        <v>8.8530101641907755E-28</v>
      </c>
      <c r="R178" s="311">
        <f>Q178/'4'!P178</f>
        <v>0.88530101641907755</v>
      </c>
      <c r="S178" s="286">
        <v>5128.0179356990129</v>
      </c>
      <c r="T178" s="311">
        <f>S178/'4'!Q178</f>
        <v>0.88530101641907744</v>
      </c>
      <c r="U178" s="286">
        <v>8.8530101641907755E-28</v>
      </c>
      <c r="V178" s="311">
        <f>U178/'4'!R178</f>
        <v>0.68648206734903672</v>
      </c>
      <c r="W178" s="286">
        <v>8.8530101641907755E-28</v>
      </c>
      <c r="X178" s="311">
        <f>W178/'4'!S178</f>
        <v>0.68648206734903672</v>
      </c>
      <c r="Y178" s="286">
        <v>5128.0179356990129</v>
      </c>
      <c r="Z178" s="311">
        <f>Y178/'4'!T178</f>
        <v>0.88530101641907744</v>
      </c>
      <c r="AA178" s="286">
        <v>5127.7615348022273</v>
      </c>
      <c r="AB178" s="311">
        <f>AA178/'4'!U178</f>
        <v>0.88530101641907744</v>
      </c>
      <c r="AC178" s="286">
        <v>0.25640089678520656</v>
      </c>
      <c r="AD178" s="312">
        <f>AC178/'4'!V178</f>
        <v>0.88530101641907744</v>
      </c>
      <c r="AE178" s="317">
        <v>8.8530101641907755E-28</v>
      </c>
      <c r="AF178" s="311">
        <f>AE178/'4'!W178</f>
        <v>0.88530101641907755</v>
      </c>
      <c r="AG178" s="286">
        <v>8.8530101641907755E-28</v>
      </c>
      <c r="AH178" s="311">
        <f>AG178/'4'!X178</f>
        <v>0.88530101641907755</v>
      </c>
      <c r="AI178" s="286">
        <v>8.8530101641907755E-28</v>
      </c>
      <c r="AJ178" s="311">
        <f>AI178/'4'!Y178</f>
        <v>0.88530101641907755</v>
      </c>
      <c r="AK178" s="286">
        <v>8.8530101641907755E-28</v>
      </c>
      <c r="AL178" s="311">
        <f>AK178/'4'!Z178</f>
        <v>0.88530101641907755</v>
      </c>
      <c r="AM178" s="286">
        <v>8.8530101641907755E-28</v>
      </c>
      <c r="AN178" s="311">
        <f>AM178/'4'!AA178</f>
        <v>0.88530101641907755</v>
      </c>
      <c r="AO178" s="286">
        <v>8.8530101641907755E-28</v>
      </c>
      <c r="AP178" s="311">
        <f>AO178/'4'!AB178</f>
        <v>0.88530101641907755</v>
      </c>
      <c r="AQ178" s="286">
        <v>8.8530101641907755E-28</v>
      </c>
      <c r="AR178" s="311">
        <f>AQ178/'4'!AC178</f>
        <v>0.88530101641907755</v>
      </c>
      <c r="AS178" s="286">
        <v>8.8530101641907755E-28</v>
      </c>
      <c r="AT178" s="311">
        <f>AS178/'4'!AD178</f>
        <v>0.88530101641907755</v>
      </c>
      <c r="AU178" s="286">
        <v>0.25640089678520656</v>
      </c>
      <c r="AV178" s="311">
        <f>AU178/'4'!AE178</f>
        <v>0.88530101641907744</v>
      </c>
      <c r="AW178" s="286">
        <v>0.25640089678520656</v>
      </c>
      <c r="AX178" s="311">
        <f>AW178/'4'!AF178</f>
        <v>0.88530101641907744</v>
      </c>
      <c r="AY178" s="286">
        <v>-0.25640089678520656</v>
      </c>
      <c r="AZ178" s="312">
        <f>AY178/'4'!AG178</f>
        <v>0.88530101641907744</v>
      </c>
      <c r="BA178" s="316">
        <v>5128.0179356990129</v>
      </c>
      <c r="BB178" s="311">
        <f>BA178/'4'!AH178</f>
        <v>0.88530101641907744</v>
      </c>
      <c r="BC178" s="286">
        <v>8.8530101641907755E-28</v>
      </c>
      <c r="BD178" s="311">
        <f>BC178/'4'!AI178</f>
        <v>0.68648206734903672</v>
      </c>
      <c r="BE178" s="286">
        <v>8.8530101641907755E-28</v>
      </c>
      <c r="BF178" s="311">
        <f>BE178/'4'!AJ178</f>
        <v>0.68648206734903672</v>
      </c>
      <c r="BG178" s="286">
        <v>8.8530101641907755E-28</v>
      </c>
      <c r="BH178" s="311">
        <f>BG178/'4'!AK178</f>
        <v>0.68648206734903672</v>
      </c>
      <c r="BI178" s="286">
        <v>5128.0179356990129</v>
      </c>
      <c r="BJ178" s="311">
        <f>BI178/'4'!AL178</f>
        <v>0.88530101641907744</v>
      </c>
      <c r="BK178" s="286">
        <v>8.8530101641907755E-28</v>
      </c>
      <c r="BL178" s="311">
        <f>BK178/'4'!AM178</f>
        <v>0.68648206734903672</v>
      </c>
      <c r="BM178" s="286">
        <v>8.8530101641907755E-28</v>
      </c>
      <c r="BN178" s="311">
        <f>BM178/'4'!AN178</f>
        <v>0.68648206734903672</v>
      </c>
      <c r="BO178" s="286">
        <v>5128.0179356990129</v>
      </c>
      <c r="BP178" s="311">
        <f>BO178/'4'!AO178</f>
        <v>0.88530101641907744</v>
      </c>
      <c r="BQ178" s="286">
        <v>5128.0179356990129</v>
      </c>
      <c r="BR178" s="311">
        <f>BQ178/'4'!AP178</f>
        <v>0.88530101641907744</v>
      </c>
      <c r="BS178" s="286">
        <v>8.8530101641907755E-28</v>
      </c>
      <c r="BT178" s="312">
        <f>BS178/'4'!AQ178</f>
        <v>0.88530101641907755</v>
      </c>
      <c r="BW178" s="314"/>
    </row>
    <row r="179" spans="1:75" s="320" customFormat="1">
      <c r="A179" s="305"/>
      <c r="B179" s="256">
        <v>151</v>
      </c>
      <c r="C179" s="1084" t="s">
        <v>765</v>
      </c>
      <c r="D179" s="1084"/>
      <c r="E179" s="1084"/>
      <c r="F179" s="1084"/>
      <c r="G179" s="1084"/>
      <c r="H179" s="1085" t="s">
        <v>802</v>
      </c>
      <c r="I179" s="1086"/>
      <c r="J179" s="315">
        <v>11058</v>
      </c>
      <c r="K179" s="316">
        <v>1538.4053807097036</v>
      </c>
      <c r="L179" s="309">
        <f>K179/'4'!M179</f>
        <v>0.88530101641907744</v>
      </c>
      <c r="M179" s="286">
        <v>8.8530101641907755E-28</v>
      </c>
      <c r="N179" s="311">
        <f>M179/'4'!N179</f>
        <v>0.88530101641907755</v>
      </c>
      <c r="O179" s="286">
        <v>1.1417019132040281E-27</v>
      </c>
      <c r="P179" s="311">
        <f>O179/'4'!O179</f>
        <v>1.141701913204028</v>
      </c>
      <c r="Q179" s="286">
        <v>8.8530101641907755E-28</v>
      </c>
      <c r="R179" s="311">
        <f>Q179/'4'!P179</f>
        <v>0.88530101641907755</v>
      </c>
      <c r="S179" s="286">
        <v>1538.4053807097036</v>
      </c>
      <c r="T179" s="311">
        <f>S179/'4'!Q179</f>
        <v>0.88530101641907744</v>
      </c>
      <c r="U179" s="286">
        <v>8.8530101641907755E-28</v>
      </c>
      <c r="V179" s="311">
        <f>U179/'4'!R179</f>
        <v>0.68648206734903672</v>
      </c>
      <c r="W179" s="286">
        <v>8.8530101641907755E-28</v>
      </c>
      <c r="X179" s="311">
        <f>W179/'4'!S179</f>
        <v>0.68648206734903672</v>
      </c>
      <c r="Y179" s="286">
        <v>1538.4053807097036</v>
      </c>
      <c r="Z179" s="311">
        <f>Y179/'4'!T179</f>
        <v>0.88530101641907744</v>
      </c>
      <c r="AA179" s="286">
        <v>1538.1489798129187</v>
      </c>
      <c r="AB179" s="311">
        <f>AA179/'4'!U179</f>
        <v>0.88530101641907744</v>
      </c>
      <c r="AC179" s="286">
        <v>0.25640089678500527</v>
      </c>
      <c r="AD179" s="312">
        <f>AC179/'4'!V179</f>
        <v>0.88530101641907744</v>
      </c>
      <c r="AE179" s="317">
        <v>8.8530101641907755E-28</v>
      </c>
      <c r="AF179" s="311">
        <f>AE179/'4'!W179</f>
        <v>0.88530101641907755</v>
      </c>
      <c r="AG179" s="286">
        <v>8.8530101641907755E-28</v>
      </c>
      <c r="AH179" s="311">
        <f>AG179/'4'!X179</f>
        <v>0.88530101641907755</v>
      </c>
      <c r="AI179" s="286">
        <v>8.8530101641907755E-28</v>
      </c>
      <c r="AJ179" s="311">
        <f>AI179/'4'!Y179</f>
        <v>0.88530101641907755</v>
      </c>
      <c r="AK179" s="286">
        <v>8.8530101641907755E-28</v>
      </c>
      <c r="AL179" s="311">
        <f>AK179/'4'!Z179</f>
        <v>0.88530101641907755</v>
      </c>
      <c r="AM179" s="286">
        <v>8.8530101641907755E-28</v>
      </c>
      <c r="AN179" s="311">
        <f>AM179/'4'!AA179</f>
        <v>0.88530101641907755</v>
      </c>
      <c r="AO179" s="286">
        <v>8.8530101641907755E-28</v>
      </c>
      <c r="AP179" s="311">
        <f>AO179/'4'!AB179</f>
        <v>0.88530101641907755</v>
      </c>
      <c r="AQ179" s="286">
        <v>8.8530101641907755E-28</v>
      </c>
      <c r="AR179" s="311">
        <f>AQ179/'4'!AC179</f>
        <v>0.88530101641907755</v>
      </c>
      <c r="AS179" s="286">
        <v>8.8530101641907755E-28</v>
      </c>
      <c r="AT179" s="311">
        <f>AS179/'4'!AD179</f>
        <v>0.88530101641907755</v>
      </c>
      <c r="AU179" s="286">
        <v>0.25640089678500527</v>
      </c>
      <c r="AV179" s="311">
        <f>AU179/'4'!AE179</f>
        <v>0.88530101641907744</v>
      </c>
      <c r="AW179" s="286">
        <v>0.25640089678500527</v>
      </c>
      <c r="AX179" s="311">
        <f>AW179/'4'!AF179</f>
        <v>0.88530101641907744</v>
      </c>
      <c r="AY179" s="286">
        <v>-0.25640089678500527</v>
      </c>
      <c r="AZ179" s="312">
        <f>AY179/'4'!AG179</f>
        <v>0.88530101641907744</v>
      </c>
      <c r="BA179" s="316">
        <v>1538.4053807097036</v>
      </c>
      <c r="BB179" s="311">
        <f>BA179/'4'!AH179</f>
        <v>0.88530101641907744</v>
      </c>
      <c r="BC179" s="286">
        <v>8.8530101641907755E-28</v>
      </c>
      <c r="BD179" s="311">
        <f>BC179/'4'!AI179</f>
        <v>0.68648206734903672</v>
      </c>
      <c r="BE179" s="286">
        <v>8.8530101641907755E-28</v>
      </c>
      <c r="BF179" s="311">
        <f>BE179/'4'!AJ179</f>
        <v>0.68648206734903672</v>
      </c>
      <c r="BG179" s="286">
        <v>8.8530101641907755E-28</v>
      </c>
      <c r="BH179" s="311">
        <f>BG179/'4'!AK179</f>
        <v>0.68648206734903672</v>
      </c>
      <c r="BI179" s="286">
        <v>1538.4053807097036</v>
      </c>
      <c r="BJ179" s="311">
        <f>BI179/'4'!AL179</f>
        <v>0.88530101641907744</v>
      </c>
      <c r="BK179" s="286">
        <v>8.8530101641907755E-28</v>
      </c>
      <c r="BL179" s="311">
        <f>BK179/'4'!AM179</f>
        <v>0.68648206734903672</v>
      </c>
      <c r="BM179" s="286">
        <v>8.8530101641907755E-28</v>
      </c>
      <c r="BN179" s="311">
        <f>BM179/'4'!AN179</f>
        <v>0.68648206734903672</v>
      </c>
      <c r="BO179" s="286">
        <v>1538.4053807097036</v>
      </c>
      <c r="BP179" s="311">
        <f>BO179/'4'!AO179</f>
        <v>0.88530101641907744</v>
      </c>
      <c r="BQ179" s="286">
        <v>1538.4053807097036</v>
      </c>
      <c r="BR179" s="311">
        <f>BQ179/'4'!AP179</f>
        <v>0.88530101641907744</v>
      </c>
      <c r="BS179" s="286">
        <v>8.8530101641907755E-28</v>
      </c>
      <c r="BT179" s="312">
        <f>BS179/'4'!AQ179</f>
        <v>0.88530101641907755</v>
      </c>
      <c r="BW179" s="314"/>
    </row>
    <row r="180" spans="1:75" s="320" customFormat="1">
      <c r="A180" s="305"/>
      <c r="B180" s="256">
        <v>152</v>
      </c>
      <c r="C180" s="1084" t="s">
        <v>765</v>
      </c>
      <c r="D180" s="1084"/>
      <c r="E180" s="1084"/>
      <c r="F180" s="1084"/>
      <c r="G180" s="1084"/>
      <c r="H180" s="1085" t="s">
        <v>802</v>
      </c>
      <c r="I180" s="1086"/>
      <c r="J180" s="315">
        <v>11061</v>
      </c>
      <c r="K180" s="316">
        <v>695.359232080786</v>
      </c>
      <c r="L180" s="309">
        <f>K180/'4'!M180</f>
        <v>0.88530101641907744</v>
      </c>
      <c r="M180" s="286">
        <v>8.8530101641907755E-28</v>
      </c>
      <c r="N180" s="311">
        <f>M180/'4'!N180</f>
        <v>0.88530101641907755</v>
      </c>
      <c r="O180" s="286">
        <v>1.1417019132040281E-27</v>
      </c>
      <c r="P180" s="311">
        <f>O180/'4'!O180</f>
        <v>1.141701913204028</v>
      </c>
      <c r="Q180" s="286">
        <v>8.8530101641907755E-28</v>
      </c>
      <c r="R180" s="311">
        <f>Q180/'4'!P180</f>
        <v>0.88530101641907755</v>
      </c>
      <c r="S180" s="286">
        <v>695.359232080786</v>
      </c>
      <c r="T180" s="311">
        <f>S180/'4'!Q180</f>
        <v>0.88530101641907744</v>
      </c>
      <c r="U180" s="286">
        <v>8.8530101641907755E-28</v>
      </c>
      <c r="V180" s="311">
        <f>U180/'4'!R180</f>
        <v>0.68648206734903672</v>
      </c>
      <c r="W180" s="286">
        <v>8.8530101641907755E-28</v>
      </c>
      <c r="X180" s="311">
        <f>W180/'4'!S180</f>
        <v>0.68648206734903672</v>
      </c>
      <c r="Y180" s="286">
        <v>695.359232080786</v>
      </c>
      <c r="Z180" s="311">
        <f>Y180/'4'!T180</f>
        <v>0.88530101641907744</v>
      </c>
      <c r="AA180" s="286">
        <v>695.10283118400116</v>
      </c>
      <c r="AB180" s="311">
        <f>AA180/'4'!U180</f>
        <v>0.88530101641907755</v>
      </c>
      <c r="AC180" s="286">
        <v>0.25640089678490463</v>
      </c>
      <c r="AD180" s="312">
        <f>AC180/'4'!V180</f>
        <v>0.88530101641907744</v>
      </c>
      <c r="AE180" s="317">
        <v>8.8530101641907755E-28</v>
      </c>
      <c r="AF180" s="311">
        <f>AE180/'4'!W180</f>
        <v>0.88530101641907755</v>
      </c>
      <c r="AG180" s="286">
        <v>8.8530101641907755E-28</v>
      </c>
      <c r="AH180" s="311">
        <f>AG180/'4'!X180</f>
        <v>0.88530101641907755</v>
      </c>
      <c r="AI180" s="286">
        <v>8.8530101641907755E-28</v>
      </c>
      <c r="AJ180" s="311">
        <f>AI180/'4'!Y180</f>
        <v>0.88530101641907755</v>
      </c>
      <c r="AK180" s="286">
        <v>8.8530101641907755E-28</v>
      </c>
      <c r="AL180" s="311">
        <f>AK180/'4'!Z180</f>
        <v>0.88530101641907755</v>
      </c>
      <c r="AM180" s="286">
        <v>8.8530101641907755E-28</v>
      </c>
      <c r="AN180" s="311">
        <f>AM180/'4'!AA180</f>
        <v>0.88530101641907755</v>
      </c>
      <c r="AO180" s="286">
        <v>8.8530101641907755E-28</v>
      </c>
      <c r="AP180" s="311">
        <f>AO180/'4'!AB180</f>
        <v>0.88530101641907755</v>
      </c>
      <c r="AQ180" s="286">
        <v>8.8530101641907755E-28</v>
      </c>
      <c r="AR180" s="311">
        <f>AQ180/'4'!AC180</f>
        <v>0.88530101641907755</v>
      </c>
      <c r="AS180" s="286">
        <v>8.8530101641907755E-28</v>
      </c>
      <c r="AT180" s="311">
        <f>AS180/'4'!AD180</f>
        <v>0.88530101641907755</v>
      </c>
      <c r="AU180" s="286">
        <v>0.25640089678490463</v>
      </c>
      <c r="AV180" s="311">
        <f>AU180/'4'!AE180</f>
        <v>0.88530101641907744</v>
      </c>
      <c r="AW180" s="286">
        <v>0.25640089678490463</v>
      </c>
      <c r="AX180" s="311">
        <f>AW180/'4'!AF180</f>
        <v>0.88530101641907744</v>
      </c>
      <c r="AY180" s="286">
        <v>-0.25640089678490463</v>
      </c>
      <c r="AZ180" s="312">
        <f>AY180/'4'!AG180</f>
        <v>0.88530101641907744</v>
      </c>
      <c r="BA180" s="316">
        <v>695.359232080786</v>
      </c>
      <c r="BB180" s="311">
        <f>BA180/'4'!AH180</f>
        <v>0.88530101641907744</v>
      </c>
      <c r="BC180" s="286">
        <v>8.8530101641907755E-28</v>
      </c>
      <c r="BD180" s="311">
        <f>BC180/'4'!AI180</f>
        <v>0.68648206734903672</v>
      </c>
      <c r="BE180" s="286">
        <v>8.8530101641907755E-28</v>
      </c>
      <c r="BF180" s="311">
        <f>BE180/'4'!AJ180</f>
        <v>0.68648206734903672</v>
      </c>
      <c r="BG180" s="286">
        <v>8.8530101641907755E-28</v>
      </c>
      <c r="BH180" s="311">
        <f>BG180/'4'!AK180</f>
        <v>0.68648206734903672</v>
      </c>
      <c r="BI180" s="286">
        <v>695.359232080786</v>
      </c>
      <c r="BJ180" s="311">
        <f>BI180/'4'!AL180</f>
        <v>0.88530101641907744</v>
      </c>
      <c r="BK180" s="286">
        <v>8.8530101641907755E-28</v>
      </c>
      <c r="BL180" s="311">
        <f>BK180/'4'!AM180</f>
        <v>0.68648206734903672</v>
      </c>
      <c r="BM180" s="286">
        <v>8.8530101641907755E-28</v>
      </c>
      <c r="BN180" s="311">
        <f>BM180/'4'!AN180</f>
        <v>0.68648206734903672</v>
      </c>
      <c r="BO180" s="286">
        <v>695.359232080786</v>
      </c>
      <c r="BP180" s="311">
        <f>BO180/'4'!AO180</f>
        <v>0.88530101641907744</v>
      </c>
      <c r="BQ180" s="286">
        <v>695.359232080786</v>
      </c>
      <c r="BR180" s="311">
        <f>BQ180/'4'!AP180</f>
        <v>0.88530101641907744</v>
      </c>
      <c r="BS180" s="286">
        <v>8.8530101641907755E-28</v>
      </c>
      <c r="BT180" s="312">
        <f>BS180/'4'!AQ180</f>
        <v>0.88530101641907755</v>
      </c>
      <c r="BW180" s="314"/>
    </row>
    <row r="181" spans="1:75" s="320" customFormat="1">
      <c r="A181" s="305"/>
      <c r="B181" s="256">
        <v>153</v>
      </c>
      <c r="C181" s="1084" t="s">
        <v>771</v>
      </c>
      <c r="D181" s="1084"/>
      <c r="E181" s="1084"/>
      <c r="F181" s="1084"/>
      <c r="G181" s="1084"/>
      <c r="H181" s="1085" t="s">
        <v>796</v>
      </c>
      <c r="I181" s="1086"/>
      <c r="J181" s="315">
        <v>11102</v>
      </c>
      <c r="K181" s="316">
        <v>494.59732989816979</v>
      </c>
      <c r="L181" s="309">
        <f>K181/'4'!M181</f>
        <v>0.88530101641907744</v>
      </c>
      <c r="M181" s="286">
        <v>8.8530101641907755E-28</v>
      </c>
      <c r="N181" s="311">
        <f>M181/'4'!N181</f>
        <v>0.88530101641907755</v>
      </c>
      <c r="O181" s="286">
        <v>1.1417019132040281E-27</v>
      </c>
      <c r="P181" s="311">
        <f>O181/'4'!O181</f>
        <v>1.141701913204028</v>
      </c>
      <c r="Q181" s="286">
        <v>8.8530101641907755E-28</v>
      </c>
      <c r="R181" s="311">
        <f>Q181/'4'!P181</f>
        <v>0.88530101641907755</v>
      </c>
      <c r="S181" s="286">
        <v>494.59732989816979</v>
      </c>
      <c r="T181" s="311">
        <f>S181/'4'!Q181</f>
        <v>0.88530101641907744</v>
      </c>
      <c r="U181" s="286">
        <v>8.8530101641907755E-28</v>
      </c>
      <c r="V181" s="311">
        <f>U181/'4'!R181</f>
        <v>0.68648206734903672</v>
      </c>
      <c r="W181" s="286">
        <v>8.8530101641907755E-28</v>
      </c>
      <c r="X181" s="311">
        <f>W181/'4'!S181</f>
        <v>0.68648206734903672</v>
      </c>
      <c r="Y181" s="286">
        <v>494.59732989816979</v>
      </c>
      <c r="Z181" s="311">
        <f>Y181/'4'!T181</f>
        <v>0.88530101641907744</v>
      </c>
      <c r="AA181" s="286">
        <v>494.34092900138478</v>
      </c>
      <c r="AB181" s="311">
        <f>AA181/'4'!U181</f>
        <v>0.88530101641907744</v>
      </c>
      <c r="AC181" s="286">
        <v>0.25640089678500527</v>
      </c>
      <c r="AD181" s="312">
        <f>AC181/'4'!V181</f>
        <v>0.88530101641907744</v>
      </c>
      <c r="AE181" s="317">
        <v>8.8530101641907755E-28</v>
      </c>
      <c r="AF181" s="311">
        <f>AE181/'4'!W181</f>
        <v>0.88530101641907755</v>
      </c>
      <c r="AG181" s="286">
        <v>8.8530101641907755E-28</v>
      </c>
      <c r="AH181" s="311">
        <f>AG181/'4'!X181</f>
        <v>0.88530101641907755</v>
      </c>
      <c r="AI181" s="286">
        <v>8.8530101641907755E-28</v>
      </c>
      <c r="AJ181" s="311">
        <f>AI181/'4'!Y181</f>
        <v>0.88530101641907755</v>
      </c>
      <c r="AK181" s="286">
        <v>8.8530101641907755E-28</v>
      </c>
      <c r="AL181" s="311">
        <f>AK181/'4'!Z181</f>
        <v>0.88530101641907755</v>
      </c>
      <c r="AM181" s="286">
        <v>8.8530101641907755E-28</v>
      </c>
      <c r="AN181" s="311">
        <f>AM181/'4'!AA181</f>
        <v>0.88530101641907755</v>
      </c>
      <c r="AO181" s="286">
        <v>8.8530101641907755E-28</v>
      </c>
      <c r="AP181" s="311">
        <f>AO181/'4'!AB181</f>
        <v>0.88530101641907755</v>
      </c>
      <c r="AQ181" s="286">
        <v>8.8530101641907755E-28</v>
      </c>
      <c r="AR181" s="311">
        <f>AQ181/'4'!AC181</f>
        <v>0.88530101641907755</v>
      </c>
      <c r="AS181" s="286">
        <v>8.8530101641907755E-28</v>
      </c>
      <c r="AT181" s="311">
        <f>AS181/'4'!AD181</f>
        <v>0.88530101641907755</v>
      </c>
      <c r="AU181" s="286">
        <v>0.25640089678500527</v>
      </c>
      <c r="AV181" s="311">
        <f>AU181/'4'!AE181</f>
        <v>0.88530101641907744</v>
      </c>
      <c r="AW181" s="286">
        <v>0.25640089678500527</v>
      </c>
      <c r="AX181" s="311">
        <f>AW181/'4'!AF181</f>
        <v>0.88530101641907744</v>
      </c>
      <c r="AY181" s="286">
        <v>-0.25640089678500527</v>
      </c>
      <c r="AZ181" s="312">
        <f>AY181/'4'!AG181</f>
        <v>0.88530101641907744</v>
      </c>
      <c r="BA181" s="316">
        <v>494.59732989816979</v>
      </c>
      <c r="BB181" s="311">
        <f>BA181/'4'!AH181</f>
        <v>0.88530101641907744</v>
      </c>
      <c r="BC181" s="286">
        <v>8.8530101641907755E-28</v>
      </c>
      <c r="BD181" s="311">
        <f>BC181/'4'!AI181</f>
        <v>0.68648206734903672</v>
      </c>
      <c r="BE181" s="286">
        <v>8.8530101641907755E-28</v>
      </c>
      <c r="BF181" s="311">
        <f>BE181/'4'!AJ181</f>
        <v>0.68648206734903672</v>
      </c>
      <c r="BG181" s="286">
        <v>8.8530101641907755E-28</v>
      </c>
      <c r="BH181" s="311">
        <f>BG181/'4'!AK181</f>
        <v>0.68648206734903672</v>
      </c>
      <c r="BI181" s="286">
        <v>494.59732989816979</v>
      </c>
      <c r="BJ181" s="311">
        <f>BI181/'4'!AL181</f>
        <v>0.88530101641907744</v>
      </c>
      <c r="BK181" s="286">
        <v>8.8530101641907755E-28</v>
      </c>
      <c r="BL181" s="311">
        <f>BK181/'4'!AM181</f>
        <v>0.68648206734903672</v>
      </c>
      <c r="BM181" s="286">
        <v>8.8530101641907755E-28</v>
      </c>
      <c r="BN181" s="311">
        <f>BM181/'4'!AN181</f>
        <v>0.68648206734903672</v>
      </c>
      <c r="BO181" s="286">
        <v>494.59732989816979</v>
      </c>
      <c r="BP181" s="311">
        <f>BO181/'4'!AO181</f>
        <v>0.88530101641907744</v>
      </c>
      <c r="BQ181" s="286">
        <v>494.59732989816979</v>
      </c>
      <c r="BR181" s="311">
        <f>BQ181/'4'!AP181</f>
        <v>0.88530101641907744</v>
      </c>
      <c r="BS181" s="286">
        <v>8.8530101641907755E-28</v>
      </c>
      <c r="BT181" s="312">
        <f>BS181/'4'!AQ181</f>
        <v>0.88530101641907755</v>
      </c>
      <c r="BW181" s="314"/>
    </row>
    <row r="182" spans="1:75" s="320" customFormat="1">
      <c r="A182" s="305"/>
      <c r="B182" s="256">
        <v>154</v>
      </c>
      <c r="C182" s="1084" t="s">
        <v>765</v>
      </c>
      <c r="D182" s="1084"/>
      <c r="E182" s="1084"/>
      <c r="F182" s="1084"/>
      <c r="G182" s="1084"/>
      <c r="H182" s="1085" t="s">
        <v>802</v>
      </c>
      <c r="I182" s="1086"/>
      <c r="J182" s="315">
        <v>11111</v>
      </c>
      <c r="K182" s="316">
        <v>269.47734252098309</v>
      </c>
      <c r="L182" s="309">
        <f>K182/'4'!M182</f>
        <v>0.88530101641907732</v>
      </c>
      <c r="M182" s="286">
        <v>8.8530101641907755E-28</v>
      </c>
      <c r="N182" s="311">
        <f>M182/'4'!N182</f>
        <v>0.88530101641907755</v>
      </c>
      <c r="O182" s="286">
        <v>1.1417019132040281E-27</v>
      </c>
      <c r="P182" s="311">
        <f>O182/'4'!O182</f>
        <v>1.141701913204028</v>
      </c>
      <c r="Q182" s="286">
        <v>8.8530101641907755E-28</v>
      </c>
      <c r="R182" s="311">
        <f>Q182/'4'!P182</f>
        <v>0.88530101641907755</v>
      </c>
      <c r="S182" s="286">
        <v>269.47734252098309</v>
      </c>
      <c r="T182" s="311">
        <f>S182/'4'!Q182</f>
        <v>0.88530101641907732</v>
      </c>
      <c r="U182" s="286">
        <v>8.8530101641907755E-28</v>
      </c>
      <c r="V182" s="311">
        <f>U182/'4'!R182</f>
        <v>0.68648206734903672</v>
      </c>
      <c r="W182" s="286">
        <v>8.8530101641907755E-28</v>
      </c>
      <c r="X182" s="311">
        <f>W182/'4'!S182</f>
        <v>0.68648206734903672</v>
      </c>
      <c r="Y182" s="286">
        <v>269.47734252098309</v>
      </c>
      <c r="Z182" s="311">
        <f>Y182/'4'!T182</f>
        <v>0.88530101641907732</v>
      </c>
      <c r="AA182" s="286">
        <v>269.22094162419813</v>
      </c>
      <c r="AB182" s="311">
        <f>AA182/'4'!U182</f>
        <v>0.88530101641907732</v>
      </c>
      <c r="AC182" s="286">
        <v>0.25640089678495492</v>
      </c>
      <c r="AD182" s="312">
        <f>AC182/'4'!V182</f>
        <v>0.88530101641907744</v>
      </c>
      <c r="AE182" s="317">
        <v>8.8530101641907755E-28</v>
      </c>
      <c r="AF182" s="311">
        <f>AE182/'4'!W182</f>
        <v>0.88530101641907755</v>
      </c>
      <c r="AG182" s="286">
        <v>8.8530101641907755E-28</v>
      </c>
      <c r="AH182" s="311">
        <f>AG182/'4'!X182</f>
        <v>0.88530101641907755</v>
      </c>
      <c r="AI182" s="286">
        <v>8.8530101641907755E-28</v>
      </c>
      <c r="AJ182" s="311">
        <f>AI182/'4'!Y182</f>
        <v>0.88530101641907755</v>
      </c>
      <c r="AK182" s="286">
        <v>8.8530101641907755E-28</v>
      </c>
      <c r="AL182" s="311">
        <f>AK182/'4'!Z182</f>
        <v>0.88530101641907755</v>
      </c>
      <c r="AM182" s="286">
        <v>8.8530101641907755E-28</v>
      </c>
      <c r="AN182" s="311">
        <f>AM182/'4'!AA182</f>
        <v>0.88530101641907755</v>
      </c>
      <c r="AO182" s="286">
        <v>8.8530101641907755E-28</v>
      </c>
      <c r="AP182" s="311">
        <f>AO182/'4'!AB182</f>
        <v>0.88530101641907755</v>
      </c>
      <c r="AQ182" s="286">
        <v>8.8530101641907755E-28</v>
      </c>
      <c r="AR182" s="311">
        <f>AQ182/'4'!AC182</f>
        <v>0.88530101641907755</v>
      </c>
      <c r="AS182" s="286">
        <v>8.8530101641907755E-28</v>
      </c>
      <c r="AT182" s="311">
        <f>AS182/'4'!AD182</f>
        <v>0.88530101641907755</v>
      </c>
      <c r="AU182" s="286">
        <v>0.25640089678495492</v>
      </c>
      <c r="AV182" s="311">
        <f>AU182/'4'!AE182</f>
        <v>0.88530101641907744</v>
      </c>
      <c r="AW182" s="286">
        <v>0.25640089678495492</v>
      </c>
      <c r="AX182" s="311">
        <f>AW182/'4'!AF182</f>
        <v>0.88530101641907744</v>
      </c>
      <c r="AY182" s="286">
        <v>-0.25640089678495492</v>
      </c>
      <c r="AZ182" s="312">
        <f>AY182/'4'!AG182</f>
        <v>0.88530101641907744</v>
      </c>
      <c r="BA182" s="316">
        <v>269.47734252098309</v>
      </c>
      <c r="BB182" s="311">
        <f>BA182/'4'!AH182</f>
        <v>0.88530101641907732</v>
      </c>
      <c r="BC182" s="286">
        <v>8.8530101641907755E-28</v>
      </c>
      <c r="BD182" s="311">
        <f>BC182/'4'!AI182</f>
        <v>0.68648206734903672</v>
      </c>
      <c r="BE182" s="286">
        <v>8.8530101641907755E-28</v>
      </c>
      <c r="BF182" s="311">
        <f>BE182/'4'!AJ182</f>
        <v>0.68648206734903672</v>
      </c>
      <c r="BG182" s="286">
        <v>8.8530101641907755E-28</v>
      </c>
      <c r="BH182" s="311">
        <f>BG182/'4'!AK182</f>
        <v>0.68648206734903672</v>
      </c>
      <c r="BI182" s="286">
        <v>269.47734252098309</v>
      </c>
      <c r="BJ182" s="311">
        <f>BI182/'4'!AL182</f>
        <v>0.88530101641907732</v>
      </c>
      <c r="BK182" s="286">
        <v>8.8530101641907755E-28</v>
      </c>
      <c r="BL182" s="311">
        <f>BK182/'4'!AM182</f>
        <v>0.68648206734903672</v>
      </c>
      <c r="BM182" s="286">
        <v>8.8530101641907755E-28</v>
      </c>
      <c r="BN182" s="311">
        <f>BM182/'4'!AN182</f>
        <v>0.68648206734903672</v>
      </c>
      <c r="BO182" s="286">
        <v>269.47734252098309</v>
      </c>
      <c r="BP182" s="311">
        <f>BO182/'4'!AO182</f>
        <v>0.88530101641907732</v>
      </c>
      <c r="BQ182" s="286">
        <v>269.47734252098309</v>
      </c>
      <c r="BR182" s="311">
        <f>BQ182/'4'!AP182</f>
        <v>0.88530101641907732</v>
      </c>
      <c r="BS182" s="286">
        <v>8.8530101641907755E-28</v>
      </c>
      <c r="BT182" s="312">
        <f>BS182/'4'!AQ182</f>
        <v>0.88530101641907755</v>
      </c>
      <c r="BW182" s="314"/>
    </row>
    <row r="183" spans="1:75" s="320" customFormat="1">
      <c r="A183" s="305"/>
      <c r="B183" s="256">
        <v>155</v>
      </c>
      <c r="C183" s="1084" t="s">
        <v>765</v>
      </c>
      <c r="D183" s="1084"/>
      <c r="E183" s="1084"/>
      <c r="F183" s="1084"/>
      <c r="G183" s="1084"/>
      <c r="H183" s="1085" t="s">
        <v>802</v>
      </c>
      <c r="I183" s="1086"/>
      <c r="J183" s="315">
        <v>11117</v>
      </c>
      <c r="K183" s="316">
        <v>512.80179356990118</v>
      </c>
      <c r="L183" s="309">
        <f>K183/'4'!M183</f>
        <v>0.88530101641907732</v>
      </c>
      <c r="M183" s="286">
        <v>8.8530101641907755E-28</v>
      </c>
      <c r="N183" s="311">
        <f>M183/'4'!N183</f>
        <v>0.88530101641907755</v>
      </c>
      <c r="O183" s="286">
        <v>1.1417019132040281E-27</v>
      </c>
      <c r="P183" s="311">
        <f>O183/'4'!O183</f>
        <v>1.141701913204028</v>
      </c>
      <c r="Q183" s="286">
        <v>8.8530101641907755E-28</v>
      </c>
      <c r="R183" s="311">
        <f>Q183/'4'!P183</f>
        <v>0.88530101641907755</v>
      </c>
      <c r="S183" s="286">
        <v>512.80179356990118</v>
      </c>
      <c r="T183" s="311">
        <f>S183/'4'!Q183</f>
        <v>0.88530101641907732</v>
      </c>
      <c r="U183" s="286">
        <v>8.8530101641907755E-28</v>
      </c>
      <c r="V183" s="311">
        <f>U183/'4'!R183</f>
        <v>0.68648206734903672</v>
      </c>
      <c r="W183" s="286">
        <v>8.8530101641907755E-28</v>
      </c>
      <c r="X183" s="311">
        <f>W183/'4'!S183</f>
        <v>0.68648206734903672</v>
      </c>
      <c r="Y183" s="286">
        <v>512.80179356990118</v>
      </c>
      <c r="Z183" s="311">
        <f>Y183/'4'!T183</f>
        <v>0.88530101641907732</v>
      </c>
      <c r="AA183" s="286">
        <v>370.75569675103861</v>
      </c>
      <c r="AB183" s="311">
        <f>AA183/'4'!U183</f>
        <v>0.88530101641907744</v>
      </c>
      <c r="AC183" s="286">
        <v>142.04609681886262</v>
      </c>
      <c r="AD183" s="312">
        <f>AC183/'4'!V183</f>
        <v>0.88530101641907744</v>
      </c>
      <c r="AE183" s="317">
        <v>8.8530101641907755E-28</v>
      </c>
      <c r="AF183" s="311">
        <f>AE183/'4'!W183</f>
        <v>0.88530101641907755</v>
      </c>
      <c r="AG183" s="286">
        <v>8.8530101641907755E-28</v>
      </c>
      <c r="AH183" s="311">
        <f>AG183/'4'!X183</f>
        <v>0.88530101641907755</v>
      </c>
      <c r="AI183" s="286">
        <v>8.8530101641907755E-28</v>
      </c>
      <c r="AJ183" s="311">
        <f>AI183/'4'!Y183</f>
        <v>0.88530101641907755</v>
      </c>
      <c r="AK183" s="286">
        <v>8.8530101641907755E-28</v>
      </c>
      <c r="AL183" s="311">
        <f>AK183/'4'!Z183</f>
        <v>0.88530101641907755</v>
      </c>
      <c r="AM183" s="286">
        <v>8.8530101641907755E-28</v>
      </c>
      <c r="AN183" s="311">
        <f>AM183/'4'!AA183</f>
        <v>0.88530101641907755</v>
      </c>
      <c r="AO183" s="286">
        <v>8.8530101641907755E-28</v>
      </c>
      <c r="AP183" s="311">
        <f>AO183/'4'!AB183</f>
        <v>0.88530101641907755</v>
      </c>
      <c r="AQ183" s="286">
        <v>8.8530101641907755E-28</v>
      </c>
      <c r="AR183" s="311">
        <f>AQ183/'4'!AC183</f>
        <v>0.88530101641907755</v>
      </c>
      <c r="AS183" s="286">
        <v>8.8530101641907755E-28</v>
      </c>
      <c r="AT183" s="311">
        <f>AS183/'4'!AD183</f>
        <v>0.88530101641907755</v>
      </c>
      <c r="AU183" s="286">
        <v>51.280179356990118</v>
      </c>
      <c r="AV183" s="311">
        <f>AU183/'4'!AE183</f>
        <v>0.88530101641907744</v>
      </c>
      <c r="AW183" s="286">
        <v>51.280179356990118</v>
      </c>
      <c r="AX183" s="311">
        <f>AW183/'4'!AF183</f>
        <v>0.88530101641907744</v>
      </c>
      <c r="AY183" s="286">
        <v>-51.280179356990118</v>
      </c>
      <c r="AZ183" s="312">
        <f>AY183/'4'!AG183</f>
        <v>0.88530101641907744</v>
      </c>
      <c r="BA183" s="316">
        <v>512.80179356990118</v>
      </c>
      <c r="BB183" s="311">
        <f>BA183/'4'!AH183</f>
        <v>0.88530101641907732</v>
      </c>
      <c r="BC183" s="286">
        <v>8.8530101641907755E-28</v>
      </c>
      <c r="BD183" s="311">
        <f>BC183/'4'!AI183</f>
        <v>0.68648206734903672</v>
      </c>
      <c r="BE183" s="286">
        <v>8.8530101641907755E-28</v>
      </c>
      <c r="BF183" s="311">
        <f>BE183/'4'!AJ183</f>
        <v>0.68648206734903672</v>
      </c>
      <c r="BG183" s="286">
        <v>8.8530101641907755E-28</v>
      </c>
      <c r="BH183" s="311">
        <f>BG183/'4'!AK183</f>
        <v>0.68648206734903672</v>
      </c>
      <c r="BI183" s="286">
        <v>512.80179356990118</v>
      </c>
      <c r="BJ183" s="311">
        <f>BI183/'4'!AL183</f>
        <v>0.88530101641907732</v>
      </c>
      <c r="BK183" s="286">
        <v>8.8530101641907755E-28</v>
      </c>
      <c r="BL183" s="311">
        <f>BK183/'4'!AM183</f>
        <v>0.68648206734903672</v>
      </c>
      <c r="BM183" s="286">
        <v>8.8530101641907755E-28</v>
      </c>
      <c r="BN183" s="311">
        <f>BM183/'4'!AN183</f>
        <v>0.68648206734903672</v>
      </c>
      <c r="BO183" s="286">
        <v>512.80179356990118</v>
      </c>
      <c r="BP183" s="311">
        <f>BO183/'4'!AO183</f>
        <v>0.88530101641907732</v>
      </c>
      <c r="BQ183" s="286">
        <v>422.03587610802873</v>
      </c>
      <c r="BR183" s="311">
        <f>BQ183/'4'!AP183</f>
        <v>0.88530101641907744</v>
      </c>
      <c r="BS183" s="286">
        <v>90.765917461872505</v>
      </c>
      <c r="BT183" s="312">
        <f>BS183/'4'!AQ183</f>
        <v>0.88530101641907744</v>
      </c>
      <c r="BW183" s="314"/>
    </row>
    <row r="184" spans="1:75" s="320" customFormat="1">
      <c r="A184" s="305"/>
      <c r="B184" s="256">
        <v>156</v>
      </c>
      <c r="C184" s="1084" t="s">
        <v>765</v>
      </c>
      <c r="D184" s="1084"/>
      <c r="E184" s="1084"/>
      <c r="F184" s="1084"/>
      <c r="G184" s="1084"/>
      <c r="H184" s="1085" t="s">
        <v>802</v>
      </c>
      <c r="I184" s="1086"/>
      <c r="J184" s="315">
        <v>25845</v>
      </c>
      <c r="K184" s="316">
        <v>629.97700340062363</v>
      </c>
      <c r="L184" s="309">
        <f>K184/'4'!M184</f>
        <v>0.88530101641907744</v>
      </c>
      <c r="M184" s="286">
        <v>8.8530101641907755E-28</v>
      </c>
      <c r="N184" s="311">
        <f>M184/'4'!N184</f>
        <v>0.88530101641907755</v>
      </c>
      <c r="O184" s="286">
        <v>1.1417019132040281E-27</v>
      </c>
      <c r="P184" s="311">
        <f>O184/'4'!O184</f>
        <v>1.141701913204028</v>
      </c>
      <c r="Q184" s="286">
        <v>8.8530101641907755E-28</v>
      </c>
      <c r="R184" s="311">
        <f>Q184/'4'!P184</f>
        <v>0.88530101641907755</v>
      </c>
      <c r="S184" s="286">
        <v>629.97700340062363</v>
      </c>
      <c r="T184" s="311">
        <f>S184/'4'!Q184</f>
        <v>0.88530101641907744</v>
      </c>
      <c r="U184" s="286">
        <v>8.8530101641907755E-28</v>
      </c>
      <c r="V184" s="311">
        <f>U184/'4'!R184</f>
        <v>0.68648206734903672</v>
      </c>
      <c r="W184" s="286">
        <v>8.8530101641907755E-28</v>
      </c>
      <c r="X184" s="311">
        <f>W184/'4'!S184</f>
        <v>0.68648206734903672</v>
      </c>
      <c r="Y184" s="286">
        <v>629.97700340062363</v>
      </c>
      <c r="Z184" s="311">
        <f>Y184/'4'!T184</f>
        <v>0.88530101641907744</v>
      </c>
      <c r="AA184" s="286">
        <v>629.72060250383868</v>
      </c>
      <c r="AB184" s="311">
        <f>AA184/'4'!U184</f>
        <v>0.88530101641907744</v>
      </c>
      <c r="AC184" s="286">
        <v>0.25640089678500527</v>
      </c>
      <c r="AD184" s="312">
        <f>AC184/'4'!V184</f>
        <v>0.88530101641907744</v>
      </c>
      <c r="AE184" s="317">
        <v>8.8530101641907755E-28</v>
      </c>
      <c r="AF184" s="311">
        <f>AE184/'4'!W184</f>
        <v>0.88530101641907755</v>
      </c>
      <c r="AG184" s="286">
        <v>8.8530101641907755E-28</v>
      </c>
      <c r="AH184" s="311">
        <f>AG184/'4'!X184</f>
        <v>0.88530101641907755</v>
      </c>
      <c r="AI184" s="286">
        <v>8.8530101641907755E-28</v>
      </c>
      <c r="AJ184" s="311">
        <f>AI184/'4'!Y184</f>
        <v>0.88530101641907755</v>
      </c>
      <c r="AK184" s="286">
        <v>8.8530101641907755E-28</v>
      </c>
      <c r="AL184" s="311">
        <f>AK184/'4'!Z184</f>
        <v>0.88530101641907755</v>
      </c>
      <c r="AM184" s="286">
        <v>8.8530101641907755E-28</v>
      </c>
      <c r="AN184" s="311">
        <f>AM184/'4'!AA184</f>
        <v>0.88530101641907755</v>
      </c>
      <c r="AO184" s="286">
        <v>8.8530101641907755E-28</v>
      </c>
      <c r="AP184" s="311">
        <f>AO184/'4'!AB184</f>
        <v>0.88530101641907755</v>
      </c>
      <c r="AQ184" s="286">
        <v>8.8530101641907755E-28</v>
      </c>
      <c r="AR184" s="311">
        <f>AQ184/'4'!AC184</f>
        <v>0.88530101641907755</v>
      </c>
      <c r="AS184" s="286">
        <v>8.8530101641907755E-28</v>
      </c>
      <c r="AT184" s="311">
        <f>AS184/'4'!AD184</f>
        <v>0.88530101641907755</v>
      </c>
      <c r="AU184" s="286">
        <v>0.25640089678500527</v>
      </c>
      <c r="AV184" s="311">
        <f>AU184/'4'!AE184</f>
        <v>0.88530101641907744</v>
      </c>
      <c r="AW184" s="286">
        <v>0.25640089678500527</v>
      </c>
      <c r="AX184" s="311">
        <f>AW184/'4'!AF184</f>
        <v>0.88530101641907744</v>
      </c>
      <c r="AY184" s="286">
        <v>-0.25640089678500527</v>
      </c>
      <c r="AZ184" s="312">
        <f>AY184/'4'!AG184</f>
        <v>0.88530101641907744</v>
      </c>
      <c r="BA184" s="316">
        <v>629.97700340062363</v>
      </c>
      <c r="BB184" s="311">
        <f>BA184/'4'!AH184</f>
        <v>0.88530101641907744</v>
      </c>
      <c r="BC184" s="286">
        <v>8.8530101641907755E-28</v>
      </c>
      <c r="BD184" s="311">
        <f>BC184/'4'!AI184</f>
        <v>0.68648206734903672</v>
      </c>
      <c r="BE184" s="286">
        <v>8.8530101641907755E-28</v>
      </c>
      <c r="BF184" s="311">
        <f>BE184/'4'!AJ184</f>
        <v>0.68648206734903672</v>
      </c>
      <c r="BG184" s="286">
        <v>8.8530101641907755E-28</v>
      </c>
      <c r="BH184" s="311">
        <f>BG184/'4'!AK184</f>
        <v>0.68648206734903672</v>
      </c>
      <c r="BI184" s="286">
        <v>629.97700340062363</v>
      </c>
      <c r="BJ184" s="311">
        <f>BI184/'4'!AL184</f>
        <v>0.88530101641907744</v>
      </c>
      <c r="BK184" s="286">
        <v>8.8530101641907755E-28</v>
      </c>
      <c r="BL184" s="311">
        <f>BK184/'4'!AM184</f>
        <v>0.68648206734903672</v>
      </c>
      <c r="BM184" s="286">
        <v>8.8530101641907755E-28</v>
      </c>
      <c r="BN184" s="311">
        <f>BM184/'4'!AN184</f>
        <v>0.68648206734903672</v>
      </c>
      <c r="BO184" s="286">
        <v>629.97700340062363</v>
      </c>
      <c r="BP184" s="311">
        <f>BO184/'4'!AO184</f>
        <v>0.88530101641907744</v>
      </c>
      <c r="BQ184" s="286">
        <v>629.97700340062363</v>
      </c>
      <c r="BR184" s="311">
        <f>BQ184/'4'!AP184</f>
        <v>0.88530101641907744</v>
      </c>
      <c r="BS184" s="286">
        <v>8.8530101641907755E-28</v>
      </c>
      <c r="BT184" s="312">
        <f>BS184/'4'!AQ184</f>
        <v>0.88530101641907755</v>
      </c>
      <c r="BW184" s="314"/>
    </row>
    <row r="185" spans="1:75" s="320" customFormat="1">
      <c r="A185" s="305"/>
      <c r="B185" s="256">
        <v>157</v>
      </c>
      <c r="C185" s="1084" t="s">
        <v>772</v>
      </c>
      <c r="D185" s="1084"/>
      <c r="E185" s="1084"/>
      <c r="F185" s="1084"/>
      <c r="G185" s="1084"/>
      <c r="H185" s="1085" t="s">
        <v>805</v>
      </c>
      <c r="I185" s="1086"/>
      <c r="J185" s="315">
        <v>64103</v>
      </c>
      <c r="K185" s="316">
        <v>133.73458485870262</v>
      </c>
      <c r="L185" s="309">
        <f>K185/'4'!M185</f>
        <v>0.87454313371236436</v>
      </c>
      <c r="M185" s="286">
        <v>8.744588627425382E-28</v>
      </c>
      <c r="N185" s="311">
        <f>M185/'4'!N185</f>
        <v>0.87445886274253815</v>
      </c>
      <c r="O185" s="286">
        <v>1.1278283323083921E-27</v>
      </c>
      <c r="P185" s="311">
        <f>O185/'4'!O185</f>
        <v>1.1278283323083922</v>
      </c>
      <c r="Q185" s="286">
        <v>8.744588627425382E-28</v>
      </c>
      <c r="R185" s="311">
        <f>Q185/'4'!P185</f>
        <v>0.87445886274253815</v>
      </c>
      <c r="S185" s="286">
        <v>133.73458485870262</v>
      </c>
      <c r="T185" s="311">
        <f>S185/'4'!Q185</f>
        <v>0.87454313371236436</v>
      </c>
      <c r="U185" s="286">
        <v>8.744588627425382E-28</v>
      </c>
      <c r="V185" s="311">
        <f>U185/'4'!R185</f>
        <v>0.67807482062464863</v>
      </c>
      <c r="W185" s="286">
        <v>8.744588627425382E-28</v>
      </c>
      <c r="X185" s="311">
        <f>W185/'4'!S185</f>
        <v>0.67807482062464863</v>
      </c>
      <c r="Y185" s="286">
        <v>133.73458485870262</v>
      </c>
      <c r="Z185" s="311">
        <f>Y185/'4'!T185</f>
        <v>0.87454313371236436</v>
      </c>
      <c r="AA185" s="286">
        <v>133.73458485870262</v>
      </c>
      <c r="AB185" s="311">
        <f>AA185/'4'!U185</f>
        <v>0.87454313371236436</v>
      </c>
      <c r="AC185" s="286">
        <v>8.7454313371236444E-28</v>
      </c>
      <c r="AD185" s="312">
        <f>AC185/'4'!V185</f>
        <v>0.87454313371236436</v>
      </c>
      <c r="AE185" s="317">
        <v>8.744588627425382E-28</v>
      </c>
      <c r="AF185" s="311">
        <f>AE185/'4'!W185</f>
        <v>0.87445886274253815</v>
      </c>
      <c r="AG185" s="286">
        <v>8.744588627425382E-28</v>
      </c>
      <c r="AH185" s="311">
        <f>AG185/'4'!X185</f>
        <v>0.87445886274253815</v>
      </c>
      <c r="AI185" s="286">
        <v>8.744588627425382E-28</v>
      </c>
      <c r="AJ185" s="311">
        <f>AI185/'4'!Y185</f>
        <v>0.87445886274253815</v>
      </c>
      <c r="AK185" s="286">
        <v>8.744588627425382E-28</v>
      </c>
      <c r="AL185" s="311">
        <f>AK185/'4'!Z185</f>
        <v>0.87445886274253815</v>
      </c>
      <c r="AM185" s="286">
        <v>8.744588627425382E-28</v>
      </c>
      <c r="AN185" s="311">
        <f>AM185/'4'!AA185</f>
        <v>0.87445886274253815</v>
      </c>
      <c r="AO185" s="286">
        <v>8.744588627425382E-28</v>
      </c>
      <c r="AP185" s="311">
        <f>AO185/'4'!AB185</f>
        <v>0.87445886274253815</v>
      </c>
      <c r="AQ185" s="286">
        <v>8.744588627425382E-28</v>
      </c>
      <c r="AR185" s="311">
        <f>AQ185/'4'!AC185</f>
        <v>0.87445886274253815</v>
      </c>
      <c r="AS185" s="286">
        <v>8.744588627425382E-28</v>
      </c>
      <c r="AT185" s="311">
        <f>AS185/'4'!AD185</f>
        <v>0.87445886274253815</v>
      </c>
      <c r="AU185" s="286">
        <v>8.7454313371236444E-28</v>
      </c>
      <c r="AV185" s="311">
        <f>AU185/'4'!AE185</f>
        <v>0.87454313371236436</v>
      </c>
      <c r="AW185" s="286">
        <v>8.7454313371236444E-28</v>
      </c>
      <c r="AX185" s="311">
        <f>AW185/'4'!AF185</f>
        <v>0.87454313371236436</v>
      </c>
      <c r="AY185" s="286">
        <v>8.7454313371236444E-28</v>
      </c>
      <c r="AZ185" s="312">
        <f>AY185/'4'!AG185</f>
        <v>0.87454313371236436</v>
      </c>
      <c r="BA185" s="316">
        <v>133.73458485870262</v>
      </c>
      <c r="BB185" s="311">
        <f>BA185/'4'!AH185</f>
        <v>0.87454313371236436</v>
      </c>
      <c r="BC185" s="286">
        <v>8.744588627425382E-28</v>
      </c>
      <c r="BD185" s="311">
        <f>BC185/'4'!AI185</f>
        <v>0.67807482062464863</v>
      </c>
      <c r="BE185" s="286">
        <v>8.744588627425382E-28</v>
      </c>
      <c r="BF185" s="311">
        <f>BE185/'4'!AJ185</f>
        <v>0.67807482062464863</v>
      </c>
      <c r="BG185" s="286">
        <v>8.744588627425382E-28</v>
      </c>
      <c r="BH185" s="311">
        <f>BG185/'4'!AK185</f>
        <v>0.67807482062464863</v>
      </c>
      <c r="BI185" s="286">
        <v>133.73458485870262</v>
      </c>
      <c r="BJ185" s="311">
        <f>BI185/'4'!AL185</f>
        <v>0.87454313371236436</v>
      </c>
      <c r="BK185" s="286">
        <v>8.744588627425382E-28</v>
      </c>
      <c r="BL185" s="311">
        <f>BK185/'4'!AM185</f>
        <v>0.67807482062464863</v>
      </c>
      <c r="BM185" s="286">
        <v>8.744588627425382E-28</v>
      </c>
      <c r="BN185" s="311">
        <f>BM185/'4'!AN185</f>
        <v>0.67807482062464863</v>
      </c>
      <c r="BO185" s="286">
        <v>133.73458485870262</v>
      </c>
      <c r="BP185" s="311">
        <f>BO185/'4'!AO185</f>
        <v>0.87454313371236436</v>
      </c>
      <c r="BQ185" s="286">
        <v>133.73458485870262</v>
      </c>
      <c r="BR185" s="311">
        <f>BQ185/'4'!AP185</f>
        <v>0.87454313371236436</v>
      </c>
      <c r="BS185" s="286">
        <v>8.7454313371236444E-28</v>
      </c>
      <c r="BT185" s="312">
        <f>BS185/'4'!AQ185</f>
        <v>0.87454313371236436</v>
      </c>
      <c r="BW185" s="314"/>
    </row>
    <row r="186" spans="1:75" s="320" customFormat="1">
      <c r="A186" s="305"/>
      <c r="B186" s="256">
        <v>158</v>
      </c>
      <c r="C186" s="1084" t="s">
        <v>773</v>
      </c>
      <c r="D186" s="1084"/>
      <c r="E186" s="1084"/>
      <c r="F186" s="1084"/>
      <c r="G186" s="1084"/>
      <c r="H186" s="1085" t="s">
        <v>803</v>
      </c>
      <c r="I186" s="1086"/>
      <c r="J186" s="315">
        <v>69600</v>
      </c>
      <c r="K186" s="316">
        <v>657.66830025339834</v>
      </c>
      <c r="L186" s="309">
        <f>K186/'4'!M186</f>
        <v>0.88530101641907755</v>
      </c>
      <c r="M186" s="286">
        <v>8.8530101641907755E-28</v>
      </c>
      <c r="N186" s="311">
        <f>M186/'4'!N186</f>
        <v>0.88530101641907755</v>
      </c>
      <c r="O186" s="286">
        <v>1.1417019132040281E-27</v>
      </c>
      <c r="P186" s="311">
        <f>O186/'4'!O186</f>
        <v>1.141701913204028</v>
      </c>
      <c r="Q186" s="286">
        <v>8.8530101641907755E-28</v>
      </c>
      <c r="R186" s="311">
        <f>Q186/'4'!P186</f>
        <v>0.88530101641907755</v>
      </c>
      <c r="S186" s="286">
        <v>657.66830025339834</v>
      </c>
      <c r="T186" s="311">
        <f>S186/'4'!Q186</f>
        <v>0.88530101641907755</v>
      </c>
      <c r="U186" s="286">
        <v>8.8530101641907755E-28</v>
      </c>
      <c r="V186" s="311">
        <f>U186/'4'!R186</f>
        <v>0.68648206734903672</v>
      </c>
      <c r="W186" s="286">
        <v>8.8530101641907755E-28</v>
      </c>
      <c r="X186" s="311">
        <f>W186/'4'!S186</f>
        <v>0.68648206734903672</v>
      </c>
      <c r="Y186" s="286">
        <v>657.66830025339834</v>
      </c>
      <c r="Z186" s="311">
        <f>Y186/'4'!T186</f>
        <v>0.88530101641907755</v>
      </c>
      <c r="AA186" s="286">
        <v>657.41189935661339</v>
      </c>
      <c r="AB186" s="311">
        <f>AA186/'4'!U186</f>
        <v>0.88530101641907744</v>
      </c>
      <c r="AC186" s="286">
        <v>0.25640089678490463</v>
      </c>
      <c r="AD186" s="312">
        <f>AC186/'4'!V186</f>
        <v>0.88530101641907744</v>
      </c>
      <c r="AE186" s="317">
        <v>8.8530101641907755E-28</v>
      </c>
      <c r="AF186" s="311">
        <f>AE186/'4'!W186</f>
        <v>0.88530101641907755</v>
      </c>
      <c r="AG186" s="286">
        <v>8.8530101641907755E-28</v>
      </c>
      <c r="AH186" s="311">
        <f>AG186/'4'!X186</f>
        <v>0.88530101641907755</v>
      </c>
      <c r="AI186" s="286">
        <v>8.8530101641907755E-28</v>
      </c>
      <c r="AJ186" s="311">
        <f>AI186/'4'!Y186</f>
        <v>0.88530101641907755</v>
      </c>
      <c r="AK186" s="286">
        <v>8.8530101641907755E-28</v>
      </c>
      <c r="AL186" s="311">
        <f>AK186/'4'!Z186</f>
        <v>0.88530101641907755</v>
      </c>
      <c r="AM186" s="286">
        <v>8.8530101641907755E-28</v>
      </c>
      <c r="AN186" s="311">
        <f>AM186/'4'!AA186</f>
        <v>0.88530101641907755</v>
      </c>
      <c r="AO186" s="286">
        <v>8.8530101641907755E-28</v>
      </c>
      <c r="AP186" s="311">
        <f>AO186/'4'!AB186</f>
        <v>0.88530101641907755</v>
      </c>
      <c r="AQ186" s="286">
        <v>8.8530101641907755E-28</v>
      </c>
      <c r="AR186" s="311">
        <f>AQ186/'4'!AC186</f>
        <v>0.88530101641907755</v>
      </c>
      <c r="AS186" s="286">
        <v>8.8530101641907755E-28</v>
      </c>
      <c r="AT186" s="311">
        <f>AS186/'4'!AD186</f>
        <v>0.88530101641907755</v>
      </c>
      <c r="AU186" s="286">
        <v>0.25640089678490463</v>
      </c>
      <c r="AV186" s="311">
        <f>AU186/'4'!AE186</f>
        <v>0.88530101641907744</v>
      </c>
      <c r="AW186" s="286">
        <v>0.25640089678490463</v>
      </c>
      <c r="AX186" s="311">
        <f>AW186/'4'!AF186</f>
        <v>0.88530101641907744</v>
      </c>
      <c r="AY186" s="286">
        <v>-0.25640089678490463</v>
      </c>
      <c r="AZ186" s="312">
        <f>AY186/'4'!AG186</f>
        <v>0.88530101641907744</v>
      </c>
      <c r="BA186" s="316">
        <v>657.66830025339834</v>
      </c>
      <c r="BB186" s="311">
        <f>BA186/'4'!AH186</f>
        <v>0.88530101641907755</v>
      </c>
      <c r="BC186" s="286">
        <v>8.8530101641907755E-28</v>
      </c>
      <c r="BD186" s="311">
        <f>BC186/'4'!AI186</f>
        <v>0.68648206734903672</v>
      </c>
      <c r="BE186" s="286">
        <v>8.8530101641907755E-28</v>
      </c>
      <c r="BF186" s="311">
        <f>BE186/'4'!AJ186</f>
        <v>0.68648206734903672</v>
      </c>
      <c r="BG186" s="286">
        <v>8.8530101641907755E-28</v>
      </c>
      <c r="BH186" s="311">
        <f>BG186/'4'!AK186</f>
        <v>0.68648206734903672</v>
      </c>
      <c r="BI186" s="286">
        <v>657.66830025339834</v>
      </c>
      <c r="BJ186" s="311">
        <f>BI186/'4'!AL186</f>
        <v>0.88530101641907755</v>
      </c>
      <c r="BK186" s="286">
        <v>8.8530101641907755E-28</v>
      </c>
      <c r="BL186" s="311">
        <f>BK186/'4'!AM186</f>
        <v>0.68648206734903672</v>
      </c>
      <c r="BM186" s="286">
        <v>8.8530101641907755E-28</v>
      </c>
      <c r="BN186" s="311">
        <f>BM186/'4'!AN186</f>
        <v>0.68648206734903672</v>
      </c>
      <c r="BO186" s="286">
        <v>657.66830025339834</v>
      </c>
      <c r="BP186" s="311">
        <f>BO186/'4'!AO186</f>
        <v>0.88530101641907755</v>
      </c>
      <c r="BQ186" s="286">
        <v>657.66830025339834</v>
      </c>
      <c r="BR186" s="311">
        <f>BQ186/'4'!AP186</f>
        <v>0.88530101641907755</v>
      </c>
      <c r="BS186" s="286">
        <v>8.8530101641907755E-28</v>
      </c>
      <c r="BT186" s="312">
        <f>BS186/'4'!AQ186</f>
        <v>0.88530101641907755</v>
      </c>
      <c r="BW186" s="314"/>
    </row>
    <row r="187" spans="1:75" s="320" customFormat="1">
      <c r="A187" s="305"/>
      <c r="B187" s="256">
        <v>159</v>
      </c>
      <c r="C187" s="1084" t="s">
        <v>774</v>
      </c>
      <c r="D187" s="1084"/>
      <c r="E187" s="1084"/>
      <c r="F187" s="1084"/>
      <c r="G187" s="1084"/>
      <c r="H187" s="1085" t="s">
        <v>810</v>
      </c>
      <c r="I187" s="1086"/>
      <c r="J187" s="315">
        <v>72133</v>
      </c>
      <c r="K187" s="316">
        <v>448.06151631637294</v>
      </c>
      <c r="L187" s="309">
        <f>K187/'4'!M187</f>
        <v>0.87454313371236436</v>
      </c>
      <c r="M187" s="286">
        <v>8.744588627425382E-28</v>
      </c>
      <c r="N187" s="311">
        <f>M187/'4'!N187</f>
        <v>0.87445886274253815</v>
      </c>
      <c r="O187" s="286">
        <v>1.1278283323083921E-27</v>
      </c>
      <c r="P187" s="311">
        <f>O187/'4'!O187</f>
        <v>1.1278283323083922</v>
      </c>
      <c r="Q187" s="286">
        <v>8.744588627425382E-28</v>
      </c>
      <c r="R187" s="311">
        <f>Q187/'4'!P187</f>
        <v>0.87445886274253815</v>
      </c>
      <c r="S187" s="286">
        <v>448.06151631637294</v>
      </c>
      <c r="T187" s="311">
        <f>S187/'4'!Q187</f>
        <v>0.87454313371236436</v>
      </c>
      <c r="U187" s="286">
        <v>8.744588627425382E-28</v>
      </c>
      <c r="V187" s="311">
        <f>U187/'4'!R187</f>
        <v>0.67807482062464863</v>
      </c>
      <c r="W187" s="286">
        <v>8.744588627425382E-28</v>
      </c>
      <c r="X187" s="311">
        <f>W187/'4'!S187</f>
        <v>0.67807482062464863</v>
      </c>
      <c r="Y187" s="286">
        <v>448.06151631637294</v>
      </c>
      <c r="Z187" s="311">
        <f>Y187/'4'!T187</f>
        <v>0.87454313371236436</v>
      </c>
      <c r="AA187" s="286">
        <v>447.80823111777693</v>
      </c>
      <c r="AB187" s="311">
        <f>AA187/'4'!U187</f>
        <v>0.87454313371236436</v>
      </c>
      <c r="AC187" s="286">
        <v>0.25328519859598225</v>
      </c>
      <c r="AD187" s="312">
        <f>AC187/'4'!V187</f>
        <v>0.87454313371236436</v>
      </c>
      <c r="AE187" s="317">
        <v>8.744588627425382E-28</v>
      </c>
      <c r="AF187" s="311">
        <f>AE187/'4'!W187</f>
        <v>0.87445886274253815</v>
      </c>
      <c r="AG187" s="286">
        <v>8.744588627425382E-28</v>
      </c>
      <c r="AH187" s="311">
        <f>AG187/'4'!X187</f>
        <v>0.87445886274253815</v>
      </c>
      <c r="AI187" s="286">
        <v>8.744588627425382E-28</v>
      </c>
      <c r="AJ187" s="311">
        <f>AI187/'4'!Y187</f>
        <v>0.87445886274253815</v>
      </c>
      <c r="AK187" s="286">
        <v>8.744588627425382E-28</v>
      </c>
      <c r="AL187" s="311">
        <f>AK187/'4'!Z187</f>
        <v>0.87445886274253815</v>
      </c>
      <c r="AM187" s="286">
        <v>8.744588627425382E-28</v>
      </c>
      <c r="AN187" s="311">
        <f>AM187/'4'!AA187</f>
        <v>0.87445886274253815</v>
      </c>
      <c r="AO187" s="286">
        <v>8.744588627425382E-28</v>
      </c>
      <c r="AP187" s="311">
        <f>AO187/'4'!AB187</f>
        <v>0.87445886274253815</v>
      </c>
      <c r="AQ187" s="286">
        <v>8.744588627425382E-28</v>
      </c>
      <c r="AR187" s="311">
        <f>AQ187/'4'!AC187</f>
        <v>0.87445886274253815</v>
      </c>
      <c r="AS187" s="286">
        <v>8.744588627425382E-28</v>
      </c>
      <c r="AT187" s="311">
        <f>AS187/'4'!AD187</f>
        <v>0.87445886274253815</v>
      </c>
      <c r="AU187" s="286">
        <v>0.25328519859598225</v>
      </c>
      <c r="AV187" s="311">
        <f>AU187/'4'!AE187</f>
        <v>0.87454313371236436</v>
      </c>
      <c r="AW187" s="286">
        <v>0.25328519859598225</v>
      </c>
      <c r="AX187" s="311">
        <f>AW187/'4'!AF187</f>
        <v>0.87454313371236436</v>
      </c>
      <c r="AY187" s="286">
        <v>-0.25328519859598225</v>
      </c>
      <c r="AZ187" s="312">
        <f>AY187/'4'!AG187</f>
        <v>0.87454313371236436</v>
      </c>
      <c r="BA187" s="316">
        <v>448.06151631637294</v>
      </c>
      <c r="BB187" s="311">
        <f>BA187/'4'!AH187</f>
        <v>0.87454313371236436</v>
      </c>
      <c r="BC187" s="286">
        <v>8.744588627425382E-28</v>
      </c>
      <c r="BD187" s="311">
        <f>BC187/'4'!AI187</f>
        <v>0.67807482062464863</v>
      </c>
      <c r="BE187" s="286">
        <v>8.744588627425382E-28</v>
      </c>
      <c r="BF187" s="311">
        <f>BE187/'4'!AJ187</f>
        <v>0.67807482062464863</v>
      </c>
      <c r="BG187" s="286">
        <v>8.744588627425382E-28</v>
      </c>
      <c r="BH187" s="311">
        <f>BG187/'4'!AK187</f>
        <v>0.67807482062464863</v>
      </c>
      <c r="BI187" s="286">
        <v>448.06151631637294</v>
      </c>
      <c r="BJ187" s="311">
        <f>BI187/'4'!AL187</f>
        <v>0.87454313371236436</v>
      </c>
      <c r="BK187" s="286">
        <v>8.744588627425382E-28</v>
      </c>
      <c r="BL187" s="311">
        <f>BK187/'4'!AM187</f>
        <v>0.67807482062464863</v>
      </c>
      <c r="BM187" s="286">
        <v>8.744588627425382E-28</v>
      </c>
      <c r="BN187" s="311">
        <f>BM187/'4'!AN187</f>
        <v>0.67807482062464863</v>
      </c>
      <c r="BO187" s="286">
        <v>448.06151631637294</v>
      </c>
      <c r="BP187" s="311">
        <f>BO187/'4'!AO187</f>
        <v>0.87454313371236436</v>
      </c>
      <c r="BQ187" s="286">
        <v>448.06151631637294</v>
      </c>
      <c r="BR187" s="311">
        <f>BQ187/'4'!AP187</f>
        <v>0.87454313371236436</v>
      </c>
      <c r="BS187" s="286">
        <v>8.7454313371236444E-28</v>
      </c>
      <c r="BT187" s="312">
        <f>BS187/'4'!AQ187</f>
        <v>0.87454313371236436</v>
      </c>
      <c r="BW187" s="314"/>
    </row>
    <row r="188" spans="1:75" s="320" customFormat="1">
      <c r="A188" s="305"/>
      <c r="B188" s="256">
        <v>160</v>
      </c>
      <c r="C188" s="1084" t="s">
        <v>775</v>
      </c>
      <c r="D188" s="1084"/>
      <c r="E188" s="1084"/>
      <c r="F188" s="1084"/>
      <c r="G188" s="1084"/>
      <c r="H188" s="1085" t="s">
        <v>810</v>
      </c>
      <c r="I188" s="1086"/>
      <c r="J188" s="315">
        <v>72138</v>
      </c>
      <c r="K188" s="316">
        <v>531.89891705165815</v>
      </c>
      <c r="L188" s="309">
        <f>K188/'4'!M188</f>
        <v>0.87454313371236436</v>
      </c>
      <c r="M188" s="286">
        <v>8.744588627425382E-28</v>
      </c>
      <c r="N188" s="311">
        <f>M188/'4'!N188</f>
        <v>0.87445886274253815</v>
      </c>
      <c r="O188" s="286">
        <v>1.1278283323083921E-27</v>
      </c>
      <c r="P188" s="311">
        <f>O188/'4'!O188</f>
        <v>1.1278283323083922</v>
      </c>
      <c r="Q188" s="286">
        <v>8.744588627425382E-28</v>
      </c>
      <c r="R188" s="311">
        <f>Q188/'4'!P188</f>
        <v>0.87445886274253815</v>
      </c>
      <c r="S188" s="286">
        <v>531.89891705165815</v>
      </c>
      <c r="T188" s="311">
        <f>S188/'4'!Q188</f>
        <v>0.87454313371236436</v>
      </c>
      <c r="U188" s="286">
        <v>8.744588627425382E-28</v>
      </c>
      <c r="V188" s="311">
        <f>U188/'4'!R188</f>
        <v>0.67807482062464863</v>
      </c>
      <c r="W188" s="286">
        <v>8.744588627425382E-28</v>
      </c>
      <c r="X188" s="311">
        <f>W188/'4'!S188</f>
        <v>0.67807482062464863</v>
      </c>
      <c r="Y188" s="286">
        <v>531.89891705165815</v>
      </c>
      <c r="Z188" s="311">
        <f>Y188/'4'!T188</f>
        <v>0.87454313371236436</v>
      </c>
      <c r="AA188" s="286">
        <v>531.64563185306213</v>
      </c>
      <c r="AB188" s="311">
        <f>AA188/'4'!U188</f>
        <v>0.87454313371236447</v>
      </c>
      <c r="AC188" s="286">
        <v>0.25328519859608167</v>
      </c>
      <c r="AD188" s="312">
        <f>AC188/'4'!V188</f>
        <v>0.87454313371236436</v>
      </c>
      <c r="AE188" s="317">
        <v>8.744588627425382E-28</v>
      </c>
      <c r="AF188" s="311">
        <f>AE188/'4'!W188</f>
        <v>0.87445886274253815</v>
      </c>
      <c r="AG188" s="286">
        <v>8.744588627425382E-28</v>
      </c>
      <c r="AH188" s="311">
        <f>AG188/'4'!X188</f>
        <v>0.87445886274253815</v>
      </c>
      <c r="AI188" s="286">
        <v>8.744588627425382E-28</v>
      </c>
      <c r="AJ188" s="311">
        <f>AI188/'4'!Y188</f>
        <v>0.87445886274253815</v>
      </c>
      <c r="AK188" s="286">
        <v>8.744588627425382E-28</v>
      </c>
      <c r="AL188" s="311">
        <f>AK188/'4'!Z188</f>
        <v>0.87445886274253815</v>
      </c>
      <c r="AM188" s="286">
        <v>8.744588627425382E-28</v>
      </c>
      <c r="AN188" s="311">
        <f>AM188/'4'!AA188</f>
        <v>0.87445886274253815</v>
      </c>
      <c r="AO188" s="286">
        <v>8.744588627425382E-28</v>
      </c>
      <c r="AP188" s="311">
        <f>AO188/'4'!AB188</f>
        <v>0.87445886274253815</v>
      </c>
      <c r="AQ188" s="286">
        <v>8.744588627425382E-28</v>
      </c>
      <c r="AR188" s="311">
        <f>AQ188/'4'!AC188</f>
        <v>0.87445886274253815</v>
      </c>
      <c r="AS188" s="286">
        <v>8.744588627425382E-28</v>
      </c>
      <c r="AT188" s="311">
        <f>AS188/'4'!AD188</f>
        <v>0.87445886274253815</v>
      </c>
      <c r="AU188" s="286">
        <v>0.25328519859608167</v>
      </c>
      <c r="AV188" s="311">
        <f>AU188/'4'!AE188</f>
        <v>0.87454313371236436</v>
      </c>
      <c r="AW188" s="286">
        <v>0.25328519859608167</v>
      </c>
      <c r="AX188" s="311">
        <f>AW188/'4'!AF188</f>
        <v>0.87454313371236436</v>
      </c>
      <c r="AY188" s="286">
        <v>-0.25328519859608167</v>
      </c>
      <c r="AZ188" s="312">
        <f>AY188/'4'!AG188</f>
        <v>0.87454313371236436</v>
      </c>
      <c r="BA188" s="316">
        <v>531.89891705165815</v>
      </c>
      <c r="BB188" s="311">
        <f>BA188/'4'!AH188</f>
        <v>0.87454313371236436</v>
      </c>
      <c r="BC188" s="286">
        <v>8.744588627425382E-28</v>
      </c>
      <c r="BD188" s="311">
        <f>BC188/'4'!AI188</f>
        <v>0.67807482062464863</v>
      </c>
      <c r="BE188" s="286">
        <v>8.744588627425382E-28</v>
      </c>
      <c r="BF188" s="311">
        <f>BE188/'4'!AJ188</f>
        <v>0.67807482062464863</v>
      </c>
      <c r="BG188" s="286">
        <v>8.744588627425382E-28</v>
      </c>
      <c r="BH188" s="311">
        <f>BG188/'4'!AK188</f>
        <v>0.67807482062464863</v>
      </c>
      <c r="BI188" s="286">
        <v>531.89891705165815</v>
      </c>
      <c r="BJ188" s="311">
        <f>BI188/'4'!AL188</f>
        <v>0.87454313371236436</v>
      </c>
      <c r="BK188" s="286">
        <v>8.744588627425382E-28</v>
      </c>
      <c r="BL188" s="311">
        <f>BK188/'4'!AM188</f>
        <v>0.67807482062464863</v>
      </c>
      <c r="BM188" s="286">
        <v>8.744588627425382E-28</v>
      </c>
      <c r="BN188" s="311">
        <f>BM188/'4'!AN188</f>
        <v>0.67807482062464863</v>
      </c>
      <c r="BO188" s="286">
        <v>531.89891705165815</v>
      </c>
      <c r="BP188" s="311">
        <f>BO188/'4'!AO188</f>
        <v>0.87454313371236436</v>
      </c>
      <c r="BQ188" s="286">
        <v>531.89891705165815</v>
      </c>
      <c r="BR188" s="311">
        <f>BQ188/'4'!AP188</f>
        <v>0.87454313371236436</v>
      </c>
      <c r="BS188" s="286">
        <v>8.7454313371236444E-28</v>
      </c>
      <c r="BT188" s="312">
        <f>BS188/'4'!AQ188</f>
        <v>0.87454313371236436</v>
      </c>
      <c r="BW188" s="314"/>
    </row>
    <row r="189" spans="1:75" s="320" customFormat="1">
      <c r="A189" s="305"/>
      <c r="B189" s="256">
        <v>161</v>
      </c>
      <c r="C189" s="1084" t="s">
        <v>776</v>
      </c>
      <c r="D189" s="1084"/>
      <c r="E189" s="1084"/>
      <c r="F189" s="1084"/>
      <c r="G189" s="1084"/>
      <c r="H189" s="1085" t="s">
        <v>798</v>
      </c>
      <c r="I189" s="1086"/>
      <c r="J189" s="315">
        <v>72139</v>
      </c>
      <c r="K189" s="316">
        <v>1031.3773286830246</v>
      </c>
      <c r="L189" s="309">
        <f>K189/'4'!M189</f>
        <v>0.87454313371236436</v>
      </c>
      <c r="M189" s="286">
        <v>8.744588627425382E-28</v>
      </c>
      <c r="N189" s="311">
        <f>M189/'4'!N189</f>
        <v>0.87445886274253815</v>
      </c>
      <c r="O189" s="286">
        <v>1.1278283323083921E-27</v>
      </c>
      <c r="P189" s="311">
        <f>O189/'4'!O189</f>
        <v>1.1278283323083922</v>
      </c>
      <c r="Q189" s="286">
        <v>8.744588627425382E-28</v>
      </c>
      <c r="R189" s="311">
        <f>Q189/'4'!P189</f>
        <v>0.87445886274253815</v>
      </c>
      <c r="S189" s="286">
        <v>1031.3773286830246</v>
      </c>
      <c r="T189" s="311">
        <f>S189/'4'!Q189</f>
        <v>0.87454313371236436</v>
      </c>
      <c r="U189" s="286">
        <v>8.744588627425382E-28</v>
      </c>
      <c r="V189" s="311">
        <f>U189/'4'!R189</f>
        <v>0.67807482062464863</v>
      </c>
      <c r="W189" s="286">
        <v>8.744588627425382E-28</v>
      </c>
      <c r="X189" s="311">
        <f>W189/'4'!S189</f>
        <v>0.67807482062464863</v>
      </c>
      <c r="Y189" s="286">
        <v>1031.3773286830246</v>
      </c>
      <c r="Z189" s="311">
        <f>Y189/'4'!T189</f>
        <v>0.87454313371236436</v>
      </c>
      <c r="AA189" s="286">
        <v>1031.1240434844287</v>
      </c>
      <c r="AB189" s="311">
        <f>AA189/'4'!U189</f>
        <v>0.87454313371236436</v>
      </c>
      <c r="AC189" s="286">
        <v>0.25328519859588283</v>
      </c>
      <c r="AD189" s="312">
        <f>AC189/'4'!V189</f>
        <v>0.87454313371236436</v>
      </c>
      <c r="AE189" s="317">
        <v>8.744588627425382E-28</v>
      </c>
      <c r="AF189" s="311">
        <f>AE189/'4'!W189</f>
        <v>0.87445886274253815</v>
      </c>
      <c r="AG189" s="286">
        <v>8.744588627425382E-28</v>
      </c>
      <c r="AH189" s="311">
        <f>AG189/'4'!X189</f>
        <v>0.87445886274253815</v>
      </c>
      <c r="AI189" s="286">
        <v>8.744588627425382E-28</v>
      </c>
      <c r="AJ189" s="311">
        <f>AI189/'4'!Y189</f>
        <v>0.87445886274253815</v>
      </c>
      <c r="AK189" s="286">
        <v>8.744588627425382E-28</v>
      </c>
      <c r="AL189" s="311">
        <f>AK189/'4'!Z189</f>
        <v>0.87445886274253815</v>
      </c>
      <c r="AM189" s="286">
        <v>8.744588627425382E-28</v>
      </c>
      <c r="AN189" s="311">
        <f>AM189/'4'!AA189</f>
        <v>0.87445886274253815</v>
      </c>
      <c r="AO189" s="286">
        <v>8.744588627425382E-28</v>
      </c>
      <c r="AP189" s="311">
        <f>AO189/'4'!AB189</f>
        <v>0.87445886274253815</v>
      </c>
      <c r="AQ189" s="286">
        <v>8.744588627425382E-28</v>
      </c>
      <c r="AR189" s="311">
        <f>AQ189/'4'!AC189</f>
        <v>0.87445886274253815</v>
      </c>
      <c r="AS189" s="286">
        <v>8.744588627425382E-28</v>
      </c>
      <c r="AT189" s="311">
        <f>AS189/'4'!AD189</f>
        <v>0.87445886274253815</v>
      </c>
      <c r="AU189" s="286">
        <v>0.25328519859588283</v>
      </c>
      <c r="AV189" s="311">
        <f>AU189/'4'!AE189</f>
        <v>0.87454313371236436</v>
      </c>
      <c r="AW189" s="286">
        <v>0.25328519859588283</v>
      </c>
      <c r="AX189" s="311">
        <f>AW189/'4'!AF189</f>
        <v>0.87454313371236436</v>
      </c>
      <c r="AY189" s="286">
        <v>-0.25328519859588283</v>
      </c>
      <c r="AZ189" s="312">
        <f>AY189/'4'!AG189</f>
        <v>0.87454313371236436</v>
      </c>
      <c r="BA189" s="316">
        <v>1031.3773286830246</v>
      </c>
      <c r="BB189" s="311">
        <f>BA189/'4'!AH189</f>
        <v>0.87454313371236436</v>
      </c>
      <c r="BC189" s="286">
        <v>8.744588627425382E-28</v>
      </c>
      <c r="BD189" s="311">
        <f>BC189/'4'!AI189</f>
        <v>0.67807482062464863</v>
      </c>
      <c r="BE189" s="286">
        <v>8.744588627425382E-28</v>
      </c>
      <c r="BF189" s="311">
        <f>BE189/'4'!AJ189</f>
        <v>0.67807482062464863</v>
      </c>
      <c r="BG189" s="286">
        <v>8.744588627425382E-28</v>
      </c>
      <c r="BH189" s="311">
        <f>BG189/'4'!AK189</f>
        <v>0.67807482062464863</v>
      </c>
      <c r="BI189" s="286">
        <v>1031.3773286830246</v>
      </c>
      <c r="BJ189" s="311">
        <f>BI189/'4'!AL189</f>
        <v>0.87454313371236436</v>
      </c>
      <c r="BK189" s="286">
        <v>8.744588627425382E-28</v>
      </c>
      <c r="BL189" s="311">
        <f>BK189/'4'!AM189</f>
        <v>0.67807482062464863</v>
      </c>
      <c r="BM189" s="286">
        <v>8.744588627425382E-28</v>
      </c>
      <c r="BN189" s="311">
        <f>BM189/'4'!AN189</f>
        <v>0.67807482062464863</v>
      </c>
      <c r="BO189" s="286">
        <v>1031.3773286830246</v>
      </c>
      <c r="BP189" s="311">
        <f>BO189/'4'!AO189</f>
        <v>0.87454313371236436</v>
      </c>
      <c r="BQ189" s="286">
        <v>1031.3773286830246</v>
      </c>
      <c r="BR189" s="311">
        <f>BQ189/'4'!AP189</f>
        <v>0.87454313371236436</v>
      </c>
      <c r="BS189" s="286">
        <v>8.7454313371236444E-28</v>
      </c>
      <c r="BT189" s="312">
        <f>BS189/'4'!AQ189</f>
        <v>0.87454313371236436</v>
      </c>
      <c r="BW189" s="314"/>
    </row>
    <row r="190" spans="1:75" s="320" customFormat="1">
      <c r="A190" s="305"/>
      <c r="B190" s="256">
        <v>162</v>
      </c>
      <c r="C190" s="1084" t="s">
        <v>777</v>
      </c>
      <c r="D190" s="1084"/>
      <c r="E190" s="1084"/>
      <c r="F190" s="1084"/>
      <c r="G190" s="1084"/>
      <c r="H190" s="1085" t="s">
        <v>798</v>
      </c>
      <c r="I190" s="1086"/>
      <c r="J190" s="315">
        <v>72146</v>
      </c>
      <c r="K190" s="316">
        <v>380.68765348982964</v>
      </c>
      <c r="L190" s="309">
        <f>K190/'4'!M190</f>
        <v>0.87454313371236436</v>
      </c>
      <c r="M190" s="286">
        <v>8.744588627425382E-28</v>
      </c>
      <c r="N190" s="311">
        <f>M190/'4'!N190</f>
        <v>0.87445886274253815</v>
      </c>
      <c r="O190" s="286">
        <v>1.1278283323083921E-27</v>
      </c>
      <c r="P190" s="311">
        <f>O190/'4'!O190</f>
        <v>1.1278283323083922</v>
      </c>
      <c r="Q190" s="286">
        <v>8.744588627425382E-28</v>
      </c>
      <c r="R190" s="311">
        <f>Q190/'4'!P190</f>
        <v>0.87445886274253815</v>
      </c>
      <c r="S190" s="286">
        <v>380.68765348982964</v>
      </c>
      <c r="T190" s="311">
        <f>S190/'4'!Q190</f>
        <v>0.87454313371236436</v>
      </c>
      <c r="U190" s="286">
        <v>8.744588627425382E-28</v>
      </c>
      <c r="V190" s="311">
        <f>U190/'4'!R190</f>
        <v>0.67807482062464863</v>
      </c>
      <c r="W190" s="286">
        <v>8.744588627425382E-28</v>
      </c>
      <c r="X190" s="311">
        <f>W190/'4'!S190</f>
        <v>0.67807482062464863</v>
      </c>
      <c r="Y190" s="286">
        <v>380.68765348982964</v>
      </c>
      <c r="Z190" s="311">
        <f>Y190/'4'!T190</f>
        <v>0.87454313371236436</v>
      </c>
      <c r="AA190" s="286">
        <v>380.43436829123357</v>
      </c>
      <c r="AB190" s="311">
        <f>AA190/'4'!U190</f>
        <v>0.87454313371236425</v>
      </c>
      <c r="AC190" s="286">
        <v>0.25328519859603194</v>
      </c>
      <c r="AD190" s="312">
        <f>AC190/'4'!V190</f>
        <v>0.87454313371236425</v>
      </c>
      <c r="AE190" s="317">
        <v>8.744588627425382E-28</v>
      </c>
      <c r="AF190" s="311">
        <f>AE190/'4'!W190</f>
        <v>0.87445886274253815</v>
      </c>
      <c r="AG190" s="286">
        <v>8.744588627425382E-28</v>
      </c>
      <c r="AH190" s="311">
        <f>AG190/'4'!X190</f>
        <v>0.87445886274253815</v>
      </c>
      <c r="AI190" s="286">
        <v>8.744588627425382E-28</v>
      </c>
      <c r="AJ190" s="311">
        <f>AI190/'4'!Y190</f>
        <v>0.87445886274253815</v>
      </c>
      <c r="AK190" s="286">
        <v>8.744588627425382E-28</v>
      </c>
      <c r="AL190" s="311">
        <f>AK190/'4'!Z190</f>
        <v>0.87445886274253815</v>
      </c>
      <c r="AM190" s="286">
        <v>8.744588627425382E-28</v>
      </c>
      <c r="AN190" s="311">
        <f>AM190/'4'!AA190</f>
        <v>0.87445886274253815</v>
      </c>
      <c r="AO190" s="286">
        <v>8.744588627425382E-28</v>
      </c>
      <c r="AP190" s="311">
        <f>AO190/'4'!AB190</f>
        <v>0.87445886274253815</v>
      </c>
      <c r="AQ190" s="286">
        <v>8.744588627425382E-28</v>
      </c>
      <c r="AR190" s="311">
        <f>AQ190/'4'!AC190</f>
        <v>0.87445886274253815</v>
      </c>
      <c r="AS190" s="286">
        <v>8.744588627425382E-28</v>
      </c>
      <c r="AT190" s="311">
        <f>AS190/'4'!AD190</f>
        <v>0.87445886274253815</v>
      </c>
      <c r="AU190" s="286">
        <v>0.25328519859603194</v>
      </c>
      <c r="AV190" s="311">
        <f>AU190/'4'!AE190</f>
        <v>0.87454313371236425</v>
      </c>
      <c r="AW190" s="286">
        <v>0.25328519859603194</v>
      </c>
      <c r="AX190" s="311">
        <f>AW190/'4'!AF190</f>
        <v>0.87454313371236425</v>
      </c>
      <c r="AY190" s="286">
        <v>-0.25328519859603194</v>
      </c>
      <c r="AZ190" s="312">
        <f>AY190/'4'!AG190</f>
        <v>0.87454313371236425</v>
      </c>
      <c r="BA190" s="316">
        <v>380.68765348982964</v>
      </c>
      <c r="BB190" s="311">
        <f>BA190/'4'!AH190</f>
        <v>0.87454313371236436</v>
      </c>
      <c r="BC190" s="286">
        <v>8.744588627425382E-28</v>
      </c>
      <c r="BD190" s="311">
        <f>BC190/'4'!AI190</f>
        <v>0.67807482062464863</v>
      </c>
      <c r="BE190" s="286">
        <v>8.744588627425382E-28</v>
      </c>
      <c r="BF190" s="311">
        <f>BE190/'4'!AJ190</f>
        <v>0.67807482062464863</v>
      </c>
      <c r="BG190" s="286">
        <v>8.744588627425382E-28</v>
      </c>
      <c r="BH190" s="311">
        <f>BG190/'4'!AK190</f>
        <v>0.67807482062464863</v>
      </c>
      <c r="BI190" s="286">
        <v>380.68765348982964</v>
      </c>
      <c r="BJ190" s="311">
        <f>BI190/'4'!AL190</f>
        <v>0.87454313371236436</v>
      </c>
      <c r="BK190" s="286">
        <v>8.744588627425382E-28</v>
      </c>
      <c r="BL190" s="311">
        <f>BK190/'4'!AM190</f>
        <v>0.67807482062464863</v>
      </c>
      <c r="BM190" s="286">
        <v>8.744588627425382E-28</v>
      </c>
      <c r="BN190" s="311">
        <f>BM190/'4'!AN190</f>
        <v>0.67807482062464863</v>
      </c>
      <c r="BO190" s="286">
        <v>380.68765348982964</v>
      </c>
      <c r="BP190" s="311">
        <f>BO190/'4'!AO190</f>
        <v>0.87454313371236436</v>
      </c>
      <c r="BQ190" s="286">
        <v>380.68765348982964</v>
      </c>
      <c r="BR190" s="311">
        <f>BQ190/'4'!AP190</f>
        <v>0.87454313371236436</v>
      </c>
      <c r="BS190" s="286">
        <v>8.7454313371236444E-28</v>
      </c>
      <c r="BT190" s="312">
        <f>BS190/'4'!AQ190</f>
        <v>0.87454313371236436</v>
      </c>
      <c r="BW190" s="314"/>
    </row>
    <row r="191" spans="1:75" s="320" customFormat="1">
      <c r="A191" s="305"/>
      <c r="B191" s="256">
        <v>163</v>
      </c>
      <c r="C191" s="1084" t="s">
        <v>778</v>
      </c>
      <c r="D191" s="1084"/>
      <c r="E191" s="1084"/>
      <c r="F191" s="1084"/>
      <c r="G191" s="1084"/>
      <c r="H191" s="1085" t="s">
        <v>798</v>
      </c>
      <c r="I191" s="1086"/>
      <c r="J191" s="315">
        <v>72151</v>
      </c>
      <c r="K191" s="316">
        <v>333.82989174956452</v>
      </c>
      <c r="L191" s="309">
        <f>K191/'4'!M191</f>
        <v>0.87454313371236436</v>
      </c>
      <c r="M191" s="286">
        <v>8.744588627425382E-28</v>
      </c>
      <c r="N191" s="311">
        <f>M191/'4'!N191</f>
        <v>0.87445886274253815</v>
      </c>
      <c r="O191" s="286">
        <v>1.1278283323083921E-27</v>
      </c>
      <c r="P191" s="311">
        <f>O191/'4'!O191</f>
        <v>1.1278283323083922</v>
      </c>
      <c r="Q191" s="286">
        <v>8.744588627425382E-28</v>
      </c>
      <c r="R191" s="311">
        <f>Q191/'4'!P191</f>
        <v>0.87445886274253815</v>
      </c>
      <c r="S191" s="286">
        <v>333.82989174956452</v>
      </c>
      <c r="T191" s="311">
        <f>S191/'4'!Q191</f>
        <v>0.87454313371236436</v>
      </c>
      <c r="U191" s="286">
        <v>8.744588627425382E-28</v>
      </c>
      <c r="V191" s="311">
        <f>U191/'4'!R191</f>
        <v>0.67807482062464863</v>
      </c>
      <c r="W191" s="286">
        <v>8.744588627425382E-28</v>
      </c>
      <c r="X191" s="311">
        <f>W191/'4'!S191</f>
        <v>0.67807482062464863</v>
      </c>
      <c r="Y191" s="286">
        <v>333.82989174956452</v>
      </c>
      <c r="Z191" s="311">
        <f>Y191/'4'!T191</f>
        <v>0.87454313371236436</v>
      </c>
      <c r="AA191" s="286">
        <v>333.57660655096845</v>
      </c>
      <c r="AB191" s="311">
        <f>AA191/'4'!U191</f>
        <v>0.87454313371236425</v>
      </c>
      <c r="AC191" s="286">
        <v>0.25328519859603194</v>
      </c>
      <c r="AD191" s="312">
        <f>AC191/'4'!V191</f>
        <v>0.87454313371236425</v>
      </c>
      <c r="AE191" s="317">
        <v>8.744588627425382E-28</v>
      </c>
      <c r="AF191" s="311">
        <f>AE191/'4'!W191</f>
        <v>0.87445886274253815</v>
      </c>
      <c r="AG191" s="286">
        <v>8.744588627425382E-28</v>
      </c>
      <c r="AH191" s="311">
        <f>AG191/'4'!X191</f>
        <v>0.87445886274253815</v>
      </c>
      <c r="AI191" s="286">
        <v>8.744588627425382E-28</v>
      </c>
      <c r="AJ191" s="311">
        <f>AI191/'4'!Y191</f>
        <v>0.87445886274253815</v>
      </c>
      <c r="AK191" s="286">
        <v>8.744588627425382E-28</v>
      </c>
      <c r="AL191" s="311">
        <f>AK191/'4'!Z191</f>
        <v>0.87445886274253815</v>
      </c>
      <c r="AM191" s="286">
        <v>8.744588627425382E-28</v>
      </c>
      <c r="AN191" s="311">
        <f>AM191/'4'!AA191</f>
        <v>0.87445886274253815</v>
      </c>
      <c r="AO191" s="286">
        <v>8.744588627425382E-28</v>
      </c>
      <c r="AP191" s="311">
        <f>AO191/'4'!AB191</f>
        <v>0.87445886274253815</v>
      </c>
      <c r="AQ191" s="286">
        <v>8.744588627425382E-28</v>
      </c>
      <c r="AR191" s="311">
        <f>AQ191/'4'!AC191</f>
        <v>0.87445886274253815</v>
      </c>
      <c r="AS191" s="286">
        <v>8.744588627425382E-28</v>
      </c>
      <c r="AT191" s="311">
        <f>AS191/'4'!AD191</f>
        <v>0.87445886274253815</v>
      </c>
      <c r="AU191" s="286">
        <v>0.25328519859603194</v>
      </c>
      <c r="AV191" s="311">
        <f>AU191/'4'!AE191</f>
        <v>0.87454313371236425</v>
      </c>
      <c r="AW191" s="286">
        <v>0.25328519859603194</v>
      </c>
      <c r="AX191" s="311">
        <f>AW191/'4'!AF191</f>
        <v>0.87454313371236425</v>
      </c>
      <c r="AY191" s="286">
        <v>-0.25328519859603194</v>
      </c>
      <c r="AZ191" s="312">
        <f>AY191/'4'!AG191</f>
        <v>0.87454313371236425</v>
      </c>
      <c r="BA191" s="316">
        <v>333.82989174956452</v>
      </c>
      <c r="BB191" s="311">
        <f>BA191/'4'!AH191</f>
        <v>0.87454313371236436</v>
      </c>
      <c r="BC191" s="286">
        <v>8.744588627425382E-28</v>
      </c>
      <c r="BD191" s="311">
        <f>BC191/'4'!AI191</f>
        <v>0.67807482062464863</v>
      </c>
      <c r="BE191" s="286">
        <v>8.744588627425382E-28</v>
      </c>
      <c r="BF191" s="311">
        <f>BE191/'4'!AJ191</f>
        <v>0.67807482062464863</v>
      </c>
      <c r="BG191" s="286">
        <v>8.744588627425382E-28</v>
      </c>
      <c r="BH191" s="311">
        <f>BG191/'4'!AK191</f>
        <v>0.67807482062464863</v>
      </c>
      <c r="BI191" s="286">
        <v>333.82989174956452</v>
      </c>
      <c r="BJ191" s="311">
        <f>BI191/'4'!AL191</f>
        <v>0.87454313371236436</v>
      </c>
      <c r="BK191" s="286">
        <v>8.744588627425382E-28</v>
      </c>
      <c r="BL191" s="311">
        <f>BK191/'4'!AM191</f>
        <v>0.67807482062464863</v>
      </c>
      <c r="BM191" s="286">
        <v>8.744588627425382E-28</v>
      </c>
      <c r="BN191" s="311">
        <f>BM191/'4'!AN191</f>
        <v>0.67807482062464863</v>
      </c>
      <c r="BO191" s="286">
        <v>333.82989174956452</v>
      </c>
      <c r="BP191" s="311">
        <f>BO191/'4'!AO191</f>
        <v>0.87454313371236436</v>
      </c>
      <c r="BQ191" s="286">
        <v>333.82989174956452</v>
      </c>
      <c r="BR191" s="311">
        <f>BQ191/'4'!AP191</f>
        <v>0.87454313371236436</v>
      </c>
      <c r="BS191" s="286">
        <v>8.7454313371236444E-28</v>
      </c>
      <c r="BT191" s="312">
        <f>BS191/'4'!AQ191</f>
        <v>0.87454313371236436</v>
      </c>
      <c r="BW191" s="314"/>
    </row>
    <row r="192" spans="1:75" s="320" customFormat="1">
      <c r="A192" s="305"/>
      <c r="B192" s="256">
        <v>164</v>
      </c>
      <c r="C192" s="1084" t="s">
        <v>779</v>
      </c>
      <c r="D192" s="1084"/>
      <c r="E192" s="1084"/>
      <c r="F192" s="1084"/>
      <c r="G192" s="1084"/>
      <c r="H192" s="1085" t="s">
        <v>798</v>
      </c>
      <c r="I192" s="1086"/>
      <c r="J192" s="315">
        <v>72503</v>
      </c>
      <c r="K192" s="316">
        <v>581.54281597647957</v>
      </c>
      <c r="L192" s="309">
        <f>K192/'4'!M192</f>
        <v>0.87454313371236436</v>
      </c>
      <c r="M192" s="286">
        <v>8.744588627425382E-28</v>
      </c>
      <c r="N192" s="311">
        <f>M192/'4'!N192</f>
        <v>0.87445886274253815</v>
      </c>
      <c r="O192" s="286">
        <v>1.1278283323083921E-27</v>
      </c>
      <c r="P192" s="311">
        <f>O192/'4'!O192</f>
        <v>1.1278283323083922</v>
      </c>
      <c r="Q192" s="286">
        <v>8.744588627425382E-28</v>
      </c>
      <c r="R192" s="311">
        <f>Q192/'4'!P192</f>
        <v>0.87445886274253815</v>
      </c>
      <c r="S192" s="286">
        <v>581.54281597647957</v>
      </c>
      <c r="T192" s="311">
        <f>S192/'4'!Q192</f>
        <v>0.87454313371236436</v>
      </c>
      <c r="U192" s="286">
        <v>8.744588627425382E-28</v>
      </c>
      <c r="V192" s="311">
        <f>U192/'4'!R192</f>
        <v>0.67807482062464863</v>
      </c>
      <c r="W192" s="286">
        <v>8.744588627425382E-28</v>
      </c>
      <c r="X192" s="311">
        <f>W192/'4'!S192</f>
        <v>0.67807482062464863</v>
      </c>
      <c r="Y192" s="286">
        <v>581.54281597647957</v>
      </c>
      <c r="Z192" s="311">
        <f>Y192/'4'!T192</f>
        <v>0.87454313371236436</v>
      </c>
      <c r="AA192" s="286">
        <v>581.28953077788356</v>
      </c>
      <c r="AB192" s="311">
        <f>AA192/'4'!U192</f>
        <v>0.87454313371236436</v>
      </c>
      <c r="AC192" s="286">
        <v>0.25328519859598225</v>
      </c>
      <c r="AD192" s="312">
        <f>AC192/'4'!V192</f>
        <v>0.87454313371236436</v>
      </c>
      <c r="AE192" s="317">
        <v>8.744588627425382E-28</v>
      </c>
      <c r="AF192" s="311">
        <f>AE192/'4'!W192</f>
        <v>0.87445886274253815</v>
      </c>
      <c r="AG192" s="286">
        <v>8.744588627425382E-28</v>
      </c>
      <c r="AH192" s="311">
        <f>AG192/'4'!X192</f>
        <v>0.87445886274253815</v>
      </c>
      <c r="AI192" s="286">
        <v>8.744588627425382E-28</v>
      </c>
      <c r="AJ192" s="311">
        <f>AI192/'4'!Y192</f>
        <v>0.87445886274253815</v>
      </c>
      <c r="AK192" s="286">
        <v>8.744588627425382E-28</v>
      </c>
      <c r="AL192" s="311">
        <f>AK192/'4'!Z192</f>
        <v>0.87445886274253815</v>
      </c>
      <c r="AM192" s="286">
        <v>8.744588627425382E-28</v>
      </c>
      <c r="AN192" s="311">
        <f>AM192/'4'!AA192</f>
        <v>0.87445886274253815</v>
      </c>
      <c r="AO192" s="286">
        <v>8.744588627425382E-28</v>
      </c>
      <c r="AP192" s="311">
        <f>AO192/'4'!AB192</f>
        <v>0.87445886274253815</v>
      </c>
      <c r="AQ192" s="286">
        <v>8.744588627425382E-28</v>
      </c>
      <c r="AR192" s="311">
        <f>AQ192/'4'!AC192</f>
        <v>0.87445886274253815</v>
      </c>
      <c r="AS192" s="286">
        <v>8.744588627425382E-28</v>
      </c>
      <c r="AT192" s="311">
        <f>AS192/'4'!AD192</f>
        <v>0.87445886274253815</v>
      </c>
      <c r="AU192" s="286">
        <v>0.25328519859598225</v>
      </c>
      <c r="AV192" s="311">
        <f>AU192/'4'!AE192</f>
        <v>0.87454313371236436</v>
      </c>
      <c r="AW192" s="286">
        <v>0.25328519859598225</v>
      </c>
      <c r="AX192" s="311">
        <f>AW192/'4'!AF192</f>
        <v>0.87454313371236436</v>
      </c>
      <c r="AY192" s="286">
        <v>-0.25328519859598225</v>
      </c>
      <c r="AZ192" s="312">
        <f>AY192/'4'!AG192</f>
        <v>0.87454313371236436</v>
      </c>
      <c r="BA192" s="316">
        <v>581.54281597647957</v>
      </c>
      <c r="BB192" s="311">
        <f>BA192/'4'!AH192</f>
        <v>0.87454313371236436</v>
      </c>
      <c r="BC192" s="286">
        <v>8.744588627425382E-28</v>
      </c>
      <c r="BD192" s="311">
        <f>BC192/'4'!AI192</f>
        <v>0.67807482062464863</v>
      </c>
      <c r="BE192" s="286">
        <v>8.744588627425382E-28</v>
      </c>
      <c r="BF192" s="311">
        <f>BE192/'4'!AJ192</f>
        <v>0.67807482062464863</v>
      </c>
      <c r="BG192" s="286">
        <v>8.744588627425382E-28</v>
      </c>
      <c r="BH192" s="311">
        <f>BG192/'4'!AK192</f>
        <v>0.67807482062464863</v>
      </c>
      <c r="BI192" s="286">
        <v>581.54281597647957</v>
      </c>
      <c r="BJ192" s="311">
        <f>BI192/'4'!AL192</f>
        <v>0.87454313371236436</v>
      </c>
      <c r="BK192" s="286">
        <v>8.744588627425382E-28</v>
      </c>
      <c r="BL192" s="311">
        <f>BK192/'4'!AM192</f>
        <v>0.67807482062464863</v>
      </c>
      <c r="BM192" s="286">
        <v>8.744588627425382E-28</v>
      </c>
      <c r="BN192" s="311">
        <f>BM192/'4'!AN192</f>
        <v>0.67807482062464863</v>
      </c>
      <c r="BO192" s="286">
        <v>581.54281597647957</v>
      </c>
      <c r="BP192" s="311">
        <f>BO192/'4'!AO192</f>
        <v>0.87454313371236436</v>
      </c>
      <c r="BQ192" s="286">
        <v>581.54281597647957</v>
      </c>
      <c r="BR192" s="311">
        <f>BQ192/'4'!AP192</f>
        <v>0.87454313371236436</v>
      </c>
      <c r="BS192" s="286">
        <v>8.7454313371236444E-28</v>
      </c>
      <c r="BT192" s="312">
        <f>BS192/'4'!AQ192</f>
        <v>0.87454313371236436</v>
      </c>
      <c r="BW192" s="314"/>
    </row>
    <row r="193" spans="1:75" s="320" customFormat="1">
      <c r="A193" s="305"/>
      <c r="B193" s="256">
        <v>165</v>
      </c>
      <c r="C193" s="1084" t="s">
        <v>780</v>
      </c>
      <c r="D193" s="1084"/>
      <c r="E193" s="1084"/>
      <c r="F193" s="1084"/>
      <c r="G193" s="1084"/>
      <c r="H193" s="1085" t="s">
        <v>801</v>
      </c>
      <c r="I193" s="1086"/>
      <c r="J193" s="315">
        <v>16801</v>
      </c>
      <c r="K193" s="316">
        <v>769.45909125163678</v>
      </c>
      <c r="L193" s="309">
        <f>K193/'4'!M193</f>
        <v>0.88530101641907744</v>
      </c>
      <c r="M193" s="286">
        <v>8.8530101641907755E-28</v>
      </c>
      <c r="N193" s="311">
        <f>M193/'4'!N193</f>
        <v>0.88530101641907755</v>
      </c>
      <c r="O193" s="286">
        <v>1.1417019132040281E-27</v>
      </c>
      <c r="P193" s="311">
        <f>O193/'4'!O193</f>
        <v>1.141701913204028</v>
      </c>
      <c r="Q193" s="286">
        <v>8.8530101641907755E-28</v>
      </c>
      <c r="R193" s="311">
        <f>Q193/'4'!P193</f>
        <v>0.88530101641907755</v>
      </c>
      <c r="S193" s="286">
        <v>769.45909125163678</v>
      </c>
      <c r="T193" s="311">
        <f>S193/'4'!Q193</f>
        <v>0.88530101641907744</v>
      </c>
      <c r="U193" s="286">
        <v>8.8530101641907755E-28</v>
      </c>
      <c r="V193" s="311">
        <f>U193/'4'!R193</f>
        <v>0.68648206734903672</v>
      </c>
      <c r="W193" s="286">
        <v>8.8530101641907755E-28</v>
      </c>
      <c r="X193" s="311">
        <f>W193/'4'!S193</f>
        <v>0.68648206734903672</v>
      </c>
      <c r="Y193" s="286">
        <v>769.45909125163678</v>
      </c>
      <c r="Z193" s="311">
        <f>Y193/'4'!T193</f>
        <v>0.88530101641907744</v>
      </c>
      <c r="AA193" s="286">
        <v>769.20269035485182</v>
      </c>
      <c r="AB193" s="311">
        <f>AA193/'4'!U193</f>
        <v>0.88530101641907744</v>
      </c>
      <c r="AC193" s="286">
        <v>0.25640089678490463</v>
      </c>
      <c r="AD193" s="312">
        <f>AC193/'4'!V193</f>
        <v>0.88530101641907744</v>
      </c>
      <c r="AE193" s="317">
        <v>8.8530101641907755E-28</v>
      </c>
      <c r="AF193" s="311">
        <f>AE193/'4'!W193</f>
        <v>0.88530101641907755</v>
      </c>
      <c r="AG193" s="286">
        <v>8.8530101641907755E-28</v>
      </c>
      <c r="AH193" s="311">
        <f>AG193/'4'!X193</f>
        <v>0.88530101641907755</v>
      </c>
      <c r="AI193" s="286">
        <v>8.8530101641907755E-28</v>
      </c>
      <c r="AJ193" s="311">
        <f>AI193/'4'!Y193</f>
        <v>0.88530101641907755</v>
      </c>
      <c r="AK193" s="286">
        <v>8.8530101641907755E-28</v>
      </c>
      <c r="AL193" s="311">
        <f>AK193/'4'!Z193</f>
        <v>0.88530101641907755</v>
      </c>
      <c r="AM193" s="286">
        <v>8.8530101641907755E-28</v>
      </c>
      <c r="AN193" s="311">
        <f>AM193/'4'!AA193</f>
        <v>0.88530101641907755</v>
      </c>
      <c r="AO193" s="286">
        <v>8.8530101641907755E-28</v>
      </c>
      <c r="AP193" s="311">
        <f>AO193/'4'!AB193</f>
        <v>0.88530101641907755</v>
      </c>
      <c r="AQ193" s="286">
        <v>8.8530101641907755E-28</v>
      </c>
      <c r="AR193" s="311">
        <f>AQ193/'4'!AC193</f>
        <v>0.88530101641907755</v>
      </c>
      <c r="AS193" s="286">
        <v>8.8530101641907755E-28</v>
      </c>
      <c r="AT193" s="311">
        <f>AS193/'4'!AD193</f>
        <v>0.88530101641907755</v>
      </c>
      <c r="AU193" s="286">
        <v>0.25640089678490463</v>
      </c>
      <c r="AV193" s="311">
        <f>AU193/'4'!AE193</f>
        <v>0.88530101641907744</v>
      </c>
      <c r="AW193" s="286">
        <v>0.25640089678490463</v>
      </c>
      <c r="AX193" s="311">
        <f>AW193/'4'!AF193</f>
        <v>0.88530101641907744</v>
      </c>
      <c r="AY193" s="286">
        <v>-0.25640089678490463</v>
      </c>
      <c r="AZ193" s="312">
        <f>AY193/'4'!AG193</f>
        <v>0.88530101641907744</v>
      </c>
      <c r="BA193" s="316">
        <v>769.45909125163678</v>
      </c>
      <c r="BB193" s="311">
        <f>BA193/'4'!AH193</f>
        <v>0.88530101641907744</v>
      </c>
      <c r="BC193" s="286">
        <v>8.8530101641907755E-28</v>
      </c>
      <c r="BD193" s="311">
        <f>BC193/'4'!AI193</f>
        <v>0.68648206734903672</v>
      </c>
      <c r="BE193" s="286">
        <v>8.8530101641907755E-28</v>
      </c>
      <c r="BF193" s="311">
        <f>BE193/'4'!AJ193</f>
        <v>0.68648206734903672</v>
      </c>
      <c r="BG193" s="286">
        <v>8.8530101641907755E-28</v>
      </c>
      <c r="BH193" s="311">
        <f>BG193/'4'!AK193</f>
        <v>0.68648206734903672</v>
      </c>
      <c r="BI193" s="286">
        <v>769.45909125163678</v>
      </c>
      <c r="BJ193" s="311">
        <f>BI193/'4'!AL193</f>
        <v>0.88530101641907744</v>
      </c>
      <c r="BK193" s="286">
        <v>8.8530101641907755E-28</v>
      </c>
      <c r="BL193" s="311">
        <f>BK193/'4'!AM193</f>
        <v>0.68648206734903672</v>
      </c>
      <c r="BM193" s="286">
        <v>8.8530101641907755E-28</v>
      </c>
      <c r="BN193" s="311">
        <f>BM193/'4'!AN193</f>
        <v>0.68648206734903672</v>
      </c>
      <c r="BO193" s="286">
        <v>769.45909125163678</v>
      </c>
      <c r="BP193" s="311">
        <f>BO193/'4'!AO193</f>
        <v>0.88530101641907744</v>
      </c>
      <c r="BQ193" s="286">
        <v>769.45909125163678</v>
      </c>
      <c r="BR193" s="311">
        <f>BQ193/'4'!AP193</f>
        <v>0.88530101641907744</v>
      </c>
      <c r="BS193" s="286">
        <v>8.8530101641907755E-28</v>
      </c>
      <c r="BT193" s="312">
        <f>BS193/'4'!AQ193</f>
        <v>0.88530101641907755</v>
      </c>
      <c r="BW193" s="314"/>
    </row>
    <row r="194" spans="1:75" s="320" customFormat="1">
      <c r="A194" s="305"/>
      <c r="B194" s="256">
        <v>166</v>
      </c>
      <c r="C194" s="1084" t="s">
        <v>781</v>
      </c>
      <c r="D194" s="1084"/>
      <c r="E194" s="1084"/>
      <c r="F194" s="1084"/>
      <c r="G194" s="1084"/>
      <c r="H194" s="1085" t="s">
        <v>801</v>
      </c>
      <c r="I194" s="1086"/>
      <c r="J194" s="315">
        <v>34105</v>
      </c>
      <c r="K194" s="316">
        <v>3333.2116582043577</v>
      </c>
      <c r="L194" s="309">
        <f>K194/'4'!M194</f>
        <v>0.88530101641907744</v>
      </c>
      <c r="M194" s="286">
        <v>8.8530101641907755E-28</v>
      </c>
      <c r="N194" s="311">
        <f>M194/'4'!N194</f>
        <v>0.88530101641907755</v>
      </c>
      <c r="O194" s="286">
        <v>1.1417019132040281E-27</v>
      </c>
      <c r="P194" s="311">
        <f>O194/'4'!O194</f>
        <v>1.141701913204028</v>
      </c>
      <c r="Q194" s="286">
        <v>8.8530101641907755E-28</v>
      </c>
      <c r="R194" s="311">
        <f>Q194/'4'!P194</f>
        <v>0.88530101641907755</v>
      </c>
      <c r="S194" s="286">
        <v>3333.2116582043577</v>
      </c>
      <c r="T194" s="311">
        <f>S194/'4'!Q194</f>
        <v>0.88530101641907744</v>
      </c>
      <c r="U194" s="286">
        <v>8.8530101641907755E-28</v>
      </c>
      <c r="V194" s="311">
        <f>U194/'4'!R194</f>
        <v>0.68648206734903672</v>
      </c>
      <c r="W194" s="286">
        <v>8.8530101641907755E-28</v>
      </c>
      <c r="X194" s="311">
        <f>W194/'4'!S194</f>
        <v>0.68648206734903672</v>
      </c>
      <c r="Y194" s="286">
        <v>3333.2116582043577</v>
      </c>
      <c r="Z194" s="311">
        <f>Y194/'4'!T194</f>
        <v>0.88530101641907744</v>
      </c>
      <c r="AA194" s="286">
        <v>3332.955257307573</v>
      </c>
      <c r="AB194" s="311">
        <f>AA194/'4'!U194</f>
        <v>0.88530101641907744</v>
      </c>
      <c r="AC194" s="286">
        <v>0.25640089678480399</v>
      </c>
      <c r="AD194" s="312">
        <f>AC194/'4'!V194</f>
        <v>0.88530101641907755</v>
      </c>
      <c r="AE194" s="317">
        <v>8.8530101641907755E-28</v>
      </c>
      <c r="AF194" s="311">
        <f>AE194/'4'!W194</f>
        <v>0.88530101641907755</v>
      </c>
      <c r="AG194" s="286">
        <v>8.8530101641907755E-28</v>
      </c>
      <c r="AH194" s="311">
        <f>AG194/'4'!X194</f>
        <v>0.88530101641907755</v>
      </c>
      <c r="AI194" s="286">
        <v>8.8530101641907755E-28</v>
      </c>
      <c r="AJ194" s="311">
        <f>AI194/'4'!Y194</f>
        <v>0.88530101641907755</v>
      </c>
      <c r="AK194" s="286">
        <v>8.8530101641907755E-28</v>
      </c>
      <c r="AL194" s="311">
        <f>AK194/'4'!Z194</f>
        <v>0.88530101641907755</v>
      </c>
      <c r="AM194" s="286">
        <v>8.8530101641907755E-28</v>
      </c>
      <c r="AN194" s="311">
        <f>AM194/'4'!AA194</f>
        <v>0.88530101641907755</v>
      </c>
      <c r="AO194" s="286">
        <v>8.8530101641907755E-28</v>
      </c>
      <c r="AP194" s="311">
        <f>AO194/'4'!AB194</f>
        <v>0.88530101641907755</v>
      </c>
      <c r="AQ194" s="286">
        <v>8.8530101641907755E-28</v>
      </c>
      <c r="AR194" s="311">
        <f>AQ194/'4'!AC194</f>
        <v>0.88530101641907755</v>
      </c>
      <c r="AS194" s="286">
        <v>8.8530101641907755E-28</v>
      </c>
      <c r="AT194" s="311">
        <f>AS194/'4'!AD194</f>
        <v>0.88530101641907755</v>
      </c>
      <c r="AU194" s="286">
        <v>0.25640089678480399</v>
      </c>
      <c r="AV194" s="311">
        <f>AU194/'4'!AE194</f>
        <v>0.88530101641907755</v>
      </c>
      <c r="AW194" s="286">
        <v>0.25640089678480399</v>
      </c>
      <c r="AX194" s="311">
        <f>AW194/'4'!AF194</f>
        <v>0.88530101641907755</v>
      </c>
      <c r="AY194" s="286">
        <v>-0.25640089678480399</v>
      </c>
      <c r="AZ194" s="312">
        <f>AY194/'4'!AG194</f>
        <v>0.88530101641907755</v>
      </c>
      <c r="BA194" s="316">
        <v>3333.2116582043577</v>
      </c>
      <c r="BB194" s="311">
        <f>BA194/'4'!AH194</f>
        <v>0.88530101641907744</v>
      </c>
      <c r="BC194" s="286">
        <v>8.8530101641907755E-28</v>
      </c>
      <c r="BD194" s="311">
        <f>BC194/'4'!AI194</f>
        <v>0.68648206734903672</v>
      </c>
      <c r="BE194" s="286">
        <v>8.8530101641907755E-28</v>
      </c>
      <c r="BF194" s="311">
        <f>BE194/'4'!AJ194</f>
        <v>0.68648206734903672</v>
      </c>
      <c r="BG194" s="286">
        <v>8.8530101641907755E-28</v>
      </c>
      <c r="BH194" s="311">
        <f>BG194/'4'!AK194</f>
        <v>0.68648206734903672</v>
      </c>
      <c r="BI194" s="286">
        <v>3333.2116582043577</v>
      </c>
      <c r="BJ194" s="311">
        <f>BI194/'4'!AL194</f>
        <v>0.88530101641907744</v>
      </c>
      <c r="BK194" s="286">
        <v>8.8530101641907755E-28</v>
      </c>
      <c r="BL194" s="311">
        <f>BK194/'4'!AM194</f>
        <v>0.68648206734903672</v>
      </c>
      <c r="BM194" s="286">
        <v>8.8530101641907755E-28</v>
      </c>
      <c r="BN194" s="311">
        <f>BM194/'4'!AN194</f>
        <v>0.68648206734903672</v>
      </c>
      <c r="BO194" s="286">
        <v>3333.2116582043577</v>
      </c>
      <c r="BP194" s="311">
        <f>BO194/'4'!AO194</f>
        <v>0.88530101641907744</v>
      </c>
      <c r="BQ194" s="286">
        <v>3333.2116582043577</v>
      </c>
      <c r="BR194" s="311">
        <f>BQ194/'4'!AP194</f>
        <v>0.88530101641907744</v>
      </c>
      <c r="BS194" s="286">
        <v>8.8530101641907755E-28</v>
      </c>
      <c r="BT194" s="312">
        <f>BS194/'4'!AQ194</f>
        <v>0.88530101641907755</v>
      </c>
      <c r="BW194" s="314"/>
    </row>
    <row r="195" spans="1:75" s="320" customFormat="1">
      <c r="A195" s="305"/>
      <c r="B195" s="256">
        <v>167</v>
      </c>
      <c r="C195" s="1084" t="s">
        <v>782</v>
      </c>
      <c r="D195" s="1084"/>
      <c r="E195" s="1084"/>
      <c r="F195" s="1084"/>
      <c r="G195" s="1084"/>
      <c r="H195" s="1085" t="s">
        <v>801</v>
      </c>
      <c r="I195" s="1086"/>
      <c r="J195" s="315">
        <v>34401</v>
      </c>
      <c r="K195" s="316">
        <v>9232.9962932260714</v>
      </c>
      <c r="L195" s="309">
        <f>K195/'4'!M195</f>
        <v>0.88530101641907732</v>
      </c>
      <c r="M195" s="286">
        <v>8.8530101641907755E-28</v>
      </c>
      <c r="N195" s="311">
        <f>M195/'4'!N195</f>
        <v>0.88530101641907755</v>
      </c>
      <c r="O195" s="286">
        <v>1.1417019132040281E-27</v>
      </c>
      <c r="P195" s="311">
        <f>O195/'4'!O195</f>
        <v>1.141701913204028</v>
      </c>
      <c r="Q195" s="286">
        <v>8.8530101641907755E-28</v>
      </c>
      <c r="R195" s="311">
        <f>Q195/'4'!P195</f>
        <v>0.88530101641907755</v>
      </c>
      <c r="S195" s="286">
        <v>9232.9962932260714</v>
      </c>
      <c r="T195" s="311">
        <f>S195/'4'!Q195</f>
        <v>0.88530101641907732</v>
      </c>
      <c r="U195" s="286">
        <v>8.8530101641907755E-28</v>
      </c>
      <c r="V195" s="311">
        <f>U195/'4'!R195</f>
        <v>0.68648206734903672</v>
      </c>
      <c r="W195" s="286">
        <v>8.8530101641907755E-28</v>
      </c>
      <c r="X195" s="311">
        <f>W195/'4'!S195</f>
        <v>0.68648206734903672</v>
      </c>
      <c r="Y195" s="286">
        <v>9232.9962932260714</v>
      </c>
      <c r="Z195" s="311">
        <f>Y195/'4'!T195</f>
        <v>0.88530101641907732</v>
      </c>
      <c r="AA195" s="286">
        <v>9232.7398923292858</v>
      </c>
      <c r="AB195" s="311">
        <f>AA195/'4'!U195</f>
        <v>0.88530101641907744</v>
      </c>
      <c r="AC195" s="286">
        <v>0.25640089678601174</v>
      </c>
      <c r="AD195" s="312">
        <f>AC195/'4'!V195</f>
        <v>0.88530101641907744</v>
      </c>
      <c r="AE195" s="317">
        <v>8.8530101641907755E-28</v>
      </c>
      <c r="AF195" s="311">
        <f>AE195/'4'!W195</f>
        <v>0.88530101641907755</v>
      </c>
      <c r="AG195" s="286">
        <v>8.8530101641907755E-28</v>
      </c>
      <c r="AH195" s="311">
        <f>AG195/'4'!X195</f>
        <v>0.88530101641907755</v>
      </c>
      <c r="AI195" s="286">
        <v>8.8530101641907755E-28</v>
      </c>
      <c r="AJ195" s="311">
        <f>AI195/'4'!Y195</f>
        <v>0.88530101641907755</v>
      </c>
      <c r="AK195" s="286">
        <v>8.8530101641907755E-28</v>
      </c>
      <c r="AL195" s="311">
        <f>AK195/'4'!Z195</f>
        <v>0.88530101641907755</v>
      </c>
      <c r="AM195" s="286">
        <v>8.8530101641907755E-28</v>
      </c>
      <c r="AN195" s="311">
        <f>AM195/'4'!AA195</f>
        <v>0.88530101641907755</v>
      </c>
      <c r="AO195" s="286">
        <v>8.8530101641907755E-28</v>
      </c>
      <c r="AP195" s="311">
        <f>AO195/'4'!AB195</f>
        <v>0.88530101641907755</v>
      </c>
      <c r="AQ195" s="286">
        <v>8.8530101641907755E-28</v>
      </c>
      <c r="AR195" s="311">
        <f>AQ195/'4'!AC195</f>
        <v>0.88530101641907755</v>
      </c>
      <c r="AS195" s="286">
        <v>8.8530101641907755E-28</v>
      </c>
      <c r="AT195" s="311">
        <f>AS195/'4'!AD195</f>
        <v>0.88530101641907755</v>
      </c>
      <c r="AU195" s="286">
        <v>0.25640089678601174</v>
      </c>
      <c r="AV195" s="311">
        <f>AU195/'4'!AE195</f>
        <v>0.88530101641907744</v>
      </c>
      <c r="AW195" s="286">
        <v>0.25640089678601174</v>
      </c>
      <c r="AX195" s="311">
        <f>AW195/'4'!AF195</f>
        <v>0.88530101641907744</v>
      </c>
      <c r="AY195" s="286">
        <v>-0.25640089678601174</v>
      </c>
      <c r="AZ195" s="312">
        <f>AY195/'4'!AG195</f>
        <v>0.88530101641907744</v>
      </c>
      <c r="BA195" s="316">
        <v>9232.9962932260714</v>
      </c>
      <c r="BB195" s="311">
        <f>BA195/'4'!AH195</f>
        <v>0.88530101641907732</v>
      </c>
      <c r="BC195" s="286">
        <v>8.8530101641907755E-28</v>
      </c>
      <c r="BD195" s="311">
        <f>BC195/'4'!AI195</f>
        <v>0.68648206734903672</v>
      </c>
      <c r="BE195" s="286">
        <v>8.8530101641907755E-28</v>
      </c>
      <c r="BF195" s="311">
        <f>BE195/'4'!AJ195</f>
        <v>0.68648206734903672</v>
      </c>
      <c r="BG195" s="286">
        <v>8.8530101641907755E-28</v>
      </c>
      <c r="BH195" s="311">
        <f>BG195/'4'!AK195</f>
        <v>0.68648206734903672</v>
      </c>
      <c r="BI195" s="286">
        <v>9232.9962932260714</v>
      </c>
      <c r="BJ195" s="311">
        <f>BI195/'4'!AL195</f>
        <v>0.88530101641907732</v>
      </c>
      <c r="BK195" s="286">
        <v>8.8530101641907755E-28</v>
      </c>
      <c r="BL195" s="311">
        <f>BK195/'4'!AM195</f>
        <v>0.68648206734903672</v>
      </c>
      <c r="BM195" s="286">
        <v>8.8530101641907755E-28</v>
      </c>
      <c r="BN195" s="311">
        <f>BM195/'4'!AN195</f>
        <v>0.68648206734903672</v>
      </c>
      <c r="BO195" s="286">
        <v>9232.9962932260714</v>
      </c>
      <c r="BP195" s="311">
        <f>BO195/'4'!AO195</f>
        <v>0.88530101641907732</v>
      </c>
      <c r="BQ195" s="286">
        <v>9232.9962932260714</v>
      </c>
      <c r="BR195" s="311">
        <f>BQ195/'4'!AP195</f>
        <v>0.88530101641907732</v>
      </c>
      <c r="BS195" s="286">
        <v>8.8530101641907755E-28</v>
      </c>
      <c r="BT195" s="312">
        <f>BS195/'4'!AQ195</f>
        <v>0.88530101641907755</v>
      </c>
      <c r="BW195" s="314"/>
    </row>
    <row r="196" spans="1:75" s="320" customFormat="1">
      <c r="A196" s="305"/>
      <c r="B196" s="256">
        <v>168</v>
      </c>
      <c r="C196" s="1084" t="s">
        <v>783</v>
      </c>
      <c r="D196" s="1084"/>
      <c r="E196" s="1084"/>
      <c r="F196" s="1084"/>
      <c r="G196" s="1084"/>
      <c r="H196" s="1085" t="s">
        <v>801</v>
      </c>
      <c r="I196" s="1086"/>
      <c r="J196" s="315">
        <v>34404</v>
      </c>
      <c r="K196" s="316">
        <v>641.00224196237662</v>
      </c>
      <c r="L196" s="309">
        <f>K196/'4'!M196</f>
        <v>0.88530101641907744</v>
      </c>
      <c r="M196" s="286">
        <v>8.8530101641907755E-28</v>
      </c>
      <c r="N196" s="311">
        <f>M196/'4'!N196</f>
        <v>0.88530101641907755</v>
      </c>
      <c r="O196" s="286">
        <v>1.1417019132040281E-27</v>
      </c>
      <c r="P196" s="311">
        <f>O196/'4'!O196</f>
        <v>1.141701913204028</v>
      </c>
      <c r="Q196" s="286">
        <v>8.8530101641907755E-28</v>
      </c>
      <c r="R196" s="311">
        <f>Q196/'4'!P196</f>
        <v>0.88530101641907755</v>
      </c>
      <c r="S196" s="286">
        <v>641.00224196237662</v>
      </c>
      <c r="T196" s="311">
        <f>S196/'4'!Q196</f>
        <v>0.88530101641907744</v>
      </c>
      <c r="U196" s="286">
        <v>8.8530101641907755E-28</v>
      </c>
      <c r="V196" s="311">
        <f>U196/'4'!R196</f>
        <v>0.68648206734903672</v>
      </c>
      <c r="W196" s="286">
        <v>8.8530101641907755E-28</v>
      </c>
      <c r="X196" s="311">
        <f>W196/'4'!S196</f>
        <v>0.68648206734903672</v>
      </c>
      <c r="Y196" s="286">
        <v>641.00224196237662</v>
      </c>
      <c r="Z196" s="311">
        <f>Y196/'4'!T196</f>
        <v>0.88530101641907744</v>
      </c>
      <c r="AA196" s="286">
        <v>640.74584106559155</v>
      </c>
      <c r="AB196" s="311">
        <f>AA196/'4'!U196</f>
        <v>0.88530101641907744</v>
      </c>
      <c r="AC196" s="286">
        <v>0.25640089678500527</v>
      </c>
      <c r="AD196" s="312">
        <f>AC196/'4'!V196</f>
        <v>0.88530101641907744</v>
      </c>
      <c r="AE196" s="317">
        <v>8.8530101641907755E-28</v>
      </c>
      <c r="AF196" s="311">
        <f>AE196/'4'!W196</f>
        <v>0.88530101641907755</v>
      </c>
      <c r="AG196" s="286">
        <v>8.8530101641907755E-28</v>
      </c>
      <c r="AH196" s="311">
        <f>AG196/'4'!X196</f>
        <v>0.88530101641907755</v>
      </c>
      <c r="AI196" s="286">
        <v>8.8530101641907755E-28</v>
      </c>
      <c r="AJ196" s="311">
        <f>AI196/'4'!Y196</f>
        <v>0.88530101641907755</v>
      </c>
      <c r="AK196" s="286">
        <v>8.8530101641907755E-28</v>
      </c>
      <c r="AL196" s="311">
        <f>AK196/'4'!Z196</f>
        <v>0.88530101641907755</v>
      </c>
      <c r="AM196" s="286">
        <v>8.8530101641907755E-28</v>
      </c>
      <c r="AN196" s="311">
        <f>AM196/'4'!AA196</f>
        <v>0.88530101641907755</v>
      </c>
      <c r="AO196" s="286">
        <v>8.8530101641907755E-28</v>
      </c>
      <c r="AP196" s="311">
        <f>AO196/'4'!AB196</f>
        <v>0.88530101641907755</v>
      </c>
      <c r="AQ196" s="286">
        <v>8.8530101641907755E-28</v>
      </c>
      <c r="AR196" s="311">
        <f>AQ196/'4'!AC196</f>
        <v>0.88530101641907755</v>
      </c>
      <c r="AS196" s="286">
        <v>8.8530101641907755E-28</v>
      </c>
      <c r="AT196" s="311">
        <f>AS196/'4'!AD196</f>
        <v>0.88530101641907755</v>
      </c>
      <c r="AU196" s="286">
        <v>0.25640089678500527</v>
      </c>
      <c r="AV196" s="311">
        <f>AU196/'4'!AE196</f>
        <v>0.88530101641907744</v>
      </c>
      <c r="AW196" s="286">
        <v>0.25640089678500527</v>
      </c>
      <c r="AX196" s="311">
        <f>AW196/'4'!AF196</f>
        <v>0.88530101641907744</v>
      </c>
      <c r="AY196" s="286">
        <v>-0.25640089678500527</v>
      </c>
      <c r="AZ196" s="312">
        <f>AY196/'4'!AG196</f>
        <v>0.88530101641907744</v>
      </c>
      <c r="BA196" s="316">
        <v>641.00224196237662</v>
      </c>
      <c r="BB196" s="311">
        <f>BA196/'4'!AH196</f>
        <v>0.88530101641907744</v>
      </c>
      <c r="BC196" s="286">
        <v>8.8530101641907755E-28</v>
      </c>
      <c r="BD196" s="311">
        <f>BC196/'4'!AI196</f>
        <v>0.68648206734903672</v>
      </c>
      <c r="BE196" s="286">
        <v>8.8530101641907755E-28</v>
      </c>
      <c r="BF196" s="311">
        <f>BE196/'4'!AJ196</f>
        <v>0.68648206734903672</v>
      </c>
      <c r="BG196" s="286">
        <v>8.8530101641907755E-28</v>
      </c>
      <c r="BH196" s="311">
        <f>BG196/'4'!AK196</f>
        <v>0.68648206734903672</v>
      </c>
      <c r="BI196" s="286">
        <v>641.00224196237662</v>
      </c>
      <c r="BJ196" s="311">
        <f>BI196/'4'!AL196</f>
        <v>0.88530101641907744</v>
      </c>
      <c r="BK196" s="286">
        <v>8.8530101641907755E-28</v>
      </c>
      <c r="BL196" s="311">
        <f>BK196/'4'!AM196</f>
        <v>0.68648206734903672</v>
      </c>
      <c r="BM196" s="286">
        <v>8.8530101641907755E-28</v>
      </c>
      <c r="BN196" s="311">
        <f>BM196/'4'!AN196</f>
        <v>0.68648206734903672</v>
      </c>
      <c r="BO196" s="286">
        <v>641.00224196237662</v>
      </c>
      <c r="BP196" s="311">
        <f>BO196/'4'!AO196</f>
        <v>0.88530101641907744</v>
      </c>
      <c r="BQ196" s="286">
        <v>641.00224196237662</v>
      </c>
      <c r="BR196" s="311">
        <f>BQ196/'4'!AP196</f>
        <v>0.88530101641907744</v>
      </c>
      <c r="BS196" s="286">
        <v>8.8530101641907755E-28</v>
      </c>
      <c r="BT196" s="312">
        <f>BS196/'4'!AQ196</f>
        <v>0.88530101641907755</v>
      </c>
      <c r="BW196" s="314"/>
    </row>
    <row r="197" spans="1:75" s="320" customFormat="1">
      <c r="A197" s="305"/>
      <c r="B197" s="256">
        <v>169</v>
      </c>
      <c r="C197" s="1084" t="s">
        <v>752</v>
      </c>
      <c r="D197" s="1084"/>
      <c r="E197" s="1084"/>
      <c r="F197" s="1084"/>
      <c r="G197" s="1084"/>
      <c r="H197" s="1085" t="s">
        <v>807</v>
      </c>
      <c r="I197" s="1086"/>
      <c r="J197" s="315">
        <v>109</v>
      </c>
      <c r="K197" s="316">
        <v>310.27436828013396</v>
      </c>
      <c r="L197" s="309">
        <f>K197/'4'!M197</f>
        <v>0.87454313371236447</v>
      </c>
      <c r="M197" s="286">
        <v>8.744588627425382E-28</v>
      </c>
      <c r="N197" s="311">
        <f>M197/'4'!N197</f>
        <v>0.87445886274253815</v>
      </c>
      <c r="O197" s="286">
        <v>1.1278283323083921E-27</v>
      </c>
      <c r="P197" s="311">
        <f>O197/'4'!O197</f>
        <v>1.1278283323083922</v>
      </c>
      <c r="Q197" s="286">
        <v>8.744588627425382E-28</v>
      </c>
      <c r="R197" s="311">
        <f>Q197/'4'!P197</f>
        <v>0.87445886274253815</v>
      </c>
      <c r="S197" s="286">
        <v>310.27436828013396</v>
      </c>
      <c r="T197" s="311">
        <f>S197/'4'!Q197</f>
        <v>0.87454313371236447</v>
      </c>
      <c r="U197" s="286">
        <v>8.744588627425382E-28</v>
      </c>
      <c r="V197" s="311">
        <f>U197/'4'!R197</f>
        <v>0.67807482062464863</v>
      </c>
      <c r="W197" s="286">
        <v>8.744588627425382E-28</v>
      </c>
      <c r="X197" s="311">
        <f>W197/'4'!S197</f>
        <v>0.67807482062464863</v>
      </c>
      <c r="Y197" s="286">
        <v>310.27436828013396</v>
      </c>
      <c r="Z197" s="311">
        <f>Y197/'4'!T197</f>
        <v>0.87454313371236447</v>
      </c>
      <c r="AA197" s="286">
        <v>310.27436828013396</v>
      </c>
      <c r="AB197" s="311">
        <f>AA197/'4'!U197</f>
        <v>0.87454313371236447</v>
      </c>
      <c r="AC197" s="286">
        <v>8.7454313371236444E-28</v>
      </c>
      <c r="AD197" s="312">
        <f>AC197/'4'!V197</f>
        <v>0.87454313371236436</v>
      </c>
      <c r="AE197" s="317">
        <v>8.744588627425382E-28</v>
      </c>
      <c r="AF197" s="311">
        <f>AE197/'4'!W197</f>
        <v>0.87445886274253815</v>
      </c>
      <c r="AG197" s="286">
        <v>8.744588627425382E-28</v>
      </c>
      <c r="AH197" s="311">
        <f>AG197/'4'!X197</f>
        <v>0.87445886274253815</v>
      </c>
      <c r="AI197" s="286">
        <v>8.744588627425382E-28</v>
      </c>
      <c r="AJ197" s="311">
        <f>AI197/'4'!Y197</f>
        <v>0.87445886274253815</v>
      </c>
      <c r="AK197" s="286">
        <v>8.744588627425382E-28</v>
      </c>
      <c r="AL197" s="311">
        <f>AK197/'4'!Z197</f>
        <v>0.87445886274253815</v>
      </c>
      <c r="AM197" s="286">
        <v>8.744588627425382E-28</v>
      </c>
      <c r="AN197" s="311">
        <f>AM197/'4'!AA197</f>
        <v>0.87445886274253815</v>
      </c>
      <c r="AO197" s="286">
        <v>8.744588627425382E-28</v>
      </c>
      <c r="AP197" s="311">
        <f>AO197/'4'!AB197</f>
        <v>0.87445886274253815</v>
      </c>
      <c r="AQ197" s="286">
        <v>8.744588627425382E-28</v>
      </c>
      <c r="AR197" s="311">
        <f>AQ197/'4'!AC197</f>
        <v>0.87445886274253815</v>
      </c>
      <c r="AS197" s="286">
        <v>8.744588627425382E-28</v>
      </c>
      <c r="AT197" s="311">
        <f>AS197/'4'!AD197</f>
        <v>0.87445886274253815</v>
      </c>
      <c r="AU197" s="286">
        <v>8.7454313371236444E-28</v>
      </c>
      <c r="AV197" s="311">
        <f>AU197/'4'!AE197</f>
        <v>0.87454313371236436</v>
      </c>
      <c r="AW197" s="286">
        <v>8.7454313371236444E-28</v>
      </c>
      <c r="AX197" s="311">
        <f>AW197/'4'!AF197</f>
        <v>0.87454313371236436</v>
      </c>
      <c r="AY197" s="286">
        <v>8.7454313371236444E-28</v>
      </c>
      <c r="AZ197" s="312">
        <f>AY197/'4'!AG197</f>
        <v>0.87454313371236436</v>
      </c>
      <c r="BA197" s="316">
        <v>310.27436828013396</v>
      </c>
      <c r="BB197" s="311">
        <f>BA197/'4'!AH197</f>
        <v>0.87454313371236447</v>
      </c>
      <c r="BC197" s="286">
        <v>8.744588627425382E-28</v>
      </c>
      <c r="BD197" s="311">
        <f>BC197/'4'!AI197</f>
        <v>0.67807482062464863</v>
      </c>
      <c r="BE197" s="286">
        <v>8.744588627425382E-28</v>
      </c>
      <c r="BF197" s="311">
        <f>BE197/'4'!AJ197</f>
        <v>0.67807482062464863</v>
      </c>
      <c r="BG197" s="286">
        <v>8.744588627425382E-28</v>
      </c>
      <c r="BH197" s="311">
        <f>BG197/'4'!AK197</f>
        <v>0.67807482062464863</v>
      </c>
      <c r="BI197" s="286">
        <v>310.27436828013396</v>
      </c>
      <c r="BJ197" s="311">
        <f>BI197/'4'!AL197</f>
        <v>0.87454313371236447</v>
      </c>
      <c r="BK197" s="286">
        <v>8.744588627425382E-28</v>
      </c>
      <c r="BL197" s="311">
        <f>BK197/'4'!AM197</f>
        <v>0.67807482062464863</v>
      </c>
      <c r="BM197" s="286">
        <v>8.744588627425382E-28</v>
      </c>
      <c r="BN197" s="311">
        <f>BM197/'4'!AN197</f>
        <v>0.67807482062464863</v>
      </c>
      <c r="BO197" s="286">
        <v>310.27436828013396</v>
      </c>
      <c r="BP197" s="311">
        <f>BO197/'4'!AO197</f>
        <v>0.87454313371236447</v>
      </c>
      <c r="BQ197" s="286">
        <v>310.27436828013396</v>
      </c>
      <c r="BR197" s="311">
        <f>BQ197/'4'!AP197</f>
        <v>0.87454313371236447</v>
      </c>
      <c r="BS197" s="286">
        <v>8.7454313371236444E-28</v>
      </c>
      <c r="BT197" s="312">
        <f>BS197/'4'!AQ197</f>
        <v>0.87454313371236436</v>
      </c>
      <c r="BW197" s="314"/>
    </row>
    <row r="198" spans="1:75" s="320" customFormat="1">
      <c r="A198" s="305"/>
      <c r="B198" s="256">
        <v>170</v>
      </c>
      <c r="C198" s="1084" t="s">
        <v>753</v>
      </c>
      <c r="D198" s="1084"/>
      <c r="E198" s="1084"/>
      <c r="F198" s="1084"/>
      <c r="G198" s="1084"/>
      <c r="H198" s="1085" t="s">
        <v>807</v>
      </c>
      <c r="I198" s="1086"/>
      <c r="J198" s="315">
        <v>110</v>
      </c>
      <c r="K198" s="316">
        <v>506.5703971920554</v>
      </c>
      <c r="L198" s="309">
        <f>K198/'4'!M198</f>
        <v>0.87454313371236436</v>
      </c>
      <c r="M198" s="286">
        <v>8.744588627425382E-28</v>
      </c>
      <c r="N198" s="311">
        <f>M198/'4'!N198</f>
        <v>0.87445886274253815</v>
      </c>
      <c r="O198" s="286">
        <v>1.1278283323083921E-27</v>
      </c>
      <c r="P198" s="311">
        <f>O198/'4'!O198</f>
        <v>1.1278283323083922</v>
      </c>
      <c r="Q198" s="286">
        <v>8.744588627425382E-28</v>
      </c>
      <c r="R198" s="311">
        <f>Q198/'4'!P198</f>
        <v>0.87445886274253815</v>
      </c>
      <c r="S198" s="286">
        <v>506.5703971920554</v>
      </c>
      <c r="T198" s="311">
        <f>S198/'4'!Q198</f>
        <v>0.87454313371236436</v>
      </c>
      <c r="U198" s="286">
        <v>8.744588627425382E-28</v>
      </c>
      <c r="V198" s="311">
        <f>U198/'4'!R198</f>
        <v>0.67807482062464863</v>
      </c>
      <c r="W198" s="286">
        <v>8.744588627425382E-28</v>
      </c>
      <c r="X198" s="311">
        <f>W198/'4'!S198</f>
        <v>0.67807482062464863</v>
      </c>
      <c r="Y198" s="286">
        <v>506.5703971920554</v>
      </c>
      <c r="Z198" s="311">
        <f>Y198/'4'!T198</f>
        <v>0.87454313371236436</v>
      </c>
      <c r="AA198" s="286">
        <v>506.5703971920554</v>
      </c>
      <c r="AB198" s="311">
        <f>AA198/'4'!U198</f>
        <v>0.87454313371236436</v>
      </c>
      <c r="AC198" s="286">
        <v>8.7454313371236444E-28</v>
      </c>
      <c r="AD198" s="312">
        <f>AC198/'4'!V198</f>
        <v>0.87454313371236436</v>
      </c>
      <c r="AE198" s="317">
        <v>8.744588627425382E-28</v>
      </c>
      <c r="AF198" s="311">
        <f>AE198/'4'!W198</f>
        <v>0.87445886274253815</v>
      </c>
      <c r="AG198" s="286">
        <v>8.744588627425382E-28</v>
      </c>
      <c r="AH198" s="311">
        <f>AG198/'4'!X198</f>
        <v>0.87445886274253815</v>
      </c>
      <c r="AI198" s="286">
        <v>8.744588627425382E-28</v>
      </c>
      <c r="AJ198" s="311">
        <f>AI198/'4'!Y198</f>
        <v>0.87445886274253815</v>
      </c>
      <c r="AK198" s="286">
        <v>8.744588627425382E-28</v>
      </c>
      <c r="AL198" s="311">
        <f>AK198/'4'!Z198</f>
        <v>0.87445886274253815</v>
      </c>
      <c r="AM198" s="286">
        <v>8.744588627425382E-28</v>
      </c>
      <c r="AN198" s="311">
        <f>AM198/'4'!AA198</f>
        <v>0.87445886274253815</v>
      </c>
      <c r="AO198" s="286">
        <v>8.744588627425382E-28</v>
      </c>
      <c r="AP198" s="311">
        <f>AO198/'4'!AB198</f>
        <v>0.87445886274253815</v>
      </c>
      <c r="AQ198" s="286">
        <v>8.744588627425382E-28</v>
      </c>
      <c r="AR198" s="311">
        <f>AQ198/'4'!AC198</f>
        <v>0.87445886274253815</v>
      </c>
      <c r="AS198" s="286">
        <v>8.744588627425382E-28</v>
      </c>
      <c r="AT198" s="311">
        <f>AS198/'4'!AD198</f>
        <v>0.87445886274253815</v>
      </c>
      <c r="AU198" s="286">
        <v>8.7454313371236444E-28</v>
      </c>
      <c r="AV198" s="311">
        <f>AU198/'4'!AE198</f>
        <v>0.87454313371236436</v>
      </c>
      <c r="AW198" s="286">
        <v>8.7454313371236444E-28</v>
      </c>
      <c r="AX198" s="311">
        <f>AW198/'4'!AF198</f>
        <v>0.87454313371236436</v>
      </c>
      <c r="AY198" s="286">
        <v>8.7454313371236444E-28</v>
      </c>
      <c r="AZ198" s="312">
        <f>AY198/'4'!AG198</f>
        <v>0.87454313371236436</v>
      </c>
      <c r="BA198" s="316">
        <v>506.5703971920554</v>
      </c>
      <c r="BB198" s="311">
        <f>BA198/'4'!AH198</f>
        <v>0.87454313371236436</v>
      </c>
      <c r="BC198" s="286">
        <v>8.744588627425382E-28</v>
      </c>
      <c r="BD198" s="311">
        <f>BC198/'4'!AI198</f>
        <v>0.67807482062464863</v>
      </c>
      <c r="BE198" s="286">
        <v>8.744588627425382E-28</v>
      </c>
      <c r="BF198" s="311">
        <f>BE198/'4'!AJ198</f>
        <v>0.67807482062464863</v>
      </c>
      <c r="BG198" s="286">
        <v>8.744588627425382E-28</v>
      </c>
      <c r="BH198" s="311">
        <f>BG198/'4'!AK198</f>
        <v>0.67807482062464863</v>
      </c>
      <c r="BI198" s="286">
        <v>506.5703971920554</v>
      </c>
      <c r="BJ198" s="311">
        <f>BI198/'4'!AL198</f>
        <v>0.87454313371236436</v>
      </c>
      <c r="BK198" s="286">
        <v>8.744588627425382E-28</v>
      </c>
      <c r="BL198" s="311">
        <f>BK198/'4'!AM198</f>
        <v>0.67807482062464863</v>
      </c>
      <c r="BM198" s="286">
        <v>8.744588627425382E-28</v>
      </c>
      <c r="BN198" s="311">
        <f>BM198/'4'!AN198</f>
        <v>0.67807482062464863</v>
      </c>
      <c r="BO198" s="286">
        <v>506.5703971920554</v>
      </c>
      <c r="BP198" s="311">
        <f>BO198/'4'!AO198</f>
        <v>0.87454313371236436</v>
      </c>
      <c r="BQ198" s="286">
        <v>506.5703971920554</v>
      </c>
      <c r="BR198" s="311">
        <f>BQ198/'4'!AP198</f>
        <v>0.87454313371236436</v>
      </c>
      <c r="BS198" s="286">
        <v>8.7454313371236444E-28</v>
      </c>
      <c r="BT198" s="312">
        <f>BS198/'4'!AQ198</f>
        <v>0.87454313371236436</v>
      </c>
      <c r="BW198" s="314"/>
    </row>
    <row r="199" spans="1:75" s="320" customFormat="1">
      <c r="A199" s="305"/>
      <c r="B199" s="256">
        <v>171</v>
      </c>
      <c r="C199" s="1084" t="s">
        <v>784</v>
      </c>
      <c r="D199" s="1084"/>
      <c r="E199" s="1084"/>
      <c r="F199" s="1084"/>
      <c r="G199" s="1084"/>
      <c r="H199" s="1085" t="s">
        <v>788</v>
      </c>
      <c r="I199" s="1086"/>
      <c r="J199" s="315">
        <v>44507</v>
      </c>
      <c r="K199" s="316">
        <v>133.84126812174421</v>
      </c>
      <c r="L199" s="309">
        <f>K199/'4'!M199</f>
        <v>0.88530101641907744</v>
      </c>
      <c r="M199" s="286">
        <v>8.8530101641907755E-28</v>
      </c>
      <c r="N199" s="311">
        <f>M199/'4'!N199</f>
        <v>0.88530101641907755</v>
      </c>
      <c r="O199" s="286">
        <v>1.1417019132040281E-27</v>
      </c>
      <c r="P199" s="311">
        <f>O199/'4'!O199</f>
        <v>1.141701913204028</v>
      </c>
      <c r="Q199" s="286">
        <v>8.8530101641907755E-28</v>
      </c>
      <c r="R199" s="311">
        <f>Q199/'4'!P199</f>
        <v>0.88530101641907755</v>
      </c>
      <c r="S199" s="286">
        <v>133.84126812174421</v>
      </c>
      <c r="T199" s="311">
        <f>S199/'4'!Q199</f>
        <v>0.88530101641907744</v>
      </c>
      <c r="U199" s="286">
        <v>8.8530101641907755E-28</v>
      </c>
      <c r="V199" s="311">
        <f>U199/'4'!R199</f>
        <v>0.68648206734903672</v>
      </c>
      <c r="W199" s="286">
        <v>8.8530101641907755E-28</v>
      </c>
      <c r="X199" s="311">
        <f>W199/'4'!S199</f>
        <v>0.68648206734903672</v>
      </c>
      <c r="Y199" s="286">
        <v>133.84126812174421</v>
      </c>
      <c r="Z199" s="311">
        <f>Y199/'4'!T199</f>
        <v>0.88530101641907744</v>
      </c>
      <c r="AA199" s="286">
        <v>133.58486722495925</v>
      </c>
      <c r="AB199" s="311">
        <f>AA199/'4'!U199</f>
        <v>0.88530101641907744</v>
      </c>
      <c r="AC199" s="286">
        <v>0.25640089678495492</v>
      </c>
      <c r="AD199" s="312">
        <f>AC199/'4'!V199</f>
        <v>0.88530101641907744</v>
      </c>
      <c r="AE199" s="317">
        <v>8.8530101641907755E-28</v>
      </c>
      <c r="AF199" s="311">
        <f>AE199/'4'!W199</f>
        <v>0.88530101641907755</v>
      </c>
      <c r="AG199" s="286">
        <v>8.8530101641907755E-28</v>
      </c>
      <c r="AH199" s="311">
        <f>AG199/'4'!X199</f>
        <v>0.88530101641907755</v>
      </c>
      <c r="AI199" s="286">
        <v>8.8530101641907755E-28</v>
      </c>
      <c r="AJ199" s="311">
        <f>AI199/'4'!Y199</f>
        <v>0.88530101641907755</v>
      </c>
      <c r="AK199" s="286">
        <v>8.8530101641907755E-28</v>
      </c>
      <c r="AL199" s="311">
        <f>AK199/'4'!Z199</f>
        <v>0.88530101641907755</v>
      </c>
      <c r="AM199" s="286">
        <v>8.8530101641907755E-28</v>
      </c>
      <c r="AN199" s="311">
        <f>AM199/'4'!AA199</f>
        <v>0.88530101641907755</v>
      </c>
      <c r="AO199" s="286">
        <v>8.8530101641907755E-28</v>
      </c>
      <c r="AP199" s="311">
        <f>AO199/'4'!AB199</f>
        <v>0.88530101641907755</v>
      </c>
      <c r="AQ199" s="286">
        <v>8.8530101641907755E-28</v>
      </c>
      <c r="AR199" s="311">
        <f>AQ199/'4'!AC199</f>
        <v>0.88530101641907755</v>
      </c>
      <c r="AS199" s="286">
        <v>8.8530101641907755E-28</v>
      </c>
      <c r="AT199" s="311">
        <f>AS199/'4'!AD199</f>
        <v>0.88530101641907755</v>
      </c>
      <c r="AU199" s="286">
        <v>0.25640089678495492</v>
      </c>
      <c r="AV199" s="311">
        <f>AU199/'4'!AE199</f>
        <v>0.88530101641907744</v>
      </c>
      <c r="AW199" s="286">
        <v>0.25640089678495492</v>
      </c>
      <c r="AX199" s="311">
        <f>AW199/'4'!AF199</f>
        <v>0.88530101641907744</v>
      </c>
      <c r="AY199" s="286">
        <v>-0.25640089678495492</v>
      </c>
      <c r="AZ199" s="312">
        <f>AY199/'4'!AG199</f>
        <v>0.88530101641907744</v>
      </c>
      <c r="BA199" s="316">
        <v>133.84126812174421</v>
      </c>
      <c r="BB199" s="311">
        <f>BA199/'4'!AH199</f>
        <v>0.88530101641907744</v>
      </c>
      <c r="BC199" s="286">
        <v>8.8530101641907755E-28</v>
      </c>
      <c r="BD199" s="311">
        <f>BC199/'4'!AI199</f>
        <v>0.68648206734903672</v>
      </c>
      <c r="BE199" s="286">
        <v>8.8530101641907755E-28</v>
      </c>
      <c r="BF199" s="311">
        <f>BE199/'4'!AJ199</f>
        <v>0.68648206734903672</v>
      </c>
      <c r="BG199" s="286">
        <v>8.8530101641907755E-28</v>
      </c>
      <c r="BH199" s="311">
        <f>BG199/'4'!AK199</f>
        <v>0.68648206734903672</v>
      </c>
      <c r="BI199" s="286">
        <v>133.84126812174421</v>
      </c>
      <c r="BJ199" s="311">
        <f>BI199/'4'!AL199</f>
        <v>0.88530101641907744</v>
      </c>
      <c r="BK199" s="286">
        <v>8.8530101641907755E-28</v>
      </c>
      <c r="BL199" s="311">
        <f>BK199/'4'!AM199</f>
        <v>0.68648206734903672</v>
      </c>
      <c r="BM199" s="286">
        <v>8.8530101641907755E-28</v>
      </c>
      <c r="BN199" s="311">
        <f>BM199/'4'!AN199</f>
        <v>0.68648206734903672</v>
      </c>
      <c r="BO199" s="286">
        <v>133.84126812174421</v>
      </c>
      <c r="BP199" s="311">
        <f>BO199/'4'!AO199</f>
        <v>0.88530101641907744</v>
      </c>
      <c r="BQ199" s="286">
        <v>133.84126812174421</v>
      </c>
      <c r="BR199" s="311">
        <f>BQ199/'4'!AP199</f>
        <v>0.88530101641907744</v>
      </c>
      <c r="BS199" s="286">
        <v>8.8530101641907755E-28</v>
      </c>
      <c r="BT199" s="312">
        <f>BS199/'4'!AQ199</f>
        <v>0.88530101641907755</v>
      </c>
      <c r="BW199" s="314"/>
    </row>
    <row r="200" spans="1:75" s="320" customFormat="1">
      <c r="A200" s="305"/>
      <c r="B200" s="256">
        <v>172</v>
      </c>
      <c r="C200" s="1084" t="s">
        <v>688</v>
      </c>
      <c r="D200" s="1084"/>
      <c r="E200" s="1084"/>
      <c r="F200" s="1084"/>
      <c r="G200" s="1084"/>
      <c r="H200" s="1085" t="s">
        <v>788</v>
      </c>
      <c r="I200" s="1086"/>
      <c r="J200" s="315">
        <v>19003</v>
      </c>
      <c r="K200" s="316">
        <v>1.9109046035588801E-27</v>
      </c>
      <c r="L200" s="309">
        <f>K200/'4'!M200</f>
        <v>0.88530101641907744</v>
      </c>
      <c r="M200" s="286">
        <v>8.8530101641907755E-28</v>
      </c>
      <c r="N200" s="311">
        <f>M200/'4'!N200</f>
        <v>0.88530101641907755</v>
      </c>
      <c r="O200" s="286">
        <v>1.1417019132040281E-27</v>
      </c>
      <c r="P200" s="311">
        <f>O200/'4'!O200</f>
        <v>1.141701913204028</v>
      </c>
      <c r="Q200" s="286">
        <v>8.8530101641907755E-28</v>
      </c>
      <c r="R200" s="311">
        <f>Q200/'4'!P200</f>
        <v>0.88530101641907755</v>
      </c>
      <c r="S200" s="286">
        <v>1.1417019132040281E-27</v>
      </c>
      <c r="T200" s="311">
        <f>S200/'4'!Q200</f>
        <v>0.88530101641907744</v>
      </c>
      <c r="U200" s="286">
        <v>8.8530101641907755E-28</v>
      </c>
      <c r="V200" s="311">
        <f>U200/'4'!R200</f>
        <v>0.68648206734903672</v>
      </c>
      <c r="W200" s="286">
        <v>8.8530101641907755E-28</v>
      </c>
      <c r="X200" s="311">
        <f>W200/'4'!S200</f>
        <v>0.68648206734903672</v>
      </c>
      <c r="Y200" s="286">
        <v>6.2890011963412681E-28</v>
      </c>
      <c r="Z200" s="311">
        <f>Y200/'4'!T200</f>
        <v>0.88530101641907744</v>
      </c>
      <c r="AA200" s="286">
        <v>1.1417019132040281E-27</v>
      </c>
      <c r="AB200" s="311">
        <f>AA200/'4'!U200</f>
        <v>0.88530101641907744</v>
      </c>
      <c r="AC200" s="286">
        <v>3.7249922284917621E-28</v>
      </c>
      <c r="AD200" s="312">
        <f>AC200/'4'!V200</f>
        <v>0.88530101641907744</v>
      </c>
      <c r="AE200" s="317">
        <v>8.8530101641907755E-28</v>
      </c>
      <c r="AF200" s="311">
        <f>AE200/'4'!W200</f>
        <v>0.88530101641907755</v>
      </c>
      <c r="AG200" s="286">
        <v>8.8530101641907755E-28</v>
      </c>
      <c r="AH200" s="311">
        <f>AG200/'4'!X200</f>
        <v>0.88530101641907755</v>
      </c>
      <c r="AI200" s="286">
        <v>8.8530101641907755E-28</v>
      </c>
      <c r="AJ200" s="311">
        <f>AI200/'4'!Y200</f>
        <v>0.88530101641907755</v>
      </c>
      <c r="AK200" s="286">
        <v>8.8530101641907755E-28</v>
      </c>
      <c r="AL200" s="311">
        <f>AK200/'4'!Z200</f>
        <v>0.88530101641907755</v>
      </c>
      <c r="AM200" s="286">
        <v>8.8530101641907755E-28</v>
      </c>
      <c r="AN200" s="311">
        <f>AM200/'4'!AA200</f>
        <v>0.88530101641907755</v>
      </c>
      <c r="AO200" s="286">
        <v>8.8530101641907755E-28</v>
      </c>
      <c r="AP200" s="311">
        <f>AO200/'4'!AB200</f>
        <v>0.88530101641907755</v>
      </c>
      <c r="AQ200" s="286">
        <v>8.8530101641907755E-28</v>
      </c>
      <c r="AR200" s="311">
        <f>AQ200/'4'!AC200</f>
        <v>0.88530101641907755</v>
      </c>
      <c r="AS200" s="286">
        <v>8.8530101641907755E-28</v>
      </c>
      <c r="AT200" s="311">
        <f>AS200/'4'!AD200</f>
        <v>0.88530101641907755</v>
      </c>
      <c r="AU200" s="286">
        <v>3.7249922284917621E-28</v>
      </c>
      <c r="AV200" s="311">
        <f>AU200/'4'!AE200</f>
        <v>0.88530101641907744</v>
      </c>
      <c r="AW200" s="286">
        <v>3.7249922284917621E-28</v>
      </c>
      <c r="AX200" s="311">
        <f>AW200/'4'!AF200</f>
        <v>0.88530101641907744</v>
      </c>
      <c r="AY200" s="286">
        <v>1.3981028099889788E-27</v>
      </c>
      <c r="AZ200" s="312">
        <f>AY200/'4'!AG200</f>
        <v>0.88530101641907744</v>
      </c>
      <c r="BA200" s="316">
        <v>1.9109046035588801E-27</v>
      </c>
      <c r="BB200" s="311">
        <f>BA200/'4'!AH200</f>
        <v>0.88530101641907744</v>
      </c>
      <c r="BC200" s="286">
        <v>8.8530101641907755E-28</v>
      </c>
      <c r="BD200" s="311">
        <f>BC200/'4'!AI200</f>
        <v>0.68648206734903672</v>
      </c>
      <c r="BE200" s="286">
        <v>8.8530101641907755E-28</v>
      </c>
      <c r="BF200" s="311">
        <f>BE200/'4'!AJ200</f>
        <v>0.68648206734903672</v>
      </c>
      <c r="BG200" s="286">
        <v>8.8530101641907755E-28</v>
      </c>
      <c r="BH200" s="311">
        <f>BG200/'4'!AK200</f>
        <v>0.68648206734903672</v>
      </c>
      <c r="BI200" s="286">
        <v>1.1417019132040281E-27</v>
      </c>
      <c r="BJ200" s="311">
        <f>BI200/'4'!AL200</f>
        <v>0.88530101641907744</v>
      </c>
      <c r="BK200" s="286">
        <v>8.8530101641907755E-28</v>
      </c>
      <c r="BL200" s="311">
        <f>BK200/'4'!AM200</f>
        <v>0.68648206734903672</v>
      </c>
      <c r="BM200" s="286">
        <v>8.8530101641907755E-28</v>
      </c>
      <c r="BN200" s="311">
        <f>BM200/'4'!AN200</f>
        <v>0.68648206734903672</v>
      </c>
      <c r="BO200" s="286">
        <v>6.2890011963412681E-28</v>
      </c>
      <c r="BP200" s="311">
        <f>BO200/'4'!AO200</f>
        <v>0.88530101641907744</v>
      </c>
      <c r="BQ200" s="286">
        <v>6.2890011963412681E-28</v>
      </c>
      <c r="BR200" s="311">
        <f>BQ200/'4'!AP200</f>
        <v>0.88530101641907744</v>
      </c>
      <c r="BS200" s="286">
        <v>8.8530101641907755E-28</v>
      </c>
      <c r="BT200" s="312">
        <f>BS200/'4'!AQ200</f>
        <v>0.88530101641907755</v>
      </c>
      <c r="BW200" s="314"/>
    </row>
    <row r="201" spans="1:75" s="320" customFormat="1">
      <c r="A201" s="305"/>
      <c r="B201" s="256">
        <v>173</v>
      </c>
      <c r="C201" s="1084" t="s">
        <v>688</v>
      </c>
      <c r="D201" s="1084"/>
      <c r="E201" s="1084"/>
      <c r="F201" s="1084"/>
      <c r="G201" s="1084"/>
      <c r="H201" s="1085" t="s">
        <v>788</v>
      </c>
      <c r="I201" s="1086"/>
      <c r="J201" s="315">
        <v>19004</v>
      </c>
      <c r="K201" s="316">
        <v>451.26557834151311</v>
      </c>
      <c r="L201" s="309">
        <f>K201/'4'!M201</f>
        <v>0.88530101641907744</v>
      </c>
      <c r="M201" s="286">
        <v>8.8530101641907755E-28</v>
      </c>
      <c r="N201" s="311">
        <f>M201/'4'!N201</f>
        <v>0.88530101641907755</v>
      </c>
      <c r="O201" s="286">
        <v>1.1417019132040281E-27</v>
      </c>
      <c r="P201" s="311">
        <f>O201/'4'!O201</f>
        <v>1.141701913204028</v>
      </c>
      <c r="Q201" s="286">
        <v>8.8530101641907755E-28</v>
      </c>
      <c r="R201" s="311">
        <f>Q201/'4'!P201</f>
        <v>0.88530101641907755</v>
      </c>
      <c r="S201" s="286">
        <v>451.26557834151311</v>
      </c>
      <c r="T201" s="311">
        <f>S201/'4'!Q201</f>
        <v>0.88530101641907744</v>
      </c>
      <c r="U201" s="286">
        <v>8.8530101641907755E-28</v>
      </c>
      <c r="V201" s="311">
        <f>U201/'4'!R201</f>
        <v>0.68648206734903672</v>
      </c>
      <c r="W201" s="286">
        <v>8.8530101641907755E-28</v>
      </c>
      <c r="X201" s="311">
        <f>W201/'4'!S201</f>
        <v>0.68648206734903672</v>
      </c>
      <c r="Y201" s="286">
        <v>451.26557834151311</v>
      </c>
      <c r="Z201" s="311">
        <f>Y201/'4'!T201</f>
        <v>0.88530101641907744</v>
      </c>
      <c r="AA201" s="286">
        <v>451.00917744472815</v>
      </c>
      <c r="AB201" s="311">
        <f>AA201/'4'!U201</f>
        <v>0.88530101641907744</v>
      </c>
      <c r="AC201" s="286">
        <v>0.25640089678495492</v>
      </c>
      <c r="AD201" s="312">
        <f>AC201/'4'!V201</f>
        <v>0.88530101641907744</v>
      </c>
      <c r="AE201" s="317">
        <v>8.8530101641907755E-28</v>
      </c>
      <c r="AF201" s="311">
        <f>AE201/'4'!W201</f>
        <v>0.88530101641907755</v>
      </c>
      <c r="AG201" s="286">
        <v>8.8530101641907755E-28</v>
      </c>
      <c r="AH201" s="311">
        <f>AG201/'4'!X201</f>
        <v>0.88530101641907755</v>
      </c>
      <c r="AI201" s="286">
        <v>8.8530101641907755E-28</v>
      </c>
      <c r="AJ201" s="311">
        <f>AI201/'4'!Y201</f>
        <v>0.88530101641907755</v>
      </c>
      <c r="AK201" s="286">
        <v>8.8530101641907755E-28</v>
      </c>
      <c r="AL201" s="311">
        <f>AK201/'4'!Z201</f>
        <v>0.88530101641907755</v>
      </c>
      <c r="AM201" s="286">
        <v>8.8530101641907755E-28</v>
      </c>
      <c r="AN201" s="311">
        <f>AM201/'4'!AA201</f>
        <v>0.88530101641907755</v>
      </c>
      <c r="AO201" s="286">
        <v>8.8530101641907755E-28</v>
      </c>
      <c r="AP201" s="311">
        <f>AO201/'4'!AB201</f>
        <v>0.88530101641907755</v>
      </c>
      <c r="AQ201" s="286">
        <v>8.8530101641907755E-28</v>
      </c>
      <c r="AR201" s="311">
        <f>AQ201/'4'!AC201</f>
        <v>0.88530101641907755</v>
      </c>
      <c r="AS201" s="286">
        <v>8.8530101641907755E-28</v>
      </c>
      <c r="AT201" s="311">
        <f>AS201/'4'!AD201</f>
        <v>0.88530101641907755</v>
      </c>
      <c r="AU201" s="286">
        <v>0.25640089678495492</v>
      </c>
      <c r="AV201" s="311">
        <f>AU201/'4'!AE201</f>
        <v>0.88530101641907744</v>
      </c>
      <c r="AW201" s="286">
        <v>0.25640089678495492</v>
      </c>
      <c r="AX201" s="311">
        <f>AW201/'4'!AF201</f>
        <v>0.88530101641907744</v>
      </c>
      <c r="AY201" s="286">
        <v>-0.25640089678495492</v>
      </c>
      <c r="AZ201" s="312">
        <f>AY201/'4'!AG201</f>
        <v>0.88530101641907744</v>
      </c>
      <c r="BA201" s="316">
        <v>451.26557834151311</v>
      </c>
      <c r="BB201" s="311">
        <f>BA201/'4'!AH201</f>
        <v>0.88530101641907744</v>
      </c>
      <c r="BC201" s="286">
        <v>8.8530101641907755E-28</v>
      </c>
      <c r="BD201" s="311">
        <f>BC201/'4'!AI201</f>
        <v>0.68648206734903672</v>
      </c>
      <c r="BE201" s="286">
        <v>8.8530101641907755E-28</v>
      </c>
      <c r="BF201" s="311">
        <f>BE201/'4'!AJ201</f>
        <v>0.68648206734903672</v>
      </c>
      <c r="BG201" s="286">
        <v>8.8530101641907755E-28</v>
      </c>
      <c r="BH201" s="311">
        <f>BG201/'4'!AK201</f>
        <v>0.68648206734903672</v>
      </c>
      <c r="BI201" s="286">
        <v>451.26557834151311</v>
      </c>
      <c r="BJ201" s="311">
        <f>BI201/'4'!AL201</f>
        <v>0.88530101641907744</v>
      </c>
      <c r="BK201" s="286">
        <v>8.8530101641907755E-28</v>
      </c>
      <c r="BL201" s="311">
        <f>BK201/'4'!AM201</f>
        <v>0.68648206734903672</v>
      </c>
      <c r="BM201" s="286">
        <v>8.8530101641907755E-28</v>
      </c>
      <c r="BN201" s="311">
        <f>BM201/'4'!AN201</f>
        <v>0.68648206734903672</v>
      </c>
      <c r="BO201" s="286">
        <v>451.26557834151311</v>
      </c>
      <c r="BP201" s="311">
        <f>BO201/'4'!AO201</f>
        <v>0.88530101641907744</v>
      </c>
      <c r="BQ201" s="286">
        <v>451.26557834151311</v>
      </c>
      <c r="BR201" s="311">
        <f>BQ201/'4'!AP201</f>
        <v>0.88530101641907744</v>
      </c>
      <c r="BS201" s="286">
        <v>8.8530101641907755E-28</v>
      </c>
      <c r="BT201" s="312">
        <f>BS201/'4'!AQ201</f>
        <v>0.88530101641907755</v>
      </c>
      <c r="BW201" s="314"/>
    </row>
    <row r="202" spans="1:75" s="320" customFormat="1">
      <c r="A202" s="305"/>
      <c r="B202" s="256">
        <v>174</v>
      </c>
      <c r="C202" s="1084" t="s">
        <v>785</v>
      </c>
      <c r="D202" s="1084"/>
      <c r="E202" s="1084"/>
      <c r="F202" s="1084"/>
      <c r="G202" s="1084"/>
      <c r="H202" s="321" t="s">
        <v>802</v>
      </c>
      <c r="I202" s="322"/>
      <c r="J202" s="315">
        <v>25100</v>
      </c>
      <c r="K202" s="316">
        <v>56.664598189474084</v>
      </c>
      <c r="L202" s="309">
        <f>K202/'4'!M202</f>
        <v>0.88530101641907744</v>
      </c>
      <c r="M202" s="286">
        <v>8.8530101641907755E-28</v>
      </c>
      <c r="N202" s="311">
        <f>M202/'4'!N202</f>
        <v>0.88530101641907755</v>
      </c>
      <c r="O202" s="286">
        <v>1.1417019132040281E-27</v>
      </c>
      <c r="P202" s="311">
        <f>O202/'4'!O202</f>
        <v>1.141701913204028</v>
      </c>
      <c r="Q202" s="286">
        <v>8.8530101641907755E-28</v>
      </c>
      <c r="R202" s="311">
        <f>Q202/'4'!P202</f>
        <v>0.88530101641907755</v>
      </c>
      <c r="S202" s="286">
        <v>56.664598189474084</v>
      </c>
      <c r="T202" s="311">
        <f>S202/'4'!Q202</f>
        <v>0.88530101641907744</v>
      </c>
      <c r="U202" s="286">
        <v>8.8530101641907755E-28</v>
      </c>
      <c r="V202" s="311">
        <f>U202/'4'!R202</f>
        <v>0.68648206734903672</v>
      </c>
      <c r="W202" s="286">
        <v>8.8530101641907755E-28</v>
      </c>
      <c r="X202" s="311">
        <f>W202/'4'!S202</f>
        <v>0.68648206734903672</v>
      </c>
      <c r="Y202" s="286">
        <v>56.664598189474084</v>
      </c>
      <c r="Z202" s="311">
        <f>Y202/'4'!T202</f>
        <v>0.88530101641907744</v>
      </c>
      <c r="AA202" s="286">
        <v>56.408197292689138</v>
      </c>
      <c r="AB202" s="311">
        <f>AA202/'4'!U202</f>
        <v>0.88530101641907744</v>
      </c>
      <c r="AC202" s="286">
        <v>0.25640089678494865</v>
      </c>
      <c r="AD202" s="312">
        <f>AC202/'4'!V202</f>
        <v>0.88530101641907744</v>
      </c>
      <c r="AE202" s="317">
        <v>8.8530101641907755E-28</v>
      </c>
      <c r="AF202" s="311">
        <f>AE202/'4'!W202</f>
        <v>0.88530101641907755</v>
      </c>
      <c r="AG202" s="286">
        <v>8.8530101641907755E-28</v>
      </c>
      <c r="AH202" s="311">
        <f>AG202/'4'!X202</f>
        <v>0.88530101641907755</v>
      </c>
      <c r="AI202" s="286">
        <v>8.8530101641907755E-28</v>
      </c>
      <c r="AJ202" s="311">
        <f>AI202/'4'!Y202</f>
        <v>0.88530101641907755</v>
      </c>
      <c r="AK202" s="286">
        <v>8.8530101641907755E-28</v>
      </c>
      <c r="AL202" s="311">
        <f>AK202/'4'!Z202</f>
        <v>0.88530101641907755</v>
      </c>
      <c r="AM202" s="286">
        <v>8.8530101641907755E-28</v>
      </c>
      <c r="AN202" s="311">
        <f>AM202/'4'!AA202</f>
        <v>0.88530101641907755</v>
      </c>
      <c r="AO202" s="286">
        <v>8.8530101641907755E-28</v>
      </c>
      <c r="AP202" s="311">
        <f>AO202/'4'!AB202</f>
        <v>0.88530101641907755</v>
      </c>
      <c r="AQ202" s="286">
        <v>8.8530101641907755E-28</v>
      </c>
      <c r="AR202" s="311">
        <f>AQ202/'4'!AC202</f>
        <v>0.88530101641907755</v>
      </c>
      <c r="AS202" s="286">
        <v>8.8530101641907755E-28</v>
      </c>
      <c r="AT202" s="311">
        <f>AS202/'4'!AD202</f>
        <v>0.88530101641907755</v>
      </c>
      <c r="AU202" s="286">
        <v>0.25640089678494865</v>
      </c>
      <c r="AV202" s="311">
        <f>AU202/'4'!AE202</f>
        <v>0.88530101641907744</v>
      </c>
      <c r="AW202" s="286">
        <v>0.25640089678494865</v>
      </c>
      <c r="AX202" s="311">
        <f>AW202/'4'!AF202</f>
        <v>0.88530101641907744</v>
      </c>
      <c r="AY202" s="286">
        <v>-0.25640089678494865</v>
      </c>
      <c r="AZ202" s="312">
        <f>AY202/'4'!AG202</f>
        <v>0.88530101641907744</v>
      </c>
      <c r="BA202" s="316">
        <v>56.664598189474084</v>
      </c>
      <c r="BB202" s="311">
        <f>BA202/'4'!AH202</f>
        <v>0.88530101641907744</v>
      </c>
      <c r="BC202" s="286">
        <v>8.8530101641907755E-28</v>
      </c>
      <c r="BD202" s="311">
        <f>BC202/'4'!AI202</f>
        <v>0.68648206734903672</v>
      </c>
      <c r="BE202" s="286">
        <v>8.8530101641907755E-28</v>
      </c>
      <c r="BF202" s="311">
        <f>BE202/'4'!AJ202</f>
        <v>0.68648206734903672</v>
      </c>
      <c r="BG202" s="286">
        <v>8.8530101641907755E-28</v>
      </c>
      <c r="BH202" s="311">
        <f>BG202/'4'!AK202</f>
        <v>0.68648206734903672</v>
      </c>
      <c r="BI202" s="286">
        <v>56.664598189474084</v>
      </c>
      <c r="BJ202" s="311">
        <f>BI202/'4'!AL202</f>
        <v>0.88530101641907744</v>
      </c>
      <c r="BK202" s="286">
        <v>8.8530101641907755E-28</v>
      </c>
      <c r="BL202" s="311">
        <f>BK202/'4'!AM202</f>
        <v>0.68648206734903672</v>
      </c>
      <c r="BM202" s="286">
        <v>8.8530101641907755E-28</v>
      </c>
      <c r="BN202" s="311">
        <f>BM202/'4'!AN202</f>
        <v>0.68648206734903672</v>
      </c>
      <c r="BO202" s="286">
        <v>56.664598189474084</v>
      </c>
      <c r="BP202" s="311">
        <f>BO202/'4'!AO202</f>
        <v>0.88530101641907744</v>
      </c>
      <c r="BQ202" s="286">
        <v>56.664598189474084</v>
      </c>
      <c r="BR202" s="311">
        <f>BQ202/'4'!AP202</f>
        <v>0.88530101641907744</v>
      </c>
      <c r="BS202" s="286">
        <v>8.8530101641907755E-28</v>
      </c>
      <c r="BT202" s="312">
        <f>BS202/'4'!AQ202</f>
        <v>0.88530101641907755</v>
      </c>
      <c r="BW202" s="314"/>
    </row>
    <row r="203" spans="1:75" s="320" customFormat="1">
      <c r="A203" s="305"/>
      <c r="B203" s="256">
        <v>175</v>
      </c>
      <c r="C203" s="1084" t="s">
        <v>786</v>
      </c>
      <c r="D203" s="1084"/>
      <c r="E203" s="1084"/>
      <c r="F203" s="1084"/>
      <c r="G203" s="1084"/>
      <c r="H203" s="321" t="s">
        <v>795</v>
      </c>
      <c r="I203" s="322"/>
      <c r="J203" s="315">
        <v>82205</v>
      </c>
      <c r="K203" s="316">
        <v>8.8530101641907755E-28</v>
      </c>
      <c r="L203" s="309">
        <f>K203/'4'!M203</f>
        <v>0.88530101641907755</v>
      </c>
      <c r="M203" s="286">
        <v>8.8530101641907755E-28</v>
      </c>
      <c r="N203" s="311">
        <f>M203/'4'!N203</f>
        <v>0.88530101641907755</v>
      </c>
      <c r="O203" s="286">
        <v>8.8530101641907755E-28</v>
      </c>
      <c r="P203" s="311">
        <f>O203/'4'!O203</f>
        <v>0.88530101641907755</v>
      </c>
      <c r="Q203" s="286">
        <v>8.8530101641907755E-28</v>
      </c>
      <c r="R203" s="311">
        <f>Q203/'4'!P203</f>
        <v>0.88530101641907755</v>
      </c>
      <c r="S203" s="286">
        <v>8.8530101641907755E-28</v>
      </c>
      <c r="T203" s="311">
        <f>S203/'4'!Q203</f>
        <v>0.88530101641907755</v>
      </c>
      <c r="U203" s="286">
        <v>8.8530101641907755E-28</v>
      </c>
      <c r="V203" s="311">
        <f>U203/'4'!R203</f>
        <v>0.88530101641907755</v>
      </c>
      <c r="W203" s="286">
        <v>8.8530101641907755E-28</v>
      </c>
      <c r="X203" s="311">
        <f>W203/'4'!S203</f>
        <v>0.88530101641907755</v>
      </c>
      <c r="Y203" s="286">
        <v>8.8530101641907755E-28</v>
      </c>
      <c r="Z203" s="311">
        <f>Y203/'4'!T203</f>
        <v>0.88530101641907755</v>
      </c>
      <c r="AA203" s="286">
        <v>8.8530101641907755E-28</v>
      </c>
      <c r="AB203" s="311">
        <f>AA203/'4'!U203</f>
        <v>0.88530101641907755</v>
      </c>
      <c r="AC203" s="286">
        <v>8.8530101641907755E-28</v>
      </c>
      <c r="AD203" s="312">
        <f>AC203/'4'!V203</f>
        <v>0.88530101641907755</v>
      </c>
      <c r="AE203" s="317">
        <v>22681.412040656764</v>
      </c>
      <c r="AF203" s="311">
        <f>AE203/'4'!W203</f>
        <v>0.88530101641907744</v>
      </c>
      <c r="AG203" s="286">
        <v>8.8530101641907755E-28</v>
      </c>
      <c r="AH203" s="311">
        <f>AG203/'4'!X203</f>
        <v>0.88530101641907755</v>
      </c>
      <c r="AI203" s="286">
        <v>8.8530101641907755E-28</v>
      </c>
      <c r="AJ203" s="311">
        <f>AI203/'4'!Y203</f>
        <v>0.88530101641907755</v>
      </c>
      <c r="AK203" s="286">
        <v>8.8530101641907755E-28</v>
      </c>
      <c r="AL203" s="311">
        <f>AK203/'4'!Z203</f>
        <v>0.88530101641907755</v>
      </c>
      <c r="AM203" s="286">
        <v>22681.412040656764</v>
      </c>
      <c r="AN203" s="311">
        <f>AM203/'4'!AA203</f>
        <v>0.88530101641907744</v>
      </c>
      <c r="AO203" s="286">
        <v>22681.412040656764</v>
      </c>
      <c r="AP203" s="311">
        <f>AO203/'4'!AB203</f>
        <v>0.88530101641907744</v>
      </c>
      <c r="AQ203" s="286">
        <v>8.8530101641907755E-28</v>
      </c>
      <c r="AR203" s="311">
        <f>AQ203/'4'!AC203</f>
        <v>0.88530101641907755</v>
      </c>
      <c r="AS203" s="286">
        <v>8.8530101641907755E-28</v>
      </c>
      <c r="AT203" s="311">
        <f>AS203/'4'!AD203</f>
        <v>0.88530101641907755</v>
      </c>
      <c r="AU203" s="286">
        <v>8.8530101641907755E-28</v>
      </c>
      <c r="AV203" s="311">
        <f>AU203/'4'!AE203</f>
        <v>0.88530101641907755</v>
      </c>
      <c r="AW203" s="286">
        <v>8.8530101641907755E-28</v>
      </c>
      <c r="AX203" s="311">
        <f>AW203/'4'!AF203</f>
        <v>0.88530101641907755</v>
      </c>
      <c r="AY203" s="286">
        <v>8.8530101641907755E-28</v>
      </c>
      <c r="AZ203" s="312">
        <f>AY203/'4'!AG203</f>
        <v>0.88530101641907755</v>
      </c>
      <c r="BA203" s="316">
        <v>22681.412040656764</v>
      </c>
      <c r="BB203" s="311">
        <f>BA203/'4'!AH203</f>
        <v>0.88530101641907744</v>
      </c>
      <c r="BC203" s="286">
        <v>8.8530101641907755E-28</v>
      </c>
      <c r="BD203" s="311">
        <f>BC203/'4'!AI203</f>
        <v>0.88530101641907755</v>
      </c>
      <c r="BE203" s="286">
        <v>8.8530101641907755E-28</v>
      </c>
      <c r="BF203" s="311">
        <f>BE203/'4'!AJ203</f>
        <v>0.88530101641907755</v>
      </c>
      <c r="BG203" s="286">
        <v>8.8530101641907755E-28</v>
      </c>
      <c r="BH203" s="311">
        <f>BG203/'4'!AK203</f>
        <v>0.88530101641907755</v>
      </c>
      <c r="BI203" s="286">
        <v>22681.412040656764</v>
      </c>
      <c r="BJ203" s="311">
        <f>BI203/'4'!AL203</f>
        <v>0.88530101641907744</v>
      </c>
      <c r="BK203" s="286">
        <v>22681.412040656764</v>
      </c>
      <c r="BL203" s="311">
        <f>BK203/'4'!AM203</f>
        <v>0.88530101641907744</v>
      </c>
      <c r="BM203" s="286">
        <v>8.8530101641907755E-28</v>
      </c>
      <c r="BN203" s="311">
        <f>BM203/'4'!AN203</f>
        <v>0.88530101641907755</v>
      </c>
      <c r="BO203" s="286">
        <v>8.8530101641907755E-28</v>
      </c>
      <c r="BP203" s="311">
        <f>BO203/'4'!AO203</f>
        <v>0.88530101641907755</v>
      </c>
      <c r="BQ203" s="286">
        <v>8.8530101641907755E-28</v>
      </c>
      <c r="BR203" s="311">
        <f>BQ203/'4'!AP203</f>
        <v>0.88530101641907755</v>
      </c>
      <c r="BS203" s="286">
        <v>22681.412040656764</v>
      </c>
      <c r="BT203" s="312">
        <f>BS203/'4'!AQ203</f>
        <v>0.88530101641907744</v>
      </c>
      <c r="BW203" s="314"/>
    </row>
    <row r="204" spans="1:75" s="320" customFormat="1">
      <c r="A204" s="305"/>
      <c r="B204" s="256">
        <v>176</v>
      </c>
      <c r="C204" s="1084" t="s">
        <v>787</v>
      </c>
      <c r="D204" s="1084"/>
      <c r="E204" s="1084"/>
      <c r="F204" s="1084"/>
      <c r="G204" s="1084"/>
      <c r="H204" s="321" t="s">
        <v>787</v>
      </c>
      <c r="I204" s="322"/>
      <c r="J204" s="315" t="s">
        <v>787</v>
      </c>
      <c r="K204" s="316">
        <v>0</v>
      </c>
      <c r="L204" s="309">
        <f>K204/'4'!M204</f>
        <v>0</v>
      </c>
      <c r="M204" s="286">
        <v>0</v>
      </c>
      <c r="N204" s="311">
        <f>M204/'4'!N204</f>
        <v>0</v>
      </c>
      <c r="O204" s="286">
        <v>0</v>
      </c>
      <c r="P204" s="311">
        <f>O204/'4'!O204</f>
        <v>0</v>
      </c>
      <c r="Q204" s="286">
        <v>0</v>
      </c>
      <c r="R204" s="311">
        <f>Q204/'4'!P204</f>
        <v>0</v>
      </c>
      <c r="S204" s="286">
        <v>0</v>
      </c>
      <c r="T204" s="311">
        <f>S204/'4'!Q204</f>
        <v>0</v>
      </c>
      <c r="U204" s="286">
        <v>0</v>
      </c>
      <c r="V204" s="311">
        <f>U204/'4'!R204</f>
        <v>0</v>
      </c>
      <c r="W204" s="286">
        <v>0</v>
      </c>
      <c r="X204" s="311">
        <f>W204/'4'!S204</f>
        <v>0</v>
      </c>
      <c r="Y204" s="286">
        <v>0</v>
      </c>
      <c r="Z204" s="311">
        <f>Y204/'4'!T204</f>
        <v>0</v>
      </c>
      <c r="AA204" s="286">
        <v>0</v>
      </c>
      <c r="AB204" s="311">
        <f>AA204/'4'!U204</f>
        <v>0</v>
      </c>
      <c r="AC204" s="286">
        <v>0</v>
      </c>
      <c r="AD204" s="312">
        <f>AC204/'4'!V204</f>
        <v>0</v>
      </c>
      <c r="AE204" s="317">
        <v>0</v>
      </c>
      <c r="AF204" s="311">
        <f>AE204/'4'!W204</f>
        <v>0</v>
      </c>
      <c r="AG204" s="286">
        <v>0</v>
      </c>
      <c r="AH204" s="311">
        <f>AG204/'4'!X204</f>
        <v>0</v>
      </c>
      <c r="AI204" s="286">
        <v>0</v>
      </c>
      <c r="AJ204" s="311">
        <f>AI204/'4'!Y204</f>
        <v>0</v>
      </c>
      <c r="AK204" s="286">
        <v>0</v>
      </c>
      <c r="AL204" s="311">
        <f>AK204/'4'!Z204</f>
        <v>0</v>
      </c>
      <c r="AM204" s="286">
        <v>0</v>
      </c>
      <c r="AN204" s="311">
        <f>AM204/'4'!AA204</f>
        <v>0</v>
      </c>
      <c r="AO204" s="286">
        <v>0</v>
      </c>
      <c r="AP204" s="311">
        <f>AO204/'4'!AB204</f>
        <v>0</v>
      </c>
      <c r="AQ204" s="286">
        <v>0</v>
      </c>
      <c r="AR204" s="311">
        <f>AQ204/'4'!AC204</f>
        <v>0</v>
      </c>
      <c r="AS204" s="286">
        <v>0</v>
      </c>
      <c r="AT204" s="311">
        <f>AS204/'4'!AD204</f>
        <v>0</v>
      </c>
      <c r="AU204" s="286">
        <v>0</v>
      </c>
      <c r="AV204" s="311">
        <f>AU204/'4'!AE204</f>
        <v>0</v>
      </c>
      <c r="AW204" s="286">
        <v>0</v>
      </c>
      <c r="AX204" s="311">
        <f>AW204/'4'!AF204</f>
        <v>0</v>
      </c>
      <c r="AY204" s="286">
        <v>0</v>
      </c>
      <c r="AZ204" s="312">
        <f>AY204/'4'!AG204</f>
        <v>0</v>
      </c>
      <c r="BA204" s="316">
        <v>0</v>
      </c>
      <c r="BB204" s="311">
        <f>BA204/'4'!AH204</f>
        <v>0</v>
      </c>
      <c r="BC204" s="286">
        <v>0</v>
      </c>
      <c r="BD204" s="311">
        <f>BC204/'4'!AI204</f>
        <v>0</v>
      </c>
      <c r="BE204" s="286">
        <v>0</v>
      </c>
      <c r="BF204" s="311">
        <f>BE204/'4'!AJ204</f>
        <v>0</v>
      </c>
      <c r="BG204" s="286">
        <v>0</v>
      </c>
      <c r="BH204" s="311">
        <f>BG204/'4'!AK204</f>
        <v>0</v>
      </c>
      <c r="BI204" s="286">
        <v>0</v>
      </c>
      <c r="BJ204" s="311">
        <f>BI204/'4'!AL204</f>
        <v>0</v>
      </c>
      <c r="BK204" s="286">
        <v>0</v>
      </c>
      <c r="BL204" s="311">
        <f>BK204/'4'!AM204</f>
        <v>0</v>
      </c>
      <c r="BM204" s="286">
        <v>0</v>
      </c>
      <c r="BN204" s="311">
        <f>BM204/'4'!AN204</f>
        <v>0</v>
      </c>
      <c r="BO204" s="286">
        <v>0</v>
      </c>
      <c r="BP204" s="311">
        <f>BO204/'4'!AO204</f>
        <v>0</v>
      </c>
      <c r="BQ204" s="286">
        <v>0</v>
      </c>
      <c r="BR204" s="311">
        <f>BQ204/'4'!AP204</f>
        <v>0</v>
      </c>
      <c r="BS204" s="286">
        <v>0</v>
      </c>
      <c r="BT204" s="312">
        <f>BS204/'4'!AQ204</f>
        <v>0</v>
      </c>
      <c r="BW204" s="314"/>
    </row>
    <row r="205" spans="1:75" s="320" customFormat="1">
      <c r="A205" s="305"/>
      <c r="B205" s="256">
        <v>177</v>
      </c>
      <c r="C205" s="1084" t="s">
        <v>787</v>
      </c>
      <c r="D205" s="1084"/>
      <c r="E205" s="1084"/>
      <c r="F205" s="1084"/>
      <c r="G205" s="1084"/>
      <c r="H205" s="321" t="s">
        <v>787</v>
      </c>
      <c r="I205" s="322"/>
      <c r="J205" s="315" t="s">
        <v>787</v>
      </c>
      <c r="K205" s="316">
        <v>0</v>
      </c>
      <c r="L205" s="309">
        <f>K205/'4'!M205</f>
        <v>0</v>
      </c>
      <c r="M205" s="286">
        <v>0</v>
      </c>
      <c r="N205" s="311">
        <f>M205/'4'!N205</f>
        <v>0</v>
      </c>
      <c r="O205" s="286">
        <v>0</v>
      </c>
      <c r="P205" s="311">
        <f>O205/'4'!O205</f>
        <v>0</v>
      </c>
      <c r="Q205" s="286">
        <v>0</v>
      </c>
      <c r="R205" s="311">
        <f>Q205/'4'!P205</f>
        <v>0</v>
      </c>
      <c r="S205" s="286">
        <v>0</v>
      </c>
      <c r="T205" s="311">
        <f>S205/'4'!Q205</f>
        <v>0</v>
      </c>
      <c r="U205" s="286">
        <v>0</v>
      </c>
      <c r="V205" s="311">
        <f>U205/'4'!R205</f>
        <v>0</v>
      </c>
      <c r="W205" s="286">
        <v>0</v>
      </c>
      <c r="X205" s="311">
        <f>W205/'4'!S205</f>
        <v>0</v>
      </c>
      <c r="Y205" s="286">
        <v>0</v>
      </c>
      <c r="Z205" s="311">
        <f>Y205/'4'!T205</f>
        <v>0</v>
      </c>
      <c r="AA205" s="286">
        <v>0</v>
      </c>
      <c r="AB205" s="311">
        <f>AA205/'4'!U205</f>
        <v>0</v>
      </c>
      <c r="AC205" s="286">
        <v>0</v>
      </c>
      <c r="AD205" s="312">
        <f>AC205/'4'!V205</f>
        <v>0</v>
      </c>
      <c r="AE205" s="317">
        <v>0</v>
      </c>
      <c r="AF205" s="311">
        <f>AE205/'4'!W205</f>
        <v>0</v>
      </c>
      <c r="AG205" s="286">
        <v>0</v>
      </c>
      <c r="AH205" s="311">
        <f>AG205/'4'!X205</f>
        <v>0</v>
      </c>
      <c r="AI205" s="286">
        <v>0</v>
      </c>
      <c r="AJ205" s="311">
        <f>AI205/'4'!Y205</f>
        <v>0</v>
      </c>
      <c r="AK205" s="286">
        <v>0</v>
      </c>
      <c r="AL205" s="311">
        <f>AK205/'4'!Z205</f>
        <v>0</v>
      </c>
      <c r="AM205" s="286">
        <v>0</v>
      </c>
      <c r="AN205" s="311">
        <f>AM205/'4'!AA205</f>
        <v>0</v>
      </c>
      <c r="AO205" s="286">
        <v>0</v>
      </c>
      <c r="AP205" s="311">
        <f>AO205/'4'!AB205</f>
        <v>0</v>
      </c>
      <c r="AQ205" s="286">
        <v>0</v>
      </c>
      <c r="AR205" s="311">
        <f>AQ205/'4'!AC205</f>
        <v>0</v>
      </c>
      <c r="AS205" s="286">
        <v>0</v>
      </c>
      <c r="AT205" s="311">
        <f>AS205/'4'!AD205</f>
        <v>0</v>
      </c>
      <c r="AU205" s="286">
        <v>0</v>
      </c>
      <c r="AV205" s="311">
        <f>AU205/'4'!AE205</f>
        <v>0</v>
      </c>
      <c r="AW205" s="286">
        <v>0</v>
      </c>
      <c r="AX205" s="311">
        <f>AW205/'4'!AF205</f>
        <v>0</v>
      </c>
      <c r="AY205" s="286">
        <v>0</v>
      </c>
      <c r="AZ205" s="312">
        <f>AY205/'4'!AG205</f>
        <v>0</v>
      </c>
      <c r="BA205" s="316">
        <v>0</v>
      </c>
      <c r="BB205" s="311">
        <f>BA205/'4'!AH205</f>
        <v>0</v>
      </c>
      <c r="BC205" s="286">
        <v>0</v>
      </c>
      <c r="BD205" s="311">
        <f>BC205/'4'!AI205</f>
        <v>0</v>
      </c>
      <c r="BE205" s="286">
        <v>0</v>
      </c>
      <c r="BF205" s="311">
        <f>BE205/'4'!AJ205</f>
        <v>0</v>
      </c>
      <c r="BG205" s="286">
        <v>0</v>
      </c>
      <c r="BH205" s="311">
        <f>BG205/'4'!AK205</f>
        <v>0</v>
      </c>
      <c r="BI205" s="286">
        <v>0</v>
      </c>
      <c r="BJ205" s="311">
        <f>BI205/'4'!AL205</f>
        <v>0</v>
      </c>
      <c r="BK205" s="286">
        <v>0</v>
      </c>
      <c r="BL205" s="311">
        <f>BK205/'4'!AM205</f>
        <v>0</v>
      </c>
      <c r="BM205" s="286">
        <v>0</v>
      </c>
      <c r="BN205" s="311">
        <f>BM205/'4'!AN205</f>
        <v>0</v>
      </c>
      <c r="BO205" s="286">
        <v>0</v>
      </c>
      <c r="BP205" s="311">
        <f>BO205/'4'!AO205</f>
        <v>0</v>
      </c>
      <c r="BQ205" s="286">
        <v>0</v>
      </c>
      <c r="BR205" s="311">
        <f>BQ205/'4'!AP205</f>
        <v>0</v>
      </c>
      <c r="BS205" s="286">
        <v>0</v>
      </c>
      <c r="BT205" s="312">
        <f>BS205/'4'!AQ205</f>
        <v>0</v>
      </c>
      <c r="BW205" s="314"/>
    </row>
    <row r="206" spans="1:75" s="320" customFormat="1">
      <c r="A206" s="305"/>
      <c r="B206" s="256">
        <v>178</v>
      </c>
      <c r="C206" s="1084" t="s">
        <v>787</v>
      </c>
      <c r="D206" s="1084"/>
      <c r="E206" s="1084"/>
      <c r="F206" s="1084"/>
      <c r="G206" s="1084"/>
      <c r="H206" s="321" t="s">
        <v>787</v>
      </c>
      <c r="I206" s="322"/>
      <c r="J206" s="315" t="s">
        <v>787</v>
      </c>
      <c r="K206" s="316">
        <v>0</v>
      </c>
      <c r="L206" s="309">
        <f>K206/'4'!M206</f>
        <v>0</v>
      </c>
      <c r="M206" s="286">
        <v>0</v>
      </c>
      <c r="N206" s="311">
        <f>M206/'4'!N206</f>
        <v>0</v>
      </c>
      <c r="O206" s="286">
        <v>0</v>
      </c>
      <c r="P206" s="311">
        <f>O206/'4'!O206</f>
        <v>0</v>
      </c>
      <c r="Q206" s="286">
        <v>0</v>
      </c>
      <c r="R206" s="311">
        <f>Q206/'4'!P206</f>
        <v>0</v>
      </c>
      <c r="S206" s="286">
        <v>0</v>
      </c>
      <c r="T206" s="311">
        <f>S206/'4'!Q206</f>
        <v>0</v>
      </c>
      <c r="U206" s="286">
        <v>0</v>
      </c>
      <c r="V206" s="311">
        <f>U206/'4'!R206</f>
        <v>0</v>
      </c>
      <c r="W206" s="286">
        <v>0</v>
      </c>
      <c r="X206" s="311">
        <f>W206/'4'!S206</f>
        <v>0</v>
      </c>
      <c r="Y206" s="286">
        <v>0</v>
      </c>
      <c r="Z206" s="311">
        <f>Y206/'4'!T206</f>
        <v>0</v>
      </c>
      <c r="AA206" s="286">
        <v>0</v>
      </c>
      <c r="AB206" s="311">
        <f>AA206/'4'!U206</f>
        <v>0</v>
      </c>
      <c r="AC206" s="286">
        <v>0</v>
      </c>
      <c r="AD206" s="312">
        <f>AC206/'4'!V206</f>
        <v>0</v>
      </c>
      <c r="AE206" s="317">
        <v>0</v>
      </c>
      <c r="AF206" s="311">
        <f>AE206/'4'!W206</f>
        <v>0</v>
      </c>
      <c r="AG206" s="286">
        <v>0</v>
      </c>
      <c r="AH206" s="311">
        <f>AG206/'4'!X206</f>
        <v>0</v>
      </c>
      <c r="AI206" s="286">
        <v>0</v>
      </c>
      <c r="AJ206" s="311">
        <f>AI206/'4'!Y206</f>
        <v>0</v>
      </c>
      <c r="AK206" s="286">
        <v>0</v>
      </c>
      <c r="AL206" s="311">
        <f>AK206/'4'!Z206</f>
        <v>0</v>
      </c>
      <c r="AM206" s="286">
        <v>0</v>
      </c>
      <c r="AN206" s="311">
        <f>AM206/'4'!AA206</f>
        <v>0</v>
      </c>
      <c r="AO206" s="286">
        <v>0</v>
      </c>
      <c r="AP206" s="311">
        <f>AO206/'4'!AB206</f>
        <v>0</v>
      </c>
      <c r="AQ206" s="286">
        <v>0</v>
      </c>
      <c r="AR206" s="311">
        <f>AQ206/'4'!AC206</f>
        <v>0</v>
      </c>
      <c r="AS206" s="286">
        <v>0</v>
      </c>
      <c r="AT206" s="311">
        <f>AS206/'4'!AD206</f>
        <v>0</v>
      </c>
      <c r="AU206" s="286">
        <v>0</v>
      </c>
      <c r="AV206" s="311">
        <f>AU206/'4'!AE206</f>
        <v>0</v>
      </c>
      <c r="AW206" s="286">
        <v>0</v>
      </c>
      <c r="AX206" s="311">
        <f>AW206/'4'!AF206</f>
        <v>0</v>
      </c>
      <c r="AY206" s="286">
        <v>0</v>
      </c>
      <c r="AZ206" s="312">
        <f>AY206/'4'!AG206</f>
        <v>0</v>
      </c>
      <c r="BA206" s="316">
        <v>0</v>
      </c>
      <c r="BB206" s="311">
        <f>BA206/'4'!AH206</f>
        <v>0</v>
      </c>
      <c r="BC206" s="286">
        <v>0</v>
      </c>
      <c r="BD206" s="311">
        <f>BC206/'4'!AI206</f>
        <v>0</v>
      </c>
      <c r="BE206" s="286">
        <v>0</v>
      </c>
      <c r="BF206" s="311">
        <f>BE206/'4'!AJ206</f>
        <v>0</v>
      </c>
      <c r="BG206" s="286">
        <v>0</v>
      </c>
      <c r="BH206" s="311">
        <f>BG206/'4'!AK206</f>
        <v>0</v>
      </c>
      <c r="BI206" s="286">
        <v>0</v>
      </c>
      <c r="BJ206" s="311">
        <f>BI206/'4'!AL206</f>
        <v>0</v>
      </c>
      <c r="BK206" s="286">
        <v>0</v>
      </c>
      <c r="BL206" s="311">
        <f>BK206/'4'!AM206</f>
        <v>0</v>
      </c>
      <c r="BM206" s="286">
        <v>0</v>
      </c>
      <c r="BN206" s="311">
        <f>BM206/'4'!AN206</f>
        <v>0</v>
      </c>
      <c r="BO206" s="286">
        <v>0</v>
      </c>
      <c r="BP206" s="311">
        <f>BO206/'4'!AO206</f>
        <v>0</v>
      </c>
      <c r="BQ206" s="286">
        <v>0</v>
      </c>
      <c r="BR206" s="311">
        <f>BQ206/'4'!AP206</f>
        <v>0</v>
      </c>
      <c r="BS206" s="286">
        <v>0</v>
      </c>
      <c r="BT206" s="312">
        <f>BS206/'4'!AQ206</f>
        <v>0</v>
      </c>
      <c r="BW206" s="314"/>
    </row>
    <row r="207" spans="1:75" s="320" customFormat="1">
      <c r="A207" s="305"/>
      <c r="B207" s="256">
        <v>179</v>
      </c>
      <c r="C207" s="1084" t="s">
        <v>787</v>
      </c>
      <c r="D207" s="1084"/>
      <c r="E207" s="1084"/>
      <c r="F207" s="1084"/>
      <c r="G207" s="1084"/>
      <c r="H207" s="321" t="s">
        <v>787</v>
      </c>
      <c r="I207" s="322"/>
      <c r="J207" s="315" t="s">
        <v>787</v>
      </c>
      <c r="K207" s="316">
        <v>0</v>
      </c>
      <c r="L207" s="309">
        <f>K207/'4'!M207</f>
        <v>0</v>
      </c>
      <c r="M207" s="286">
        <v>0</v>
      </c>
      <c r="N207" s="311">
        <f>M207/'4'!N207</f>
        <v>0</v>
      </c>
      <c r="O207" s="286">
        <v>0</v>
      </c>
      <c r="P207" s="311">
        <f>O207/'4'!O207</f>
        <v>0</v>
      </c>
      <c r="Q207" s="286">
        <v>0</v>
      </c>
      <c r="R207" s="311">
        <f>Q207/'4'!P207</f>
        <v>0</v>
      </c>
      <c r="S207" s="286">
        <v>0</v>
      </c>
      <c r="T207" s="311">
        <f>S207/'4'!Q207</f>
        <v>0</v>
      </c>
      <c r="U207" s="286">
        <v>0</v>
      </c>
      <c r="V207" s="311">
        <f>U207/'4'!R207</f>
        <v>0</v>
      </c>
      <c r="W207" s="286">
        <v>0</v>
      </c>
      <c r="X207" s="311">
        <f>W207/'4'!S207</f>
        <v>0</v>
      </c>
      <c r="Y207" s="286">
        <v>0</v>
      </c>
      <c r="Z207" s="311">
        <f>Y207/'4'!T207</f>
        <v>0</v>
      </c>
      <c r="AA207" s="286">
        <v>0</v>
      </c>
      <c r="AB207" s="311">
        <f>AA207/'4'!U207</f>
        <v>0</v>
      </c>
      <c r="AC207" s="286">
        <v>0</v>
      </c>
      <c r="AD207" s="312">
        <f>AC207/'4'!V207</f>
        <v>0</v>
      </c>
      <c r="AE207" s="317">
        <v>0</v>
      </c>
      <c r="AF207" s="311">
        <f>AE207/'4'!W207</f>
        <v>0</v>
      </c>
      <c r="AG207" s="286">
        <v>0</v>
      </c>
      <c r="AH207" s="311">
        <f>AG207/'4'!X207</f>
        <v>0</v>
      </c>
      <c r="AI207" s="286">
        <v>0</v>
      </c>
      <c r="AJ207" s="311">
        <f>AI207/'4'!Y207</f>
        <v>0</v>
      </c>
      <c r="AK207" s="286">
        <v>0</v>
      </c>
      <c r="AL207" s="311">
        <f>AK207/'4'!Z207</f>
        <v>0</v>
      </c>
      <c r="AM207" s="286">
        <v>0</v>
      </c>
      <c r="AN207" s="311">
        <f>AM207/'4'!AA207</f>
        <v>0</v>
      </c>
      <c r="AO207" s="286">
        <v>0</v>
      </c>
      <c r="AP207" s="311">
        <f>AO207/'4'!AB207</f>
        <v>0</v>
      </c>
      <c r="AQ207" s="286">
        <v>0</v>
      </c>
      <c r="AR207" s="311">
        <f>AQ207/'4'!AC207</f>
        <v>0</v>
      </c>
      <c r="AS207" s="286">
        <v>0</v>
      </c>
      <c r="AT207" s="311">
        <f>AS207/'4'!AD207</f>
        <v>0</v>
      </c>
      <c r="AU207" s="286">
        <v>0</v>
      </c>
      <c r="AV207" s="311">
        <f>AU207/'4'!AE207</f>
        <v>0</v>
      </c>
      <c r="AW207" s="286">
        <v>0</v>
      </c>
      <c r="AX207" s="311">
        <f>AW207/'4'!AF207</f>
        <v>0</v>
      </c>
      <c r="AY207" s="286">
        <v>0</v>
      </c>
      <c r="AZ207" s="312">
        <f>AY207/'4'!AG207</f>
        <v>0</v>
      </c>
      <c r="BA207" s="316">
        <v>0</v>
      </c>
      <c r="BB207" s="311">
        <f>BA207/'4'!AH207</f>
        <v>0</v>
      </c>
      <c r="BC207" s="286">
        <v>0</v>
      </c>
      <c r="BD207" s="311">
        <f>BC207/'4'!AI207</f>
        <v>0</v>
      </c>
      <c r="BE207" s="286">
        <v>0</v>
      </c>
      <c r="BF207" s="311">
        <f>BE207/'4'!AJ207</f>
        <v>0</v>
      </c>
      <c r="BG207" s="286">
        <v>0</v>
      </c>
      <c r="BH207" s="311">
        <f>BG207/'4'!AK207</f>
        <v>0</v>
      </c>
      <c r="BI207" s="286">
        <v>0</v>
      </c>
      <c r="BJ207" s="311">
        <f>BI207/'4'!AL207</f>
        <v>0</v>
      </c>
      <c r="BK207" s="286">
        <v>0</v>
      </c>
      <c r="BL207" s="311">
        <f>BK207/'4'!AM207</f>
        <v>0</v>
      </c>
      <c r="BM207" s="286">
        <v>0</v>
      </c>
      <c r="BN207" s="311">
        <f>BM207/'4'!AN207</f>
        <v>0</v>
      </c>
      <c r="BO207" s="286">
        <v>0</v>
      </c>
      <c r="BP207" s="311">
        <f>BO207/'4'!AO207</f>
        <v>0</v>
      </c>
      <c r="BQ207" s="286">
        <v>0</v>
      </c>
      <c r="BR207" s="311">
        <f>BQ207/'4'!AP207</f>
        <v>0</v>
      </c>
      <c r="BS207" s="286">
        <v>0</v>
      </c>
      <c r="BT207" s="312">
        <f>BS207/'4'!AQ207</f>
        <v>0</v>
      </c>
      <c r="BW207" s="314"/>
    </row>
    <row r="208" spans="1:75" ht="13.5" thickBot="1">
      <c r="A208" s="323"/>
      <c r="B208" s="324">
        <v>180</v>
      </c>
      <c r="C208" s="1148" t="s">
        <v>787</v>
      </c>
      <c r="D208" s="1148"/>
      <c r="E208" s="1148"/>
      <c r="F208" s="1148"/>
      <c r="G208" s="1148"/>
      <c r="H208" s="1149" t="s">
        <v>787</v>
      </c>
      <c r="I208" s="1150"/>
      <c r="J208" s="325" t="s">
        <v>787</v>
      </c>
      <c r="K208" s="326">
        <v>0</v>
      </c>
      <c r="L208" s="327">
        <f>K208/'4'!M208</f>
        <v>0</v>
      </c>
      <c r="M208" s="328">
        <v>0</v>
      </c>
      <c r="N208" s="329">
        <f>M208/'4'!N208</f>
        <v>0</v>
      </c>
      <c r="O208" s="328">
        <v>0</v>
      </c>
      <c r="P208" s="329">
        <f>O208/'4'!O208</f>
        <v>0</v>
      </c>
      <c r="Q208" s="328">
        <v>0</v>
      </c>
      <c r="R208" s="329">
        <f>Q208/'4'!P208</f>
        <v>0</v>
      </c>
      <c r="S208" s="328">
        <v>0</v>
      </c>
      <c r="T208" s="329">
        <f>S208/'4'!Q208</f>
        <v>0</v>
      </c>
      <c r="U208" s="328">
        <v>0</v>
      </c>
      <c r="V208" s="329">
        <f>U208/'4'!R208</f>
        <v>0</v>
      </c>
      <c r="W208" s="328">
        <v>0</v>
      </c>
      <c r="X208" s="329">
        <f>W208/'4'!S208</f>
        <v>0</v>
      </c>
      <c r="Y208" s="328">
        <v>0</v>
      </c>
      <c r="Z208" s="329">
        <f>Y208/'4'!T208</f>
        <v>0</v>
      </c>
      <c r="AA208" s="328">
        <v>0</v>
      </c>
      <c r="AB208" s="329">
        <f>AA208/'4'!U208</f>
        <v>0</v>
      </c>
      <c r="AC208" s="328">
        <v>0</v>
      </c>
      <c r="AD208" s="330">
        <f>AC208/'4'!V208</f>
        <v>0</v>
      </c>
      <c r="AE208" s="331">
        <v>0</v>
      </c>
      <c r="AF208" s="329">
        <f>AE208/'4'!W208</f>
        <v>0</v>
      </c>
      <c r="AG208" s="328">
        <v>0</v>
      </c>
      <c r="AH208" s="329">
        <f>AG208/'4'!X208</f>
        <v>0</v>
      </c>
      <c r="AI208" s="328">
        <v>0</v>
      </c>
      <c r="AJ208" s="329">
        <f>AI208/'4'!Y208</f>
        <v>0</v>
      </c>
      <c r="AK208" s="328">
        <v>0</v>
      </c>
      <c r="AL208" s="329">
        <f>AK208/'4'!Z208</f>
        <v>0</v>
      </c>
      <c r="AM208" s="328">
        <v>0</v>
      </c>
      <c r="AN208" s="329">
        <f>AM208/'4'!AA208</f>
        <v>0</v>
      </c>
      <c r="AO208" s="328">
        <v>0</v>
      </c>
      <c r="AP208" s="329">
        <f>AO208/'4'!AB208</f>
        <v>0</v>
      </c>
      <c r="AQ208" s="328">
        <v>0</v>
      </c>
      <c r="AR208" s="329">
        <f>AQ208/'4'!AC208</f>
        <v>0</v>
      </c>
      <c r="AS208" s="328">
        <v>0</v>
      </c>
      <c r="AT208" s="329">
        <f>AS208/'4'!AD208</f>
        <v>0</v>
      </c>
      <c r="AU208" s="328">
        <v>0</v>
      </c>
      <c r="AV208" s="329">
        <f>AU208/'4'!AE208</f>
        <v>0</v>
      </c>
      <c r="AW208" s="328">
        <v>0</v>
      </c>
      <c r="AX208" s="329">
        <f>AW208/'4'!AF208</f>
        <v>0</v>
      </c>
      <c r="AY208" s="328">
        <v>0</v>
      </c>
      <c r="AZ208" s="330">
        <f>AY208/'4'!AG208</f>
        <v>0</v>
      </c>
      <c r="BA208" s="326">
        <v>0</v>
      </c>
      <c r="BB208" s="329">
        <f>BA208/'4'!AH208</f>
        <v>0</v>
      </c>
      <c r="BC208" s="328">
        <v>0</v>
      </c>
      <c r="BD208" s="329">
        <f>BC208/'4'!AI208</f>
        <v>0</v>
      </c>
      <c r="BE208" s="328">
        <v>0</v>
      </c>
      <c r="BF208" s="329">
        <f>BE208/'4'!AJ208</f>
        <v>0</v>
      </c>
      <c r="BG208" s="328">
        <v>0</v>
      </c>
      <c r="BH208" s="329">
        <f>BG208/'4'!AK208</f>
        <v>0</v>
      </c>
      <c r="BI208" s="328">
        <v>0</v>
      </c>
      <c r="BJ208" s="329">
        <f>BI208/'4'!AL208</f>
        <v>0</v>
      </c>
      <c r="BK208" s="328">
        <v>0</v>
      </c>
      <c r="BL208" s="329">
        <f>BK208/'4'!AM208</f>
        <v>0</v>
      </c>
      <c r="BM208" s="328">
        <v>0</v>
      </c>
      <c r="BN208" s="329">
        <f>BM208/'4'!AN208</f>
        <v>0</v>
      </c>
      <c r="BO208" s="328">
        <v>0</v>
      </c>
      <c r="BP208" s="329">
        <f>BO208/'4'!AO208</f>
        <v>0</v>
      </c>
      <c r="BQ208" s="328">
        <v>0</v>
      </c>
      <c r="BR208" s="329">
        <f>BQ208/'4'!AP208</f>
        <v>0</v>
      </c>
      <c r="BS208" s="328">
        <v>0</v>
      </c>
      <c r="BT208" s="330">
        <f>BS208/'4'!AQ208</f>
        <v>0</v>
      </c>
      <c r="BW208" s="333"/>
    </row>
    <row r="211" spans="2:8" s="334" customFormat="1">
      <c r="C211" s="335"/>
      <c r="D211" s="66"/>
      <c r="E211" s="335"/>
      <c r="F211" s="335"/>
      <c r="G211" s="66"/>
      <c r="H211" s="335"/>
    </row>
    <row r="212" spans="2:8" s="334" customFormat="1">
      <c r="B212" s="334" t="s">
        <v>55</v>
      </c>
      <c r="C212" s="335"/>
      <c r="D212" s="335" t="s">
        <v>646</v>
      </c>
      <c r="E212" s="335"/>
      <c r="F212" s="336"/>
      <c r="G212" s="335"/>
      <c r="H212" s="335" t="s">
        <v>647</v>
      </c>
    </row>
    <row r="213" spans="2:8" s="334" customFormat="1">
      <c r="C213" s="335"/>
      <c r="D213" s="335"/>
      <c r="E213" s="335"/>
    </row>
  </sheetData>
  <mergeCells count="437">
    <mergeCell ref="B7:D7"/>
    <mergeCell ref="E7:F7"/>
    <mergeCell ref="G7:I7"/>
    <mergeCell ref="J7:K7"/>
    <mergeCell ref="B8:D8"/>
    <mergeCell ref="E8:F8"/>
    <mergeCell ref="G8:I8"/>
    <mergeCell ref="J8:K8"/>
    <mergeCell ref="B5:D5"/>
    <mergeCell ref="E5:F5"/>
    <mergeCell ref="G5:I5"/>
    <mergeCell ref="J5:K5"/>
    <mergeCell ref="B6:D6"/>
    <mergeCell ref="E6:F6"/>
    <mergeCell ref="G6:I6"/>
    <mergeCell ref="J6:K6"/>
    <mergeCell ref="B11:D11"/>
    <mergeCell ref="E11:F11"/>
    <mergeCell ref="G11:I11"/>
    <mergeCell ref="J11:K11"/>
    <mergeCell ref="B12:D12"/>
    <mergeCell ref="E12:F12"/>
    <mergeCell ref="G12:I12"/>
    <mergeCell ref="J12:K12"/>
    <mergeCell ref="B9:D9"/>
    <mergeCell ref="E9:F9"/>
    <mergeCell ref="G9:I9"/>
    <mergeCell ref="J9:K9"/>
    <mergeCell ref="B10:D10"/>
    <mergeCell ref="E10:F10"/>
    <mergeCell ref="G10:I10"/>
    <mergeCell ref="J10:K10"/>
    <mergeCell ref="B14:BS14"/>
    <mergeCell ref="E17:G17"/>
    <mergeCell ref="B20:F20"/>
    <mergeCell ref="B21:F21"/>
    <mergeCell ref="B24:B27"/>
    <mergeCell ref="C24:G25"/>
    <mergeCell ref="J24:J27"/>
    <mergeCell ref="K24:AD24"/>
    <mergeCell ref="AE24:AZ24"/>
    <mergeCell ref="BA24:BT24"/>
    <mergeCell ref="BQ26:BR26"/>
    <mergeCell ref="BS26:BT26"/>
    <mergeCell ref="BM25:BN26"/>
    <mergeCell ref="BO25:BT25"/>
    <mergeCell ref="H28:I28"/>
    <mergeCell ref="AS26:AT26"/>
    <mergeCell ref="AU26:AV26"/>
    <mergeCell ref="AW26:AX26"/>
    <mergeCell ref="AY26:AZ26"/>
    <mergeCell ref="BC26:BD26"/>
    <mergeCell ref="BE26:BF26"/>
    <mergeCell ref="BK25:BL26"/>
    <mergeCell ref="C26:G27"/>
    <mergeCell ref="H26:I27"/>
    <mergeCell ref="M26:N26"/>
    <mergeCell ref="O26:P26"/>
    <mergeCell ref="Q26:R26"/>
    <mergeCell ref="S26:T26"/>
    <mergeCell ref="Y26:Z26"/>
    <mergeCell ref="AG25:AN25"/>
    <mergeCell ref="AO25:AP26"/>
    <mergeCell ref="AQ25:AR26"/>
    <mergeCell ref="AS25:AZ25"/>
    <mergeCell ref="C29:G29"/>
    <mergeCell ref="H29:I29"/>
    <mergeCell ref="C30:G30"/>
    <mergeCell ref="H30:I30"/>
    <mergeCell ref="C31:G31"/>
    <mergeCell ref="H31:I31"/>
    <mergeCell ref="BG26:BH26"/>
    <mergeCell ref="BI26:BJ26"/>
    <mergeCell ref="BO26:BP26"/>
    <mergeCell ref="BA25:BB26"/>
    <mergeCell ref="BC25:BJ25"/>
    <mergeCell ref="AG26:AH26"/>
    <mergeCell ref="AI26:AJ26"/>
    <mergeCell ref="AK26:AL26"/>
    <mergeCell ref="AM26:AN26"/>
    <mergeCell ref="K25:L26"/>
    <mergeCell ref="M25:T25"/>
    <mergeCell ref="U25:V26"/>
    <mergeCell ref="W25:X26"/>
    <mergeCell ref="Y25:AD25"/>
    <mergeCell ref="AE25:AF26"/>
    <mergeCell ref="AA26:AB26"/>
    <mergeCell ref="AC26:AD26"/>
    <mergeCell ref="C28:G28"/>
    <mergeCell ref="C35:G35"/>
    <mergeCell ref="H35:I35"/>
    <mergeCell ref="C36:G36"/>
    <mergeCell ref="H36:I36"/>
    <mergeCell ref="C37:G37"/>
    <mergeCell ref="H37:I37"/>
    <mergeCell ref="C32:G32"/>
    <mergeCell ref="H32:I32"/>
    <mergeCell ref="C33:G33"/>
    <mergeCell ref="H33:I33"/>
    <mergeCell ref="C34:G34"/>
    <mergeCell ref="H34:I34"/>
    <mergeCell ref="C41:G41"/>
    <mergeCell ref="H41:I41"/>
    <mergeCell ref="C42:G42"/>
    <mergeCell ref="H42:I42"/>
    <mergeCell ref="C43:G43"/>
    <mergeCell ref="H43:I43"/>
    <mergeCell ref="C38:G38"/>
    <mergeCell ref="H38:I38"/>
    <mergeCell ref="C39:G39"/>
    <mergeCell ref="H39:I39"/>
    <mergeCell ref="C40:G40"/>
    <mergeCell ref="H40:I40"/>
    <mergeCell ref="C47:G47"/>
    <mergeCell ref="H47:I47"/>
    <mergeCell ref="C48:G48"/>
    <mergeCell ref="H48:I48"/>
    <mergeCell ref="C49:G49"/>
    <mergeCell ref="H49:I49"/>
    <mergeCell ref="C44:G44"/>
    <mergeCell ref="H44:I44"/>
    <mergeCell ref="C45:G45"/>
    <mergeCell ref="H45:I45"/>
    <mergeCell ref="C46:G46"/>
    <mergeCell ref="H46:I46"/>
    <mergeCell ref="C53:G53"/>
    <mergeCell ref="H53:I53"/>
    <mergeCell ref="C54:G54"/>
    <mergeCell ref="H54:I54"/>
    <mergeCell ref="C55:G55"/>
    <mergeCell ref="H55:I55"/>
    <mergeCell ref="C50:G50"/>
    <mergeCell ref="H50:I50"/>
    <mergeCell ref="C51:G51"/>
    <mergeCell ref="H51:I51"/>
    <mergeCell ref="C52:G52"/>
    <mergeCell ref="H52:I52"/>
    <mergeCell ref="C59:G59"/>
    <mergeCell ref="H59:I59"/>
    <mergeCell ref="C60:G60"/>
    <mergeCell ref="H60:I60"/>
    <mergeCell ref="C61:G61"/>
    <mergeCell ref="H61:I61"/>
    <mergeCell ref="C56:G56"/>
    <mergeCell ref="H56:I56"/>
    <mergeCell ref="C57:G57"/>
    <mergeCell ref="H57:I57"/>
    <mergeCell ref="C58:G58"/>
    <mergeCell ref="H58:I58"/>
    <mergeCell ref="C65:G65"/>
    <mergeCell ref="H65:I65"/>
    <mergeCell ref="C66:G66"/>
    <mergeCell ref="H66:I66"/>
    <mergeCell ref="C67:G67"/>
    <mergeCell ref="H67:I67"/>
    <mergeCell ref="C62:G62"/>
    <mergeCell ref="H62:I62"/>
    <mergeCell ref="C63:G63"/>
    <mergeCell ref="H63:I63"/>
    <mergeCell ref="C64:G64"/>
    <mergeCell ref="H64:I64"/>
    <mergeCell ref="C71:G71"/>
    <mergeCell ref="H71:I71"/>
    <mergeCell ref="C72:G72"/>
    <mergeCell ref="H72:I72"/>
    <mergeCell ref="C73:G73"/>
    <mergeCell ref="H73:I73"/>
    <mergeCell ref="C68:G68"/>
    <mergeCell ref="H68:I68"/>
    <mergeCell ref="C69:G69"/>
    <mergeCell ref="H69:I69"/>
    <mergeCell ref="C70:G70"/>
    <mergeCell ref="H70:I70"/>
    <mergeCell ref="C77:G77"/>
    <mergeCell ref="H77:I77"/>
    <mergeCell ref="C78:G78"/>
    <mergeCell ref="H78:I78"/>
    <mergeCell ref="C79:G79"/>
    <mergeCell ref="H79:I79"/>
    <mergeCell ref="C74:G74"/>
    <mergeCell ref="H74:I74"/>
    <mergeCell ref="C75:G75"/>
    <mergeCell ref="H75:I75"/>
    <mergeCell ref="C76:G76"/>
    <mergeCell ref="H76:I76"/>
    <mergeCell ref="C83:G83"/>
    <mergeCell ref="H83:I83"/>
    <mergeCell ref="C84:G84"/>
    <mergeCell ref="H84:I84"/>
    <mergeCell ref="C85:G85"/>
    <mergeCell ref="H85:I85"/>
    <mergeCell ref="C80:G80"/>
    <mergeCell ref="H80:I80"/>
    <mergeCell ref="C81:G81"/>
    <mergeCell ref="H81:I81"/>
    <mergeCell ref="C82:G82"/>
    <mergeCell ref="H82:I82"/>
    <mergeCell ref="C89:G89"/>
    <mergeCell ref="H89:I89"/>
    <mergeCell ref="C90:G90"/>
    <mergeCell ref="H90:I90"/>
    <mergeCell ref="C91:G91"/>
    <mergeCell ref="H91:I91"/>
    <mergeCell ref="C86:G86"/>
    <mergeCell ref="H86:I86"/>
    <mergeCell ref="C87:G87"/>
    <mergeCell ref="H87:I87"/>
    <mergeCell ref="C88:G88"/>
    <mergeCell ref="H88:I88"/>
    <mergeCell ref="C95:G95"/>
    <mergeCell ref="H95:I95"/>
    <mergeCell ref="C96:G96"/>
    <mergeCell ref="H96:I96"/>
    <mergeCell ref="C97:G97"/>
    <mergeCell ref="H97:I97"/>
    <mergeCell ref="C92:G92"/>
    <mergeCell ref="H92:I92"/>
    <mergeCell ref="C93:G93"/>
    <mergeCell ref="H93:I93"/>
    <mergeCell ref="C94:G94"/>
    <mergeCell ref="H94:I94"/>
    <mergeCell ref="C101:G101"/>
    <mergeCell ref="H101:I101"/>
    <mergeCell ref="C102:G102"/>
    <mergeCell ref="H102:I102"/>
    <mergeCell ref="C103:G103"/>
    <mergeCell ref="H103:I103"/>
    <mergeCell ref="C98:G98"/>
    <mergeCell ref="H98:I98"/>
    <mergeCell ref="C99:G99"/>
    <mergeCell ref="H99:I99"/>
    <mergeCell ref="C100:G100"/>
    <mergeCell ref="H100:I100"/>
    <mergeCell ref="C107:G107"/>
    <mergeCell ref="H107:I107"/>
    <mergeCell ref="C108:G108"/>
    <mergeCell ref="H108:I108"/>
    <mergeCell ref="C109:G109"/>
    <mergeCell ref="H109:I109"/>
    <mergeCell ref="C104:G104"/>
    <mergeCell ref="H104:I104"/>
    <mergeCell ref="C105:G105"/>
    <mergeCell ref="H105:I105"/>
    <mergeCell ref="C106:G106"/>
    <mergeCell ref="H106:I106"/>
    <mergeCell ref="C113:G113"/>
    <mergeCell ref="H113:I113"/>
    <mergeCell ref="C114:G114"/>
    <mergeCell ref="H114:I114"/>
    <mergeCell ref="C115:G115"/>
    <mergeCell ref="H115:I115"/>
    <mergeCell ref="C110:G110"/>
    <mergeCell ref="H110:I110"/>
    <mergeCell ref="C111:G111"/>
    <mergeCell ref="H111:I111"/>
    <mergeCell ref="C112:G112"/>
    <mergeCell ref="H112:I112"/>
    <mergeCell ref="C119:G119"/>
    <mergeCell ref="H119:I119"/>
    <mergeCell ref="C120:G120"/>
    <mergeCell ref="H120:I120"/>
    <mergeCell ref="C121:G121"/>
    <mergeCell ref="H121:I121"/>
    <mergeCell ref="C116:G116"/>
    <mergeCell ref="H116:I116"/>
    <mergeCell ref="C117:G117"/>
    <mergeCell ref="H117:I117"/>
    <mergeCell ref="C118:G118"/>
    <mergeCell ref="H118:I118"/>
    <mergeCell ref="C125:G125"/>
    <mergeCell ref="H125:I125"/>
    <mergeCell ref="C126:G126"/>
    <mergeCell ref="H126:I126"/>
    <mergeCell ref="C127:G127"/>
    <mergeCell ref="H127:I127"/>
    <mergeCell ref="C122:G122"/>
    <mergeCell ref="H122:I122"/>
    <mergeCell ref="C123:G123"/>
    <mergeCell ref="H123:I123"/>
    <mergeCell ref="C124:G124"/>
    <mergeCell ref="H124:I124"/>
    <mergeCell ref="C131:G131"/>
    <mergeCell ref="H131:I131"/>
    <mergeCell ref="C132:G132"/>
    <mergeCell ref="H132:I132"/>
    <mergeCell ref="C133:G133"/>
    <mergeCell ref="H133:I133"/>
    <mergeCell ref="C128:G128"/>
    <mergeCell ref="H128:I128"/>
    <mergeCell ref="C129:G129"/>
    <mergeCell ref="H129:I129"/>
    <mergeCell ref="C130:G130"/>
    <mergeCell ref="H130:I130"/>
    <mergeCell ref="C137:G137"/>
    <mergeCell ref="H137:I137"/>
    <mergeCell ref="C138:G138"/>
    <mergeCell ref="H138:I138"/>
    <mergeCell ref="C139:G139"/>
    <mergeCell ref="H139:I139"/>
    <mergeCell ref="C134:G134"/>
    <mergeCell ref="H134:I134"/>
    <mergeCell ref="C135:G135"/>
    <mergeCell ref="H135:I135"/>
    <mergeCell ref="C136:G136"/>
    <mergeCell ref="H136:I136"/>
    <mergeCell ref="C143:G143"/>
    <mergeCell ref="H143:I143"/>
    <mergeCell ref="C144:G144"/>
    <mergeCell ref="H144:I144"/>
    <mergeCell ref="C145:G145"/>
    <mergeCell ref="H145:I145"/>
    <mergeCell ref="C140:G140"/>
    <mergeCell ref="H140:I140"/>
    <mergeCell ref="C141:G141"/>
    <mergeCell ref="H141:I141"/>
    <mergeCell ref="C142:G142"/>
    <mergeCell ref="H142:I142"/>
    <mergeCell ref="C149:G149"/>
    <mergeCell ref="H149:I149"/>
    <mergeCell ref="C150:G150"/>
    <mergeCell ref="H150:I150"/>
    <mergeCell ref="C151:G151"/>
    <mergeCell ref="H151:I151"/>
    <mergeCell ref="C146:G146"/>
    <mergeCell ref="H146:I146"/>
    <mergeCell ref="C147:G147"/>
    <mergeCell ref="H147:I147"/>
    <mergeCell ref="C148:G148"/>
    <mergeCell ref="H148:I148"/>
    <mergeCell ref="C155:G155"/>
    <mergeCell ref="H155:I155"/>
    <mergeCell ref="C156:G156"/>
    <mergeCell ref="H156:I156"/>
    <mergeCell ref="C157:G157"/>
    <mergeCell ref="H157:I157"/>
    <mergeCell ref="C152:G152"/>
    <mergeCell ref="H152:I152"/>
    <mergeCell ref="C153:G153"/>
    <mergeCell ref="H153:I153"/>
    <mergeCell ref="C154:G154"/>
    <mergeCell ref="H154:I154"/>
    <mergeCell ref="C161:G161"/>
    <mergeCell ref="H161:I161"/>
    <mergeCell ref="C162:G162"/>
    <mergeCell ref="H162:I162"/>
    <mergeCell ref="C163:G163"/>
    <mergeCell ref="H163:I163"/>
    <mergeCell ref="C158:G158"/>
    <mergeCell ref="H158:I158"/>
    <mergeCell ref="C159:G159"/>
    <mergeCell ref="H159:I159"/>
    <mergeCell ref="C160:G160"/>
    <mergeCell ref="H160:I160"/>
    <mergeCell ref="C167:G167"/>
    <mergeCell ref="H167:I167"/>
    <mergeCell ref="C168:G168"/>
    <mergeCell ref="H168:I168"/>
    <mergeCell ref="C169:G169"/>
    <mergeCell ref="H169:I169"/>
    <mergeCell ref="C164:G164"/>
    <mergeCell ref="H164:I164"/>
    <mergeCell ref="C165:G165"/>
    <mergeCell ref="H165:I165"/>
    <mergeCell ref="C166:G166"/>
    <mergeCell ref="H166:I166"/>
    <mergeCell ref="C173:G173"/>
    <mergeCell ref="H173:I173"/>
    <mergeCell ref="C174:G174"/>
    <mergeCell ref="H174:I174"/>
    <mergeCell ref="C175:G175"/>
    <mergeCell ref="H175:I175"/>
    <mergeCell ref="C170:G170"/>
    <mergeCell ref="H170:I170"/>
    <mergeCell ref="C171:G171"/>
    <mergeCell ref="H171:I171"/>
    <mergeCell ref="C172:G172"/>
    <mergeCell ref="H172:I172"/>
    <mergeCell ref="C179:G179"/>
    <mergeCell ref="H179:I179"/>
    <mergeCell ref="C180:G180"/>
    <mergeCell ref="H180:I180"/>
    <mergeCell ref="C181:G181"/>
    <mergeCell ref="H181:I181"/>
    <mergeCell ref="C176:G176"/>
    <mergeCell ref="H176:I176"/>
    <mergeCell ref="C177:G177"/>
    <mergeCell ref="H177:I177"/>
    <mergeCell ref="C178:G178"/>
    <mergeCell ref="H178:I178"/>
    <mergeCell ref="C185:G185"/>
    <mergeCell ref="H185:I185"/>
    <mergeCell ref="C186:G186"/>
    <mergeCell ref="H186:I186"/>
    <mergeCell ref="C187:G187"/>
    <mergeCell ref="H187:I187"/>
    <mergeCell ref="C182:G182"/>
    <mergeCell ref="H182:I182"/>
    <mergeCell ref="C183:G183"/>
    <mergeCell ref="H183:I183"/>
    <mergeCell ref="C184:G184"/>
    <mergeCell ref="H184:I184"/>
    <mergeCell ref="C191:G191"/>
    <mergeCell ref="H191:I191"/>
    <mergeCell ref="C192:G192"/>
    <mergeCell ref="H192:I192"/>
    <mergeCell ref="C193:G193"/>
    <mergeCell ref="H193:I193"/>
    <mergeCell ref="C188:G188"/>
    <mergeCell ref="H188:I188"/>
    <mergeCell ref="C189:G189"/>
    <mergeCell ref="H189:I189"/>
    <mergeCell ref="C190:G190"/>
    <mergeCell ref="H190:I190"/>
    <mergeCell ref="C197:G197"/>
    <mergeCell ref="H197:I197"/>
    <mergeCell ref="C198:G198"/>
    <mergeCell ref="H198:I198"/>
    <mergeCell ref="C199:G199"/>
    <mergeCell ref="H199:I199"/>
    <mergeCell ref="C194:G194"/>
    <mergeCell ref="H194:I194"/>
    <mergeCell ref="C195:G195"/>
    <mergeCell ref="H195:I195"/>
    <mergeCell ref="C196:G196"/>
    <mergeCell ref="H196:I196"/>
    <mergeCell ref="C204:G204"/>
    <mergeCell ref="C205:G205"/>
    <mergeCell ref="C206:G206"/>
    <mergeCell ref="C207:G207"/>
    <mergeCell ref="C208:G208"/>
    <mergeCell ref="H208:I208"/>
    <mergeCell ref="C200:G200"/>
    <mergeCell ref="H200:I200"/>
    <mergeCell ref="C201:G201"/>
    <mergeCell ref="H201:I201"/>
    <mergeCell ref="C202:G202"/>
    <mergeCell ref="C203:G203"/>
  </mergeCells>
  <printOptions horizontalCentered="1"/>
  <pageMargins left="0.11811023622047245" right="0.11811023622047245" top="0.43307086614173229" bottom="0.39370078740157483" header="0.31496062992125984" footer="0.31496062992125984"/>
  <pageSetup paperSize="9" scale="50" fitToHeight="4"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sheetPr>
  <dimension ref="A1:CA210"/>
  <sheetViews>
    <sheetView tabSelected="1" zoomScale="68" zoomScaleNormal="68" workbookViewId="0">
      <selection activeCell="E16" sqref="E16:G16"/>
    </sheetView>
  </sheetViews>
  <sheetFormatPr defaultColWidth="9.140625" defaultRowHeight="14.25"/>
  <cols>
    <col min="1" max="1" width="2.85546875" style="381" customWidth="1"/>
    <col min="2" max="5" width="9.140625" style="381"/>
    <col min="6" max="6" width="11.7109375" style="381" customWidth="1"/>
    <col min="7" max="7" width="10.28515625" style="381" customWidth="1"/>
    <col min="8" max="8" width="12.85546875" style="389" customWidth="1"/>
    <col min="9" max="9" width="10.28515625" style="381" customWidth="1"/>
    <col min="10" max="10" width="10.28515625" style="390" customWidth="1"/>
    <col min="11" max="11" width="10.28515625" style="381" customWidth="1"/>
    <col min="12" max="12" width="10.28515625" style="390" customWidth="1"/>
    <col min="13" max="13" width="10.28515625" style="381" customWidth="1"/>
    <col min="14" max="14" width="10.28515625" style="390" customWidth="1"/>
    <col min="15" max="15" width="10.28515625" style="381" customWidth="1"/>
    <col min="16" max="16" width="10.28515625" style="390" customWidth="1"/>
    <col min="17" max="17" width="10.28515625" style="381" customWidth="1"/>
    <col min="18" max="18" width="10.28515625" style="390" customWidth="1"/>
    <col min="19" max="19" width="10.28515625" style="381" customWidth="1"/>
    <col min="20" max="20" width="10.28515625" style="390" customWidth="1"/>
    <col min="21" max="21" width="10.28515625" style="381" customWidth="1"/>
    <col min="22" max="22" width="10.28515625" style="390" customWidth="1"/>
    <col min="23" max="23" width="10.28515625" style="381" customWidth="1"/>
    <col min="24" max="24" width="10.28515625" style="390" customWidth="1"/>
    <col min="25" max="25" width="10.28515625" style="381" customWidth="1"/>
    <col min="26" max="26" width="10.28515625" style="390" customWidth="1"/>
    <col min="27" max="27" width="10.28515625" style="381" customWidth="1"/>
    <col min="28" max="28" width="10.28515625" style="390" customWidth="1"/>
    <col min="29" max="29" width="10.28515625" style="381" customWidth="1"/>
    <col min="30" max="30" width="10.28515625" style="390" customWidth="1"/>
    <col min="31" max="31" width="10.28515625" style="381" customWidth="1"/>
    <col min="32" max="32" width="10.28515625" style="390" customWidth="1"/>
    <col min="33" max="33" width="10.28515625" style="381" customWidth="1"/>
    <col min="34" max="34" width="10.28515625" style="390" customWidth="1"/>
    <col min="35" max="35" width="10.28515625" style="381" customWidth="1"/>
    <col min="36" max="36" width="10.28515625" style="390" customWidth="1"/>
    <col min="37" max="37" width="10.28515625" style="381" customWidth="1"/>
    <col min="38" max="38" width="10.28515625" style="390" customWidth="1"/>
    <col min="39" max="39" width="10.28515625" style="381" customWidth="1"/>
    <col min="40" max="40" width="10.28515625" style="390" customWidth="1"/>
    <col min="41" max="53" width="10.28515625" style="381" customWidth="1"/>
    <col min="54" max="54" width="12.85546875" style="381" customWidth="1"/>
    <col min="55" max="70" width="10.28515625" style="381" customWidth="1"/>
    <col min="71" max="16384" width="9.140625" style="381"/>
  </cols>
  <sheetData>
    <row r="1" spans="2:70" s="217" customFormat="1" ht="2.25" customHeight="1">
      <c r="H1" s="275"/>
      <c r="I1" s="220"/>
      <c r="J1" s="276"/>
      <c r="K1" s="276"/>
      <c r="L1" s="276"/>
      <c r="M1" s="276"/>
      <c r="N1" s="276"/>
      <c r="O1" s="276"/>
      <c r="P1" s="276"/>
      <c r="Q1" s="276"/>
      <c r="R1" s="276"/>
      <c r="S1" s="276"/>
      <c r="T1" s="276"/>
      <c r="U1" s="276"/>
      <c r="V1" s="276"/>
      <c r="W1" s="276"/>
      <c r="X1" s="276"/>
      <c r="Y1" s="276"/>
      <c r="Z1" s="276"/>
      <c r="AA1" s="276"/>
      <c r="AB1" s="276"/>
      <c r="AC1" s="341"/>
      <c r="AD1" s="341"/>
      <c r="AE1" s="341"/>
      <c r="AF1" s="341"/>
      <c r="AG1" s="341"/>
      <c r="AH1" s="341"/>
      <c r="AI1" s="341"/>
      <c r="AJ1" s="341"/>
      <c r="AK1" s="341"/>
      <c r="AL1" s="341"/>
      <c r="AM1" s="341"/>
      <c r="AN1" s="341"/>
      <c r="AO1" s="341"/>
      <c r="AP1" s="341"/>
      <c r="AQ1" s="341"/>
      <c r="AR1" s="341"/>
      <c r="AS1" s="341"/>
      <c r="AT1" s="341"/>
      <c r="AU1" s="341"/>
      <c r="AV1" s="341"/>
      <c r="AW1" s="341"/>
      <c r="AX1" s="341"/>
      <c r="AY1" s="341"/>
      <c r="AZ1" s="341"/>
      <c r="BA1" s="341"/>
      <c r="BB1" s="341"/>
      <c r="BC1" s="341"/>
      <c r="BD1" s="341"/>
      <c r="BE1" s="341"/>
      <c r="BF1" s="341"/>
      <c r="BG1" s="341"/>
      <c r="BH1" s="341"/>
      <c r="BI1" s="341"/>
      <c r="BJ1" s="341"/>
      <c r="BK1" s="341"/>
      <c r="BL1" s="341"/>
      <c r="BM1" s="341"/>
      <c r="BN1" s="341"/>
      <c r="BO1" s="341"/>
      <c r="BP1" s="341"/>
      <c r="BQ1" s="341"/>
      <c r="BR1" s="341"/>
    </row>
    <row r="2" spans="2:70" s="217" customFormat="1" ht="12.75">
      <c r="B2" s="1"/>
      <c r="H2" s="275" t="s">
        <v>0</v>
      </c>
      <c r="J2" s="342"/>
      <c r="L2" s="342"/>
      <c r="N2" s="342"/>
      <c r="P2" s="342"/>
      <c r="R2" s="342"/>
      <c r="T2" s="342"/>
      <c r="V2" s="342"/>
      <c r="X2" s="342"/>
      <c r="Z2" s="342"/>
      <c r="AB2" s="342"/>
      <c r="AD2" s="342"/>
      <c r="AF2" s="342"/>
      <c r="AH2" s="342"/>
      <c r="AJ2" s="342"/>
      <c r="AL2" s="342"/>
      <c r="AN2" s="342"/>
    </row>
    <row r="3" spans="2:70" s="217" customFormat="1" ht="12.75">
      <c r="H3" s="275" t="s">
        <v>288</v>
      </c>
      <c r="J3" s="342"/>
      <c r="L3" s="342"/>
      <c r="N3" s="342"/>
      <c r="P3" s="342"/>
      <c r="R3" s="342"/>
      <c r="T3" s="342"/>
      <c r="V3" s="342"/>
      <c r="X3" s="342"/>
      <c r="Z3" s="342"/>
      <c r="AB3" s="342"/>
      <c r="AD3" s="342"/>
      <c r="AF3" s="342"/>
      <c r="AH3" s="342"/>
      <c r="AJ3" s="342"/>
      <c r="AL3" s="342"/>
      <c r="AN3" s="342"/>
    </row>
    <row r="4" spans="2:70" s="217" customFormat="1" ht="7.5" customHeight="1">
      <c r="H4" s="275"/>
      <c r="I4" s="220"/>
      <c r="J4" s="276"/>
      <c r="K4" s="276"/>
      <c r="L4" s="276"/>
      <c r="M4" s="276"/>
      <c r="N4" s="276"/>
      <c r="O4" s="276"/>
      <c r="P4" s="276"/>
      <c r="Q4" s="276"/>
      <c r="R4" s="276"/>
      <c r="S4" s="276"/>
      <c r="T4" s="276"/>
      <c r="U4" s="276"/>
      <c r="V4" s="276"/>
      <c r="W4" s="276"/>
      <c r="X4" s="276"/>
      <c r="Y4" s="276"/>
      <c r="Z4" s="276"/>
      <c r="AA4" s="276"/>
      <c r="AB4" s="276"/>
      <c r="AC4" s="276"/>
      <c r="AD4" s="276"/>
      <c r="AE4" s="276"/>
      <c r="AF4" s="276"/>
      <c r="AG4" s="276"/>
      <c r="AH4" s="276"/>
      <c r="AI4" s="276"/>
      <c r="AJ4" s="276"/>
      <c r="AK4" s="276"/>
      <c r="AL4" s="276"/>
      <c r="AM4" s="276"/>
      <c r="AN4" s="276"/>
      <c r="AO4" s="276"/>
      <c r="AP4" s="276"/>
      <c r="AQ4" s="276"/>
      <c r="AR4" s="276"/>
      <c r="AS4" s="276"/>
      <c r="AT4" s="276"/>
      <c r="AU4" s="276"/>
      <c r="AV4" s="276"/>
      <c r="AW4" s="276"/>
      <c r="AX4" s="276"/>
      <c r="AY4" s="276"/>
      <c r="AZ4" s="276"/>
      <c r="BA4" s="276"/>
      <c r="BB4" s="276"/>
      <c r="BC4" s="276"/>
      <c r="BD4" s="276"/>
      <c r="BE4" s="276"/>
      <c r="BF4" s="276"/>
      <c r="BG4" s="276"/>
      <c r="BH4" s="276"/>
      <c r="BI4" s="276"/>
      <c r="BJ4" s="276"/>
      <c r="BK4" s="276"/>
      <c r="BL4" s="276"/>
      <c r="BM4" s="276"/>
      <c r="BN4" s="276"/>
      <c r="BO4" s="276"/>
      <c r="BP4" s="276"/>
      <c r="BQ4" s="276"/>
      <c r="BR4" s="276"/>
    </row>
    <row r="5" spans="2:70" s="2" customFormat="1" ht="12.75" customHeight="1">
      <c r="B5" s="953" t="s">
        <v>2</v>
      </c>
      <c r="C5" s="953"/>
      <c r="D5" s="953"/>
      <c r="E5" s="865"/>
      <c r="F5" s="954"/>
      <c r="G5" s="953" t="s">
        <v>3</v>
      </c>
      <c r="H5" s="953"/>
      <c r="I5" s="953"/>
      <c r="J5" s="958"/>
      <c r="K5" s="959"/>
    </row>
    <row r="6" spans="2:70" s="2" customFormat="1" ht="12.75" customHeight="1">
      <c r="B6" s="953" t="s">
        <v>4</v>
      </c>
      <c r="C6" s="953"/>
      <c r="D6" s="953"/>
      <c r="E6" s="865" t="s">
        <v>636</v>
      </c>
      <c r="F6" s="954"/>
      <c r="G6" s="953" t="s">
        <v>5</v>
      </c>
      <c r="H6" s="953"/>
      <c r="I6" s="953"/>
      <c r="J6" s="958" t="s">
        <v>640</v>
      </c>
      <c r="K6" s="959"/>
    </row>
    <row r="7" spans="2:70" s="2" customFormat="1" ht="12.75" customHeight="1">
      <c r="B7" s="953" t="s">
        <v>6</v>
      </c>
      <c r="C7" s="953"/>
      <c r="D7" s="953"/>
      <c r="E7" s="865">
        <v>164780489</v>
      </c>
      <c r="F7" s="954"/>
      <c r="G7" s="953" t="s">
        <v>7</v>
      </c>
      <c r="H7" s="953"/>
      <c r="I7" s="953"/>
      <c r="J7" s="958" t="s">
        <v>641</v>
      </c>
      <c r="K7" s="959"/>
    </row>
    <row r="8" spans="2:70" s="2" customFormat="1" ht="12.75" customHeight="1">
      <c r="B8" s="953" t="s">
        <v>8</v>
      </c>
      <c r="C8" s="953"/>
      <c r="D8" s="953"/>
      <c r="E8" s="865" t="s">
        <v>637</v>
      </c>
      <c r="F8" s="954"/>
      <c r="G8" s="953" t="s">
        <v>9</v>
      </c>
      <c r="H8" s="953"/>
      <c r="I8" s="953"/>
      <c r="J8" s="958" t="s">
        <v>642</v>
      </c>
      <c r="K8" s="959"/>
    </row>
    <row r="9" spans="2:70" s="2" customFormat="1" ht="12.75" customHeight="1">
      <c r="B9" s="953" t="s">
        <v>9</v>
      </c>
      <c r="C9" s="953"/>
      <c r="D9" s="953"/>
      <c r="E9" s="865" t="s">
        <v>638</v>
      </c>
      <c r="F9" s="954"/>
      <c r="G9" s="953" t="s">
        <v>10</v>
      </c>
      <c r="H9" s="953"/>
      <c r="I9" s="953"/>
      <c r="J9" s="958" t="s">
        <v>638</v>
      </c>
      <c r="K9" s="959"/>
    </row>
    <row r="10" spans="2:70" s="2" customFormat="1" ht="12.75" customHeight="1">
      <c r="B10" s="953" t="s">
        <v>10</v>
      </c>
      <c r="C10" s="953"/>
      <c r="D10" s="953"/>
      <c r="E10" s="865" t="s">
        <v>638</v>
      </c>
      <c r="F10" s="954"/>
      <c r="G10" s="953" t="s">
        <v>11</v>
      </c>
      <c r="H10" s="953"/>
      <c r="I10" s="953"/>
      <c r="J10" s="958" t="s">
        <v>639</v>
      </c>
      <c r="K10" s="959"/>
    </row>
    <row r="11" spans="2:70" s="2" customFormat="1" ht="12.75" customHeight="1">
      <c r="B11" s="953" t="s">
        <v>12</v>
      </c>
      <c r="C11" s="953"/>
      <c r="D11" s="953"/>
      <c r="E11" s="865" t="s">
        <v>217</v>
      </c>
      <c r="F11" s="954"/>
      <c r="G11" s="955"/>
      <c r="H11" s="955"/>
      <c r="I11" s="955"/>
      <c r="J11" s="956"/>
      <c r="K11" s="957"/>
    </row>
    <row r="12" spans="2:70" s="2" customFormat="1" ht="12.75" customHeight="1">
      <c r="B12" s="953" t="s">
        <v>11</v>
      </c>
      <c r="C12" s="953"/>
      <c r="D12" s="953"/>
      <c r="E12" s="865" t="s">
        <v>639</v>
      </c>
      <c r="F12" s="954"/>
      <c r="G12" s="955"/>
      <c r="H12" s="955"/>
      <c r="I12" s="955"/>
      <c r="J12" s="956"/>
      <c r="K12" s="957"/>
    </row>
    <row r="13" spans="2:70" s="217" customFormat="1" ht="12.75">
      <c r="H13" s="343"/>
      <c r="J13" s="342"/>
      <c r="L13" s="342"/>
      <c r="N13" s="342"/>
      <c r="P13" s="342"/>
      <c r="R13" s="342"/>
      <c r="T13" s="342"/>
      <c r="V13" s="342"/>
      <c r="X13" s="342"/>
      <c r="Z13" s="342"/>
      <c r="AB13" s="342"/>
      <c r="AD13" s="342"/>
      <c r="AF13" s="342"/>
      <c r="AH13" s="342"/>
      <c r="AJ13" s="342"/>
      <c r="AL13" s="342"/>
      <c r="AN13" s="342"/>
    </row>
    <row r="14" spans="2:70" s="217" customFormat="1" ht="15.75">
      <c r="B14" s="1120" t="s">
        <v>307</v>
      </c>
      <c r="C14" s="1120"/>
      <c r="D14" s="1120"/>
      <c r="E14" s="1120"/>
      <c r="F14" s="1120"/>
      <c r="G14" s="1120"/>
      <c r="H14" s="1120"/>
      <c r="I14" s="1120"/>
      <c r="J14" s="1120"/>
      <c r="K14" s="1120"/>
      <c r="L14" s="1120"/>
      <c r="M14" s="1120"/>
      <c r="N14" s="1120"/>
      <c r="O14" s="1120"/>
      <c r="P14" s="1120"/>
      <c r="Q14" s="1120"/>
      <c r="R14" s="1120"/>
      <c r="S14" s="1120"/>
      <c r="T14" s="1120"/>
      <c r="U14" s="1120"/>
      <c r="V14" s="1120"/>
      <c r="W14" s="1120"/>
      <c r="X14" s="1120"/>
      <c r="Y14" s="1120"/>
      <c r="Z14" s="344"/>
      <c r="AB14" s="342"/>
      <c r="AD14" s="342"/>
      <c r="AF14" s="342"/>
      <c r="AH14" s="342"/>
      <c r="AJ14" s="342"/>
      <c r="AL14" s="342"/>
      <c r="AN14" s="342"/>
    </row>
    <row r="15" spans="2:70" s="2" customFormat="1" ht="15" customHeight="1">
      <c r="C15" s="949"/>
      <c r="D15" s="949"/>
    </row>
    <row r="16" spans="2:70" s="2" customFormat="1" ht="15" customHeight="1" thickBot="1">
      <c r="E16" s="950">
        <v>42786</v>
      </c>
      <c r="F16" s="884"/>
      <c r="G16" s="884"/>
    </row>
    <row r="17" spans="1:79" s="2" customFormat="1" ht="12.75">
      <c r="F17" s="4" t="s">
        <v>13</v>
      </c>
      <c r="BS17" s="310">
        <f>SUMIF($A$29:$A$205,"nuoma",$BS$29:$BS$205)</f>
        <v>0</v>
      </c>
    </row>
    <row r="18" spans="1:79" s="2" customFormat="1" ht="12.75" customHeight="1"/>
    <row r="19" spans="1:79" s="217" customFormat="1" ht="12.75">
      <c r="H19" s="343"/>
      <c r="J19" s="342"/>
      <c r="L19" s="342"/>
      <c r="N19" s="342"/>
      <c r="P19" s="342"/>
      <c r="R19" s="342"/>
      <c r="T19" s="342"/>
      <c r="V19" s="342"/>
      <c r="X19" s="342"/>
      <c r="Z19" s="342"/>
      <c r="AB19" s="342"/>
      <c r="AD19" s="342"/>
      <c r="AF19" s="342"/>
      <c r="AH19" s="342"/>
      <c r="AJ19" s="342"/>
      <c r="AL19" s="342"/>
      <c r="AN19" s="342"/>
      <c r="AO19" s="2"/>
      <c r="AP19" s="2"/>
      <c r="AQ19" s="2"/>
      <c r="AR19" s="2"/>
      <c r="AS19" s="2"/>
      <c r="AT19" s="2"/>
      <c r="AU19" s="2"/>
    </row>
    <row r="20" spans="1:79" s="217" customFormat="1" ht="12.75">
      <c r="B20" s="1121" t="s">
        <v>14</v>
      </c>
      <c r="C20" s="1121"/>
      <c r="D20" s="1121"/>
      <c r="E20" s="1121"/>
      <c r="F20" s="1121"/>
      <c r="H20" s="343"/>
      <c r="J20" s="342"/>
      <c r="L20" s="342"/>
      <c r="N20" s="342"/>
      <c r="P20" s="342"/>
      <c r="R20" s="342"/>
      <c r="T20" s="342"/>
      <c r="V20" s="342"/>
      <c r="X20" s="342"/>
      <c r="Z20" s="342"/>
      <c r="AB20" s="342"/>
      <c r="AD20" s="342"/>
      <c r="AF20" s="342"/>
      <c r="AH20" s="342"/>
      <c r="AJ20" s="342"/>
      <c r="AL20" s="342"/>
      <c r="AN20" s="342"/>
      <c r="AO20" s="2"/>
      <c r="AP20" s="2"/>
      <c r="AQ20" s="2"/>
      <c r="AR20" s="2"/>
      <c r="AS20" s="2"/>
      <c r="AT20" s="2"/>
      <c r="AU20" s="2"/>
      <c r="BS20" s="220"/>
    </row>
    <row r="21" spans="1:79" s="217" customFormat="1" ht="12.75">
      <c r="B21" s="1122" t="s">
        <v>225</v>
      </c>
      <c r="C21" s="1122"/>
      <c r="D21" s="1122"/>
      <c r="E21" s="1122"/>
      <c r="F21" s="1122"/>
      <c r="H21" s="343"/>
      <c r="J21" s="342"/>
      <c r="L21" s="342"/>
      <c r="N21" s="342"/>
      <c r="P21" s="342"/>
      <c r="R21" s="342"/>
      <c r="T21" s="342"/>
      <c r="U21" s="345"/>
      <c r="V21" s="346"/>
      <c r="X21" s="342"/>
      <c r="Z21" s="342"/>
      <c r="AB21" s="342"/>
      <c r="AD21" s="342"/>
      <c r="AF21" s="342"/>
      <c r="AH21" s="342"/>
      <c r="AJ21" s="342"/>
      <c r="AL21" s="342"/>
      <c r="AN21" s="342"/>
      <c r="AO21" s="2"/>
      <c r="AP21" s="2"/>
      <c r="AQ21" s="2"/>
      <c r="AR21" s="2"/>
      <c r="AS21" s="2"/>
      <c r="AT21" s="2"/>
      <c r="AU21" s="2"/>
      <c r="BQ21" s="347"/>
      <c r="BR21" s="347"/>
      <c r="BS21" s="348"/>
    </row>
    <row r="22" spans="1:79" s="217" customFormat="1" ht="12.75">
      <c r="G22" s="221"/>
      <c r="H22" s="221"/>
      <c r="I22" s="221"/>
      <c r="J22" s="343"/>
      <c r="L22" s="342"/>
      <c r="N22" s="342"/>
      <c r="P22" s="342"/>
      <c r="R22" s="342"/>
      <c r="T22" s="342"/>
      <c r="V22" s="342"/>
      <c r="X22" s="342"/>
      <c r="Z22" s="342"/>
      <c r="AB22" s="342"/>
      <c r="AD22" s="342"/>
      <c r="AF22" s="342"/>
      <c r="AH22" s="342"/>
      <c r="AJ22" s="342"/>
      <c r="AL22" s="342"/>
      <c r="AN22" s="342"/>
      <c r="AO22" s="2"/>
      <c r="AP22" s="2"/>
      <c r="AQ22" s="2"/>
      <c r="AR22" s="2"/>
      <c r="AS22" s="2"/>
      <c r="AT22" s="2"/>
      <c r="AU22" s="2"/>
      <c r="BS22" s="220"/>
    </row>
    <row r="23" spans="1:79" s="217" customFormat="1" ht="13.5" thickBot="1">
      <c r="G23" s="221"/>
      <c r="H23" s="221"/>
      <c r="I23" s="221"/>
      <c r="J23" s="343"/>
      <c r="L23" s="342"/>
      <c r="N23" s="342"/>
      <c r="P23" s="342"/>
      <c r="R23" s="342"/>
      <c r="T23" s="342"/>
      <c r="V23" s="342"/>
      <c r="X23" s="342"/>
      <c r="Z23" s="342"/>
      <c r="AB23" s="342"/>
      <c r="AD23" s="342"/>
      <c r="AF23" s="342"/>
      <c r="AH23" s="342"/>
      <c r="AJ23" s="342"/>
      <c r="AL23" s="342"/>
      <c r="AN23" s="342"/>
      <c r="AP23" s="342"/>
    </row>
    <row r="24" spans="1:79" s="223" customFormat="1" ht="12.75">
      <c r="B24" s="1123"/>
      <c r="C24" s="1126"/>
      <c r="D24" s="1127"/>
      <c r="E24" s="1127"/>
      <c r="F24" s="1127"/>
      <c r="G24" s="1128"/>
      <c r="H24" s="224"/>
      <c r="I24" s="224"/>
      <c r="J24" s="1201" t="s">
        <v>290</v>
      </c>
      <c r="K24" s="1184" t="s">
        <v>230</v>
      </c>
      <c r="L24" s="1185"/>
      <c r="M24" s="1185"/>
      <c r="N24" s="1185"/>
      <c r="O24" s="1185"/>
      <c r="P24" s="1185"/>
      <c r="Q24" s="1185"/>
      <c r="R24" s="1185"/>
      <c r="S24" s="1185"/>
      <c r="T24" s="1185"/>
      <c r="U24" s="1185"/>
      <c r="V24" s="1185"/>
      <c r="W24" s="1185"/>
      <c r="X24" s="1185"/>
      <c r="Y24" s="1185"/>
      <c r="Z24" s="1185"/>
      <c r="AA24" s="1185"/>
      <c r="AB24" s="1185"/>
      <c r="AC24" s="1185"/>
      <c r="AD24" s="1182"/>
      <c r="AE24" s="1184" t="s">
        <v>231</v>
      </c>
      <c r="AF24" s="1185"/>
      <c r="AG24" s="1185"/>
      <c r="AH24" s="1185"/>
      <c r="AI24" s="1185"/>
      <c r="AJ24" s="1185"/>
      <c r="AK24" s="1185"/>
      <c r="AL24" s="1185"/>
      <c r="AM24" s="1185"/>
      <c r="AN24" s="1185"/>
      <c r="AO24" s="1185"/>
      <c r="AP24" s="1185"/>
      <c r="AQ24" s="1185"/>
      <c r="AR24" s="1185"/>
      <c r="AS24" s="1185"/>
      <c r="AT24" s="1185"/>
      <c r="AU24" s="1185"/>
      <c r="AV24" s="1185"/>
      <c r="AW24" s="1185"/>
      <c r="AX24" s="1185"/>
      <c r="AY24" s="1185"/>
      <c r="AZ24" s="1182"/>
      <c r="BA24" s="1199" t="s">
        <v>232</v>
      </c>
      <c r="BB24" s="1187"/>
      <c r="BC24" s="1187"/>
      <c r="BD24" s="1187"/>
      <c r="BE24" s="1187"/>
      <c r="BF24" s="1187"/>
      <c r="BG24" s="1187"/>
      <c r="BH24" s="1187"/>
      <c r="BI24" s="1187"/>
      <c r="BJ24" s="1187"/>
      <c r="BK24" s="1187"/>
      <c r="BL24" s="1187"/>
      <c r="BM24" s="1187"/>
      <c r="BN24" s="1187"/>
      <c r="BO24" s="1187"/>
      <c r="BP24" s="1187"/>
      <c r="BQ24" s="1187"/>
      <c r="BR24" s="1187"/>
      <c r="BS24" s="1187"/>
      <c r="BT24" s="1188"/>
    </row>
    <row r="25" spans="1:79" s="223" customFormat="1" ht="12.75">
      <c r="B25" s="1124"/>
      <c r="C25" s="1129"/>
      <c r="D25" s="1130"/>
      <c r="E25" s="1130"/>
      <c r="F25" s="1130"/>
      <c r="G25" s="1131"/>
      <c r="H25" s="226"/>
      <c r="I25" s="226"/>
      <c r="J25" s="1177"/>
      <c r="K25" s="1158" t="s">
        <v>234</v>
      </c>
      <c r="L25" s="1159"/>
      <c r="M25" s="1157" t="s">
        <v>235</v>
      </c>
      <c r="N25" s="1162"/>
      <c r="O25" s="1162"/>
      <c r="P25" s="1162"/>
      <c r="Q25" s="1162"/>
      <c r="R25" s="1162"/>
      <c r="S25" s="1162"/>
      <c r="T25" s="1156"/>
      <c r="U25" s="1163" t="s">
        <v>236</v>
      </c>
      <c r="V25" s="1164"/>
      <c r="W25" s="1163" t="s">
        <v>291</v>
      </c>
      <c r="X25" s="1164"/>
      <c r="Y25" s="1167" t="s">
        <v>238</v>
      </c>
      <c r="Z25" s="1168"/>
      <c r="AA25" s="1168"/>
      <c r="AB25" s="1168"/>
      <c r="AC25" s="1168"/>
      <c r="AD25" s="1169"/>
      <c r="AE25" s="1170" t="s">
        <v>239</v>
      </c>
      <c r="AF25" s="1164"/>
      <c r="AG25" s="1157" t="s">
        <v>240</v>
      </c>
      <c r="AH25" s="1162"/>
      <c r="AI25" s="1162"/>
      <c r="AJ25" s="1162"/>
      <c r="AK25" s="1162"/>
      <c r="AL25" s="1162"/>
      <c r="AM25" s="1162"/>
      <c r="AN25" s="1156"/>
      <c r="AO25" s="1163" t="s">
        <v>241</v>
      </c>
      <c r="AP25" s="1164"/>
      <c r="AQ25" s="1163" t="s">
        <v>292</v>
      </c>
      <c r="AR25" s="1164"/>
      <c r="AS25" s="1167" t="s">
        <v>238</v>
      </c>
      <c r="AT25" s="1168"/>
      <c r="AU25" s="1168"/>
      <c r="AV25" s="1168"/>
      <c r="AW25" s="1168"/>
      <c r="AX25" s="1168"/>
      <c r="AY25" s="1168"/>
      <c r="AZ25" s="1169"/>
      <c r="BA25" s="1200" t="s">
        <v>234</v>
      </c>
      <c r="BB25" s="1154"/>
      <c r="BC25" s="1154" t="s">
        <v>235</v>
      </c>
      <c r="BD25" s="1154"/>
      <c r="BE25" s="1154"/>
      <c r="BF25" s="1154"/>
      <c r="BG25" s="1154"/>
      <c r="BH25" s="1154"/>
      <c r="BI25" s="1154"/>
      <c r="BJ25" s="1154"/>
      <c r="BK25" s="1154" t="s">
        <v>236</v>
      </c>
      <c r="BL25" s="1154"/>
      <c r="BM25" s="1154" t="s">
        <v>291</v>
      </c>
      <c r="BN25" s="1154"/>
      <c r="BO25" s="1167" t="s">
        <v>238</v>
      </c>
      <c r="BP25" s="1168"/>
      <c r="BQ25" s="1168"/>
      <c r="BR25" s="1168"/>
      <c r="BS25" s="1168"/>
      <c r="BT25" s="1169"/>
    </row>
    <row r="26" spans="1:79" s="223" customFormat="1" ht="12.75" customHeight="1">
      <c r="B26" s="1124"/>
      <c r="C26" s="1139" t="s">
        <v>245</v>
      </c>
      <c r="D26" s="1140"/>
      <c r="E26" s="1140"/>
      <c r="F26" s="1140"/>
      <c r="G26" s="1141"/>
      <c r="H26" s="1145" t="s">
        <v>246</v>
      </c>
      <c r="I26" s="1146"/>
      <c r="J26" s="1177"/>
      <c r="K26" s="1160"/>
      <c r="L26" s="1161"/>
      <c r="M26" s="1157" t="s">
        <v>247</v>
      </c>
      <c r="N26" s="1156"/>
      <c r="O26" s="1157" t="s">
        <v>248</v>
      </c>
      <c r="P26" s="1156"/>
      <c r="Q26" s="1157" t="s">
        <v>249</v>
      </c>
      <c r="R26" s="1156"/>
      <c r="S26" s="1178" t="s">
        <v>250</v>
      </c>
      <c r="T26" s="1179"/>
      <c r="U26" s="1165"/>
      <c r="V26" s="1166"/>
      <c r="W26" s="1165"/>
      <c r="X26" s="1166"/>
      <c r="Y26" s="1172" t="s">
        <v>251</v>
      </c>
      <c r="Z26" s="1173"/>
      <c r="AA26" s="1172" t="s">
        <v>252</v>
      </c>
      <c r="AB26" s="1173"/>
      <c r="AC26" s="1157" t="s">
        <v>253</v>
      </c>
      <c r="AD26" s="1174"/>
      <c r="AE26" s="1171"/>
      <c r="AF26" s="1166"/>
      <c r="AG26" s="1157" t="s">
        <v>247</v>
      </c>
      <c r="AH26" s="1156"/>
      <c r="AI26" s="1157" t="s">
        <v>248</v>
      </c>
      <c r="AJ26" s="1156"/>
      <c r="AK26" s="1154" t="s">
        <v>249</v>
      </c>
      <c r="AL26" s="1154"/>
      <c r="AM26" s="1157" t="s">
        <v>250</v>
      </c>
      <c r="AN26" s="1156"/>
      <c r="AO26" s="1165"/>
      <c r="AP26" s="1166"/>
      <c r="AQ26" s="1165"/>
      <c r="AR26" s="1166"/>
      <c r="AS26" s="1172" t="s">
        <v>254</v>
      </c>
      <c r="AT26" s="1173"/>
      <c r="AU26" s="1175" t="s">
        <v>255</v>
      </c>
      <c r="AV26" s="1176"/>
      <c r="AW26" s="1172" t="s">
        <v>256</v>
      </c>
      <c r="AX26" s="1173"/>
      <c r="AY26" s="1154" t="s">
        <v>257</v>
      </c>
      <c r="AZ26" s="1177"/>
      <c r="BA26" s="1200"/>
      <c r="BB26" s="1154"/>
      <c r="BC26" s="1154" t="s">
        <v>247</v>
      </c>
      <c r="BD26" s="1154"/>
      <c r="BE26" s="1154" t="s">
        <v>248</v>
      </c>
      <c r="BF26" s="1154"/>
      <c r="BG26" s="1154" t="s">
        <v>249</v>
      </c>
      <c r="BH26" s="1154"/>
      <c r="BI26" s="1154" t="s">
        <v>250</v>
      </c>
      <c r="BJ26" s="1154"/>
      <c r="BK26" s="1154"/>
      <c r="BL26" s="1154"/>
      <c r="BM26" s="1154"/>
      <c r="BN26" s="1154"/>
      <c r="BO26" s="1155" t="s">
        <v>251</v>
      </c>
      <c r="BP26" s="1155"/>
      <c r="BQ26" s="1155" t="s">
        <v>252</v>
      </c>
      <c r="BR26" s="1155"/>
      <c r="BS26" s="1154" t="s">
        <v>253</v>
      </c>
      <c r="BT26" s="1177"/>
    </row>
    <row r="27" spans="1:79" s="223" customFormat="1" ht="13.5" thickBot="1">
      <c r="B27" s="1125"/>
      <c r="C27" s="1142"/>
      <c r="D27" s="1143"/>
      <c r="E27" s="1143"/>
      <c r="F27" s="1143"/>
      <c r="G27" s="1144"/>
      <c r="H27" s="1142"/>
      <c r="I27" s="1147"/>
      <c r="J27" s="1202"/>
      <c r="K27" s="349" t="s">
        <v>259</v>
      </c>
      <c r="L27" s="350" t="s">
        <v>293</v>
      </c>
      <c r="M27" s="350" t="s">
        <v>259</v>
      </c>
      <c r="N27" s="350" t="s">
        <v>293</v>
      </c>
      <c r="O27" s="350" t="s">
        <v>259</v>
      </c>
      <c r="P27" s="350" t="s">
        <v>293</v>
      </c>
      <c r="Q27" s="350" t="s">
        <v>259</v>
      </c>
      <c r="R27" s="350" t="s">
        <v>293</v>
      </c>
      <c r="S27" s="350" t="s">
        <v>259</v>
      </c>
      <c r="T27" s="350" t="s">
        <v>293</v>
      </c>
      <c r="U27" s="350" t="s">
        <v>259</v>
      </c>
      <c r="V27" s="350" t="s">
        <v>293</v>
      </c>
      <c r="W27" s="350" t="s">
        <v>259</v>
      </c>
      <c r="X27" s="350" t="s">
        <v>293</v>
      </c>
      <c r="Y27" s="350" t="s">
        <v>259</v>
      </c>
      <c r="Z27" s="350" t="s">
        <v>293</v>
      </c>
      <c r="AA27" s="350" t="s">
        <v>259</v>
      </c>
      <c r="AB27" s="350" t="s">
        <v>293</v>
      </c>
      <c r="AC27" s="350" t="s">
        <v>259</v>
      </c>
      <c r="AD27" s="351" t="s">
        <v>293</v>
      </c>
      <c r="AE27" s="349" t="s">
        <v>259</v>
      </c>
      <c r="AF27" s="350" t="s">
        <v>293</v>
      </c>
      <c r="AG27" s="350" t="s">
        <v>259</v>
      </c>
      <c r="AH27" s="350" t="s">
        <v>293</v>
      </c>
      <c r="AI27" s="350" t="s">
        <v>259</v>
      </c>
      <c r="AJ27" s="350" t="s">
        <v>293</v>
      </c>
      <c r="AK27" s="350" t="s">
        <v>259</v>
      </c>
      <c r="AL27" s="350" t="s">
        <v>293</v>
      </c>
      <c r="AM27" s="350" t="s">
        <v>259</v>
      </c>
      <c r="AN27" s="350" t="s">
        <v>293</v>
      </c>
      <c r="AO27" s="350" t="s">
        <v>259</v>
      </c>
      <c r="AP27" s="350" t="s">
        <v>293</v>
      </c>
      <c r="AQ27" s="350" t="s">
        <v>259</v>
      </c>
      <c r="AR27" s="350" t="s">
        <v>293</v>
      </c>
      <c r="AS27" s="350" t="s">
        <v>259</v>
      </c>
      <c r="AT27" s="350" t="s">
        <v>293</v>
      </c>
      <c r="AU27" s="289" t="s">
        <v>259</v>
      </c>
      <c r="AV27" s="289" t="s">
        <v>293</v>
      </c>
      <c r="AW27" s="350" t="s">
        <v>259</v>
      </c>
      <c r="AX27" s="350" t="s">
        <v>293</v>
      </c>
      <c r="AY27" s="350" t="s">
        <v>259</v>
      </c>
      <c r="AZ27" s="351" t="s">
        <v>293</v>
      </c>
      <c r="BA27" s="352" t="s">
        <v>259</v>
      </c>
      <c r="BB27" s="353" t="s">
        <v>293</v>
      </c>
      <c r="BC27" s="353" t="s">
        <v>259</v>
      </c>
      <c r="BD27" s="353" t="s">
        <v>293</v>
      </c>
      <c r="BE27" s="353" t="s">
        <v>259</v>
      </c>
      <c r="BF27" s="353" t="s">
        <v>293</v>
      </c>
      <c r="BG27" s="353" t="s">
        <v>259</v>
      </c>
      <c r="BH27" s="353" t="s">
        <v>293</v>
      </c>
      <c r="BI27" s="353" t="s">
        <v>259</v>
      </c>
      <c r="BJ27" s="353" t="s">
        <v>293</v>
      </c>
      <c r="BK27" s="353" t="s">
        <v>259</v>
      </c>
      <c r="BL27" s="353" t="s">
        <v>293</v>
      </c>
      <c r="BM27" s="353" t="s">
        <v>259</v>
      </c>
      <c r="BN27" s="353" t="s">
        <v>293</v>
      </c>
      <c r="BO27" s="353" t="s">
        <v>259</v>
      </c>
      <c r="BP27" s="353" t="s">
        <v>293</v>
      </c>
      <c r="BQ27" s="353" t="s">
        <v>259</v>
      </c>
      <c r="BR27" s="353" t="s">
        <v>293</v>
      </c>
      <c r="BS27" s="353" t="s">
        <v>259</v>
      </c>
      <c r="BT27" s="354" t="s">
        <v>293</v>
      </c>
    </row>
    <row r="28" spans="1:79" s="223" customFormat="1" ht="23.25" thickBot="1">
      <c r="B28" s="355"/>
      <c r="C28" s="1196" t="s">
        <v>28</v>
      </c>
      <c r="D28" s="1197"/>
      <c r="E28" s="1197"/>
      <c r="F28" s="1197"/>
      <c r="G28" s="1198"/>
      <c r="H28" s="298"/>
      <c r="I28" s="298"/>
      <c r="J28" s="356" t="s">
        <v>70</v>
      </c>
      <c r="K28" s="357" t="s">
        <v>71</v>
      </c>
      <c r="L28" s="358"/>
      <c r="M28" s="358" t="s">
        <v>72</v>
      </c>
      <c r="N28" s="358"/>
      <c r="O28" s="358" t="s">
        <v>73</v>
      </c>
      <c r="P28" s="358"/>
      <c r="Q28" s="358" t="s">
        <v>74</v>
      </c>
      <c r="R28" s="358"/>
      <c r="S28" s="359" t="s">
        <v>294</v>
      </c>
      <c r="T28" s="358"/>
      <c r="U28" s="358" t="s">
        <v>76</v>
      </c>
      <c r="V28" s="360"/>
      <c r="W28" s="359" t="s">
        <v>77</v>
      </c>
      <c r="X28" s="360"/>
      <c r="Y28" s="359" t="s">
        <v>295</v>
      </c>
      <c r="Z28" s="359"/>
      <c r="AA28" s="359" t="s">
        <v>264</v>
      </c>
      <c r="AB28" s="359"/>
      <c r="AC28" s="359" t="s">
        <v>296</v>
      </c>
      <c r="AD28" s="361"/>
      <c r="AE28" s="362" t="s">
        <v>266</v>
      </c>
      <c r="AF28" s="301"/>
      <c r="AG28" s="363" t="s">
        <v>297</v>
      </c>
      <c r="AH28" s="301"/>
      <c r="AI28" s="363" t="s">
        <v>268</v>
      </c>
      <c r="AJ28" s="301"/>
      <c r="AK28" s="363" t="s">
        <v>269</v>
      </c>
      <c r="AL28" s="301"/>
      <c r="AM28" s="363" t="s">
        <v>298</v>
      </c>
      <c r="AN28" s="301"/>
      <c r="AO28" s="363" t="s">
        <v>271</v>
      </c>
      <c r="AP28" s="301"/>
      <c r="AQ28" s="364" t="s">
        <v>299</v>
      </c>
      <c r="AR28" s="301"/>
      <c r="AS28" s="363" t="s">
        <v>300</v>
      </c>
      <c r="AT28" s="301"/>
      <c r="AU28" s="301"/>
      <c r="AV28" s="301"/>
      <c r="AW28" s="363" t="s">
        <v>274</v>
      </c>
      <c r="AX28" s="301"/>
      <c r="AY28" s="363" t="s">
        <v>301</v>
      </c>
      <c r="AZ28" s="365"/>
      <c r="BA28" s="357" t="s">
        <v>276</v>
      </c>
      <c r="BB28" s="359"/>
      <c r="BC28" s="359" t="s">
        <v>302</v>
      </c>
      <c r="BD28" s="359"/>
      <c r="BE28" s="359" t="s">
        <v>278</v>
      </c>
      <c r="BF28" s="359"/>
      <c r="BG28" s="359" t="s">
        <v>279</v>
      </c>
      <c r="BH28" s="359"/>
      <c r="BI28" s="359" t="s">
        <v>303</v>
      </c>
      <c r="BJ28" s="359"/>
      <c r="BK28" s="359" t="s">
        <v>281</v>
      </c>
      <c r="BL28" s="359"/>
      <c r="BM28" s="359" t="s">
        <v>304</v>
      </c>
      <c r="BN28" s="359"/>
      <c r="BO28" s="359" t="s">
        <v>305</v>
      </c>
      <c r="BP28" s="359"/>
      <c r="BQ28" s="359" t="s">
        <v>284</v>
      </c>
      <c r="BR28" s="359"/>
      <c r="BS28" s="359" t="s">
        <v>306</v>
      </c>
      <c r="BT28" s="361"/>
    </row>
    <row r="29" spans="1:79" s="223" customFormat="1" ht="15">
      <c r="A29" s="305"/>
      <c r="B29" s="306">
        <v>1</v>
      </c>
      <c r="C29" s="1151" t="s">
        <v>662</v>
      </c>
      <c r="D29" s="1151"/>
      <c r="E29" s="1151"/>
      <c r="F29" s="1151"/>
      <c r="G29" s="1151"/>
      <c r="H29" s="1152" t="s">
        <v>788</v>
      </c>
      <c r="I29" s="1153"/>
      <c r="J29" s="307">
        <v>11120</v>
      </c>
      <c r="K29" s="366">
        <v>73562.61566685338</v>
      </c>
      <c r="L29" s="367">
        <f>K29/'4'!M29</f>
        <v>0.11469898358092259</v>
      </c>
      <c r="M29" s="368">
        <v>1.146989835809226E-28</v>
      </c>
      <c r="N29" s="369">
        <f>M29/'4'!N29</f>
        <v>0.11469898358092259</v>
      </c>
      <c r="O29" s="368">
        <v>1.479181053316532E-28</v>
      </c>
      <c r="P29" s="369">
        <f>O29/'4'!O29</f>
        <v>0.11469898358092259</v>
      </c>
      <c r="Q29" s="368">
        <v>1.146989835809226E-28</v>
      </c>
      <c r="R29" s="369">
        <f>Q29/'4'!P29</f>
        <v>0.11469898358092259</v>
      </c>
      <c r="S29" s="368">
        <v>73562.61566685338</v>
      </c>
      <c r="T29" s="369">
        <f>S29/'4'!Q29</f>
        <v>0.11469898358092259</v>
      </c>
      <c r="U29" s="368">
        <v>1.146989835809226E-28</v>
      </c>
      <c r="V29" s="369">
        <f>U29/'4'!R29</f>
        <v>8.8940138903209107E-2</v>
      </c>
      <c r="W29" s="368">
        <v>1.146989835809226E-28</v>
      </c>
      <c r="X29" s="369">
        <f>W29/'4'!S29</f>
        <v>8.8940138903209107E-2</v>
      </c>
      <c r="Y29" s="368">
        <v>73562.61566685338</v>
      </c>
      <c r="Z29" s="369">
        <f>Y29/'4'!T29</f>
        <v>0.11469898358092259</v>
      </c>
      <c r="AA29" s="368">
        <v>66060.214048328096</v>
      </c>
      <c r="AB29" s="369">
        <f>AA29/'4'!U29</f>
        <v>0.11469898358092259</v>
      </c>
      <c r="AC29" s="368">
        <v>7502.4016185252822</v>
      </c>
      <c r="AD29" s="370">
        <f>AC29/'4'!V29</f>
        <v>0.11469898358092259</v>
      </c>
      <c r="AE29" s="366">
        <v>1.146989835809226E-28</v>
      </c>
      <c r="AF29" s="369">
        <f>AE29/'4'!W29</f>
        <v>0.11469898358092259</v>
      </c>
      <c r="AG29" s="368">
        <v>1.146989835809226E-28</v>
      </c>
      <c r="AH29" s="369">
        <f>AG29/'4'!X29</f>
        <v>0.11469898358092259</v>
      </c>
      <c r="AI29" s="368">
        <v>1.146989835809226E-28</v>
      </c>
      <c r="AJ29" s="369">
        <f>AI29/'4'!Y29</f>
        <v>0.11469898358092259</v>
      </c>
      <c r="AK29" s="368">
        <v>1.146989835809226E-28</v>
      </c>
      <c r="AL29" s="369">
        <f>AK29/'4'!Z29</f>
        <v>0.11469898358092259</v>
      </c>
      <c r="AM29" s="368">
        <v>1.146989835809226E-28</v>
      </c>
      <c r="AN29" s="369">
        <f>AM29/'4'!AA29</f>
        <v>0.11469898358092259</v>
      </c>
      <c r="AO29" s="368">
        <v>1.146989835809226E-28</v>
      </c>
      <c r="AP29" s="369">
        <f>AO29/'4'!AB29</f>
        <v>0.11469898358092259</v>
      </c>
      <c r="AQ29" s="368">
        <v>1.146989835809226E-28</v>
      </c>
      <c r="AR29" s="369">
        <f>AQ29/'4'!AC29</f>
        <v>0.11469898358092259</v>
      </c>
      <c r="AS29" s="368">
        <v>1.146989835809226E-28</v>
      </c>
      <c r="AT29" s="369">
        <f>AS29/'4'!AD29</f>
        <v>0.11469898358092259</v>
      </c>
      <c r="AU29" s="368">
        <v>4597.6634791783363</v>
      </c>
      <c r="AV29" s="369">
        <f>AU29/'4'!AE29</f>
        <v>0.11469898358092259</v>
      </c>
      <c r="AW29" s="368">
        <v>4597.6634791783363</v>
      </c>
      <c r="AX29" s="370">
        <f>AW29/'4'!AF29</f>
        <v>0.11469898358092259</v>
      </c>
      <c r="AY29" s="366">
        <v>-4597.6634791783363</v>
      </c>
      <c r="AZ29" s="370">
        <f>AY29/'4'!AG29</f>
        <v>0.11469898358092259</v>
      </c>
      <c r="BA29" s="368">
        <v>73562.61566685338</v>
      </c>
      <c r="BB29" s="369">
        <f>BA29/'4'!AH29</f>
        <v>0.11469898358092259</v>
      </c>
      <c r="BC29" s="368">
        <v>1.146989835809226E-28</v>
      </c>
      <c r="BD29" s="369">
        <f>BC29/'4'!AI29</f>
        <v>8.8940138903209107E-2</v>
      </c>
      <c r="BE29" s="368">
        <v>1.479181053316532E-28</v>
      </c>
      <c r="BF29" s="369">
        <f>BE29/'4'!AJ29</f>
        <v>0.11469898358092259</v>
      </c>
      <c r="BG29" s="368">
        <v>1.146989835809226E-28</v>
      </c>
      <c r="BH29" s="369">
        <f>BG29/'4'!AK29</f>
        <v>8.8940138903209107E-2</v>
      </c>
      <c r="BI29" s="368">
        <v>73562.61566685338</v>
      </c>
      <c r="BJ29" s="369">
        <f>BI29/'4'!AL29</f>
        <v>0.11469898358092259</v>
      </c>
      <c r="BK29" s="368">
        <v>1.146989835809226E-28</v>
      </c>
      <c r="BL29" s="369">
        <f>BK29/'4'!AM29</f>
        <v>8.8940138903209107E-2</v>
      </c>
      <c r="BM29" s="368">
        <v>1.146989835809226E-28</v>
      </c>
      <c r="BN29" s="369">
        <f>BM29/'4'!AN29</f>
        <v>8.8940138903209107E-2</v>
      </c>
      <c r="BO29" s="368">
        <v>73562.61566685338</v>
      </c>
      <c r="BP29" s="369">
        <f>BO29/'4'!AO29</f>
        <v>0.11469898358092259</v>
      </c>
      <c r="BQ29" s="368">
        <v>70657.87752750644</v>
      </c>
      <c r="BR29" s="369">
        <f>BQ29/'4'!AP29</f>
        <v>0.11469898358092259</v>
      </c>
      <c r="BS29" s="368">
        <v>2904.7381393469454</v>
      </c>
      <c r="BT29" s="370">
        <f>BS29/'4'!AQ29</f>
        <v>0.11469898358092259</v>
      </c>
    </row>
    <row r="30" spans="1:79" s="376" customFormat="1" ht="15">
      <c r="A30" s="305"/>
      <c r="B30" s="256">
        <v>2</v>
      </c>
      <c r="C30" s="1084" t="s">
        <v>663</v>
      </c>
      <c r="D30" s="1084"/>
      <c r="E30" s="1084"/>
      <c r="F30" s="1084"/>
      <c r="G30" s="1084"/>
      <c r="H30" s="1085" t="s">
        <v>788</v>
      </c>
      <c r="I30" s="1086"/>
      <c r="J30" s="315">
        <v>11132</v>
      </c>
      <c r="K30" s="371">
        <v>60842.748195524626</v>
      </c>
      <c r="L30" s="372">
        <f>K30/'4'!M30</f>
        <v>0.11469898358092259</v>
      </c>
      <c r="M30" s="373">
        <v>1.146989835809226E-28</v>
      </c>
      <c r="N30" s="374">
        <f>M30/'4'!N30</f>
        <v>0.11469898358092259</v>
      </c>
      <c r="O30" s="373">
        <v>29003.449104954128</v>
      </c>
      <c r="P30" s="374">
        <f>O30/'4'!O30</f>
        <v>0.11469898358092259</v>
      </c>
      <c r="Q30" s="373">
        <v>1.146989835809226E-28</v>
      </c>
      <c r="R30" s="374">
        <f>Q30/'4'!P30</f>
        <v>0.11469898358092259</v>
      </c>
      <c r="S30" s="373">
        <v>31839.299090570497</v>
      </c>
      <c r="T30" s="374">
        <f>S30/'4'!Q30</f>
        <v>0.11469898358092259</v>
      </c>
      <c r="U30" s="373">
        <v>1.146989835809226E-28</v>
      </c>
      <c r="V30" s="374">
        <f>U30/'4'!R30</f>
        <v>8.8940138903209107E-2</v>
      </c>
      <c r="W30" s="373">
        <v>1.146989835809226E-28</v>
      </c>
      <c r="X30" s="374">
        <f>W30/'4'!S30</f>
        <v>8.8940138903209107E-2</v>
      </c>
      <c r="Y30" s="373">
        <v>31839.299090570497</v>
      </c>
      <c r="Z30" s="374">
        <f>Y30/'4'!T30</f>
        <v>0.11469898358092259</v>
      </c>
      <c r="AA30" s="373">
        <v>7794.0011454483056</v>
      </c>
      <c r="AB30" s="374">
        <f>AA30/'4'!U30</f>
        <v>0.11469898358092259</v>
      </c>
      <c r="AC30" s="373">
        <v>24045.297945122191</v>
      </c>
      <c r="AD30" s="375">
        <f>AC30/'4'!V30</f>
        <v>0.11469898358092259</v>
      </c>
      <c r="AE30" s="371">
        <v>1.146989835809226E-28</v>
      </c>
      <c r="AF30" s="374">
        <f>AE30/'4'!W30</f>
        <v>0.11469898358092259</v>
      </c>
      <c r="AG30" s="373">
        <v>1.146989835809226E-28</v>
      </c>
      <c r="AH30" s="374">
        <f>AG30/'4'!X30</f>
        <v>0.11469898358092259</v>
      </c>
      <c r="AI30" s="373">
        <v>1.146989835809226E-28</v>
      </c>
      <c r="AJ30" s="374">
        <f>AI30/'4'!Y30</f>
        <v>0.11469898358092259</v>
      </c>
      <c r="AK30" s="373">
        <v>1.146989835809226E-28</v>
      </c>
      <c r="AL30" s="374">
        <f>AK30/'4'!Z30</f>
        <v>0.11469898358092259</v>
      </c>
      <c r="AM30" s="373">
        <v>1.146989835809226E-28</v>
      </c>
      <c r="AN30" s="374">
        <f>AM30/'4'!AA30</f>
        <v>0.11469898358092259</v>
      </c>
      <c r="AO30" s="373">
        <v>1.146989835809226E-28</v>
      </c>
      <c r="AP30" s="374">
        <f>AO30/'4'!AB30</f>
        <v>0.11469898358092259</v>
      </c>
      <c r="AQ30" s="373">
        <v>1.146989835809226E-28</v>
      </c>
      <c r="AR30" s="374">
        <f>AQ30/'4'!AC30</f>
        <v>0.11469898358092259</v>
      </c>
      <c r="AS30" s="373">
        <v>1.146989835809226E-28</v>
      </c>
      <c r="AT30" s="374">
        <f>AS30/'4'!AD30</f>
        <v>0.11469898358092259</v>
      </c>
      <c r="AU30" s="373">
        <v>1989.9561931606561</v>
      </c>
      <c r="AV30" s="374">
        <f>AU30/'4'!AE30</f>
        <v>0.11469898358092259</v>
      </c>
      <c r="AW30" s="373">
        <v>1989.9561931606561</v>
      </c>
      <c r="AX30" s="375">
        <f>AW30/'4'!AF30</f>
        <v>0.11469898358092259</v>
      </c>
      <c r="AY30" s="371">
        <v>-1989.9561931606561</v>
      </c>
      <c r="AZ30" s="375">
        <f>AY30/'4'!AG30</f>
        <v>0.11469898358092259</v>
      </c>
      <c r="BA30" s="373">
        <v>60842.748195524626</v>
      </c>
      <c r="BB30" s="374">
        <f>BA30/'4'!AH30</f>
        <v>0.11469898358092259</v>
      </c>
      <c r="BC30" s="373">
        <v>1.146989835809226E-28</v>
      </c>
      <c r="BD30" s="374">
        <f>BC30/'4'!AI30</f>
        <v>8.8940138903209107E-2</v>
      </c>
      <c r="BE30" s="373">
        <v>29003.449104954128</v>
      </c>
      <c r="BF30" s="374">
        <f>BE30/'4'!AJ30</f>
        <v>0.11469898358092259</v>
      </c>
      <c r="BG30" s="373">
        <v>1.146989835809226E-28</v>
      </c>
      <c r="BH30" s="374">
        <f>BG30/'4'!AK30</f>
        <v>8.8940138903209107E-2</v>
      </c>
      <c r="BI30" s="373">
        <v>31839.299090570497</v>
      </c>
      <c r="BJ30" s="374">
        <f>BI30/'4'!AL30</f>
        <v>0.11469898358092259</v>
      </c>
      <c r="BK30" s="373">
        <v>1.146989835809226E-28</v>
      </c>
      <c r="BL30" s="374">
        <f>BK30/'4'!AM30</f>
        <v>8.8940138903209107E-2</v>
      </c>
      <c r="BM30" s="373">
        <v>1.146989835809226E-28</v>
      </c>
      <c r="BN30" s="374">
        <f>BM30/'4'!AN30</f>
        <v>8.8940138903209107E-2</v>
      </c>
      <c r="BO30" s="373">
        <v>31839.299090570497</v>
      </c>
      <c r="BP30" s="374">
        <f>BO30/'4'!AO30</f>
        <v>0.11469898358092259</v>
      </c>
      <c r="BQ30" s="373">
        <v>9783.9573386089614</v>
      </c>
      <c r="BR30" s="374">
        <f>BQ30/'4'!AP30</f>
        <v>0.11469898358092259</v>
      </c>
      <c r="BS30" s="373">
        <v>22055.341751961532</v>
      </c>
      <c r="BT30" s="375">
        <f>BS30/'4'!AQ30</f>
        <v>0.11469898358092258</v>
      </c>
      <c r="BU30" s="223"/>
      <c r="BV30" s="223"/>
      <c r="BW30" s="223"/>
      <c r="BX30" s="223"/>
      <c r="BY30" s="223"/>
      <c r="BZ30" s="223"/>
      <c r="CA30" s="223"/>
    </row>
    <row r="31" spans="1:79" s="376" customFormat="1" ht="15">
      <c r="A31" s="305"/>
      <c r="B31" s="256">
        <v>3</v>
      </c>
      <c r="C31" s="1084" t="s">
        <v>664</v>
      </c>
      <c r="D31" s="1084"/>
      <c r="E31" s="1084"/>
      <c r="F31" s="1084"/>
      <c r="G31" s="1084"/>
      <c r="H31" s="1085" t="s">
        <v>789</v>
      </c>
      <c r="I31" s="1086"/>
      <c r="J31" s="315">
        <v>1112</v>
      </c>
      <c r="K31" s="371">
        <v>42986.506899976164</v>
      </c>
      <c r="L31" s="372">
        <f>K31/'4'!M31</f>
        <v>0.11469898358092259</v>
      </c>
      <c r="M31" s="373">
        <v>1.146989835809226E-28</v>
      </c>
      <c r="N31" s="374">
        <f>M31/'4'!N31</f>
        <v>0.11469898358092259</v>
      </c>
      <c r="O31" s="373">
        <v>1.479181053316532E-28</v>
      </c>
      <c r="P31" s="374">
        <f>O31/'4'!O31</f>
        <v>0.11469898358092259</v>
      </c>
      <c r="Q31" s="373">
        <v>1.146989835809226E-28</v>
      </c>
      <c r="R31" s="374">
        <f>Q31/'4'!P31</f>
        <v>0.11469898358092259</v>
      </c>
      <c r="S31" s="373">
        <v>42986.506899976164</v>
      </c>
      <c r="T31" s="374">
        <f>S31/'4'!Q31</f>
        <v>0.11469898358092259</v>
      </c>
      <c r="U31" s="373">
        <v>1.146989835809226E-28</v>
      </c>
      <c r="V31" s="374">
        <f>U31/'4'!R31</f>
        <v>8.8940138903209107E-2</v>
      </c>
      <c r="W31" s="373">
        <v>1.146989835809226E-28</v>
      </c>
      <c r="X31" s="374">
        <f>W31/'4'!S31</f>
        <v>8.8940138903209107E-2</v>
      </c>
      <c r="Y31" s="373">
        <v>42986.506899976164</v>
      </c>
      <c r="Z31" s="374">
        <f>Y31/'4'!T31</f>
        <v>0.11469898358092259</v>
      </c>
      <c r="AA31" s="373">
        <v>24379.26696697779</v>
      </c>
      <c r="AB31" s="374">
        <f>AA31/'4'!U31</f>
        <v>0.11469898358092258</v>
      </c>
      <c r="AC31" s="373">
        <v>18607.239932998371</v>
      </c>
      <c r="AD31" s="375">
        <f>AC31/'4'!V31</f>
        <v>0.11469898358092258</v>
      </c>
      <c r="AE31" s="371">
        <v>1.146989835809226E-28</v>
      </c>
      <c r="AF31" s="374">
        <f>AE31/'4'!W31</f>
        <v>0.11469898358092259</v>
      </c>
      <c r="AG31" s="373">
        <v>1.146989835809226E-28</v>
      </c>
      <c r="AH31" s="374">
        <f>AG31/'4'!X31</f>
        <v>0.11469898358092259</v>
      </c>
      <c r="AI31" s="373">
        <v>1.146989835809226E-28</v>
      </c>
      <c r="AJ31" s="374">
        <f>AI31/'4'!Y31</f>
        <v>0.11469898358092259</v>
      </c>
      <c r="AK31" s="373">
        <v>1.146989835809226E-28</v>
      </c>
      <c r="AL31" s="374">
        <f>AK31/'4'!Z31</f>
        <v>0.11469898358092259</v>
      </c>
      <c r="AM31" s="373">
        <v>1.146989835809226E-28</v>
      </c>
      <c r="AN31" s="374">
        <f>AM31/'4'!AA31</f>
        <v>0.11469898358092259</v>
      </c>
      <c r="AO31" s="373">
        <v>1.146989835809226E-28</v>
      </c>
      <c r="AP31" s="374">
        <f>AO31/'4'!AB31</f>
        <v>0.11469898358092259</v>
      </c>
      <c r="AQ31" s="373">
        <v>1.146989835809226E-28</v>
      </c>
      <c r="AR31" s="374">
        <f>AQ31/'4'!AC31</f>
        <v>0.11469898358092259</v>
      </c>
      <c r="AS31" s="373">
        <v>1.146989835809226E-28</v>
      </c>
      <c r="AT31" s="374">
        <f>AS31/'4'!AD31</f>
        <v>0.11469898358092259</v>
      </c>
      <c r="AU31" s="373">
        <v>859.73013799952332</v>
      </c>
      <c r="AV31" s="374">
        <f>AU31/'4'!AE31</f>
        <v>0.11469898358092259</v>
      </c>
      <c r="AW31" s="373">
        <v>859.73013799952332</v>
      </c>
      <c r="AX31" s="375">
        <f>AW31/'4'!AF31</f>
        <v>0.11469898358092259</v>
      </c>
      <c r="AY31" s="371">
        <v>-859.73013799952332</v>
      </c>
      <c r="AZ31" s="375">
        <f>AY31/'4'!AG31</f>
        <v>0.11469898358092259</v>
      </c>
      <c r="BA31" s="373">
        <v>42986.506899976164</v>
      </c>
      <c r="BB31" s="374">
        <f>BA31/'4'!AH31</f>
        <v>0.11469898358092259</v>
      </c>
      <c r="BC31" s="373">
        <v>1.146989835809226E-28</v>
      </c>
      <c r="BD31" s="374">
        <f>BC31/'4'!AI31</f>
        <v>8.8940138903209107E-2</v>
      </c>
      <c r="BE31" s="373">
        <v>1.479181053316532E-28</v>
      </c>
      <c r="BF31" s="374">
        <f>BE31/'4'!AJ31</f>
        <v>0.11469898358092259</v>
      </c>
      <c r="BG31" s="373">
        <v>1.146989835809226E-28</v>
      </c>
      <c r="BH31" s="374">
        <f>BG31/'4'!AK31</f>
        <v>8.8940138903209107E-2</v>
      </c>
      <c r="BI31" s="373">
        <v>42986.506899976164</v>
      </c>
      <c r="BJ31" s="374">
        <f>BI31/'4'!AL31</f>
        <v>0.11469898358092259</v>
      </c>
      <c r="BK31" s="373">
        <v>1.146989835809226E-28</v>
      </c>
      <c r="BL31" s="374">
        <f>BK31/'4'!AM31</f>
        <v>8.8940138903209107E-2</v>
      </c>
      <c r="BM31" s="373">
        <v>1.146989835809226E-28</v>
      </c>
      <c r="BN31" s="374">
        <f>BM31/'4'!AN31</f>
        <v>8.8940138903209107E-2</v>
      </c>
      <c r="BO31" s="373">
        <v>42986.506899976164</v>
      </c>
      <c r="BP31" s="374">
        <f>BO31/'4'!AO31</f>
        <v>0.11469898358092259</v>
      </c>
      <c r="BQ31" s="373">
        <v>25238.997104977312</v>
      </c>
      <c r="BR31" s="374">
        <f>BQ31/'4'!AP31</f>
        <v>0.11469898358092258</v>
      </c>
      <c r="BS31" s="373">
        <v>17747.509794998849</v>
      </c>
      <c r="BT31" s="375">
        <f>BS31/'4'!AQ31</f>
        <v>0.11469898358092258</v>
      </c>
      <c r="BU31" s="223"/>
      <c r="BV31" s="223"/>
      <c r="BW31" s="223"/>
      <c r="BX31" s="223"/>
      <c r="BY31" s="223"/>
      <c r="BZ31" s="223"/>
      <c r="CA31" s="223"/>
    </row>
    <row r="32" spans="1:79" s="376" customFormat="1" ht="15">
      <c r="A32" s="305"/>
      <c r="B32" s="256">
        <v>4</v>
      </c>
      <c r="C32" s="1084" t="s">
        <v>665</v>
      </c>
      <c r="D32" s="1084"/>
      <c r="E32" s="1084"/>
      <c r="F32" s="1084"/>
      <c r="G32" s="1084"/>
      <c r="H32" s="1085" t="s">
        <v>790</v>
      </c>
      <c r="I32" s="1086"/>
      <c r="J32" s="315">
        <v>11060</v>
      </c>
      <c r="K32" s="377">
        <v>38129.406232314839</v>
      </c>
      <c r="L32" s="372">
        <f>K32/'4'!M32</f>
        <v>0.11469898358092261</v>
      </c>
      <c r="M32" s="378">
        <v>1.146989835809226E-28</v>
      </c>
      <c r="N32" s="379">
        <f>M32/'4'!N32</f>
        <v>0.11469898358092259</v>
      </c>
      <c r="O32" s="378">
        <v>1.479181053316532E-28</v>
      </c>
      <c r="P32" s="379">
        <f>O32/'4'!O32</f>
        <v>0.11469898358092259</v>
      </c>
      <c r="Q32" s="378">
        <v>1.146989835809226E-28</v>
      </c>
      <c r="R32" s="379">
        <f>Q32/'4'!P32</f>
        <v>0.11469898358092259</v>
      </c>
      <c r="S32" s="378">
        <v>38129.406232314839</v>
      </c>
      <c r="T32" s="379">
        <f>S32/'4'!Q32</f>
        <v>0.11469898358092261</v>
      </c>
      <c r="U32" s="378">
        <v>1.146989835809226E-28</v>
      </c>
      <c r="V32" s="379">
        <f>U32/'4'!R32</f>
        <v>8.8940138903209107E-2</v>
      </c>
      <c r="W32" s="378">
        <v>1.146989835809226E-28</v>
      </c>
      <c r="X32" s="379">
        <f>W32/'4'!S32</f>
        <v>8.8940138903209107E-2</v>
      </c>
      <c r="Y32" s="378">
        <v>38129.406232314839</v>
      </c>
      <c r="Z32" s="379">
        <f>Y32/'4'!T32</f>
        <v>0.11469898358092261</v>
      </c>
      <c r="AA32" s="378">
        <v>25579.40266386334</v>
      </c>
      <c r="AB32" s="379">
        <f>AA32/'4'!U32</f>
        <v>0.11469898358092259</v>
      </c>
      <c r="AC32" s="378">
        <v>12550.003568451497</v>
      </c>
      <c r="AD32" s="380">
        <f>AC32/'4'!V32</f>
        <v>0.11469898358092259</v>
      </c>
      <c r="AE32" s="377">
        <v>1.146989835809226E-28</v>
      </c>
      <c r="AF32" s="379">
        <f>AE32/'4'!W32</f>
        <v>0.11469898358092259</v>
      </c>
      <c r="AG32" s="378">
        <v>1.146989835809226E-28</v>
      </c>
      <c r="AH32" s="379">
        <f>AG32/'4'!X32</f>
        <v>0.11469898358092259</v>
      </c>
      <c r="AI32" s="378">
        <v>1.146989835809226E-28</v>
      </c>
      <c r="AJ32" s="379">
        <f>AI32/'4'!Y32</f>
        <v>0.11469898358092259</v>
      </c>
      <c r="AK32" s="378">
        <v>1.146989835809226E-28</v>
      </c>
      <c r="AL32" s="379">
        <f>AK32/'4'!Z32</f>
        <v>0.11469898358092259</v>
      </c>
      <c r="AM32" s="378">
        <v>1.146989835809226E-28</v>
      </c>
      <c r="AN32" s="379">
        <f>AM32/'4'!AA32</f>
        <v>0.11469898358092259</v>
      </c>
      <c r="AO32" s="378">
        <v>1.146989835809226E-28</v>
      </c>
      <c r="AP32" s="379">
        <f>AO32/'4'!AB32</f>
        <v>0.11469898358092259</v>
      </c>
      <c r="AQ32" s="378">
        <v>1.146989835809226E-28</v>
      </c>
      <c r="AR32" s="379">
        <f>AQ32/'4'!AC32</f>
        <v>0.11469898358092259</v>
      </c>
      <c r="AS32" s="378">
        <v>1.146989835809226E-28</v>
      </c>
      <c r="AT32" s="379">
        <f>AS32/'4'!AD32</f>
        <v>0.11469898358092259</v>
      </c>
      <c r="AU32" s="378">
        <v>2383.0878895196774</v>
      </c>
      <c r="AV32" s="379">
        <f>AU32/'4'!AE32</f>
        <v>0.11469898358092261</v>
      </c>
      <c r="AW32" s="378">
        <v>2383.0878895196774</v>
      </c>
      <c r="AX32" s="380">
        <f>AW32/'4'!AF32</f>
        <v>0.11469898358092261</v>
      </c>
      <c r="AY32" s="377">
        <v>-2383.0878895196774</v>
      </c>
      <c r="AZ32" s="380">
        <f>AY32/'4'!AG32</f>
        <v>0.11469898358092261</v>
      </c>
      <c r="BA32" s="378">
        <v>38129.406232314839</v>
      </c>
      <c r="BB32" s="379">
        <f>BA32/'4'!AH32</f>
        <v>0.11469898358092261</v>
      </c>
      <c r="BC32" s="378">
        <v>1.146989835809226E-28</v>
      </c>
      <c r="BD32" s="379">
        <f>BC32/'4'!AI32</f>
        <v>8.8940138903209107E-2</v>
      </c>
      <c r="BE32" s="378">
        <v>1.479181053316532E-28</v>
      </c>
      <c r="BF32" s="379">
        <f>BE32/'4'!AJ32</f>
        <v>0.11469898358092259</v>
      </c>
      <c r="BG32" s="378">
        <v>1.146989835809226E-28</v>
      </c>
      <c r="BH32" s="379">
        <f>BG32/'4'!AK32</f>
        <v>8.8940138903209107E-2</v>
      </c>
      <c r="BI32" s="378">
        <v>38129.406232314839</v>
      </c>
      <c r="BJ32" s="379">
        <f>BI32/'4'!AL32</f>
        <v>0.11469898358092261</v>
      </c>
      <c r="BK32" s="378">
        <v>1.146989835809226E-28</v>
      </c>
      <c r="BL32" s="379">
        <f>BK32/'4'!AM32</f>
        <v>8.8940138903209107E-2</v>
      </c>
      <c r="BM32" s="378">
        <v>1.146989835809226E-28</v>
      </c>
      <c r="BN32" s="379">
        <f>BM32/'4'!AN32</f>
        <v>8.8940138903209107E-2</v>
      </c>
      <c r="BO32" s="378">
        <v>38129.406232314839</v>
      </c>
      <c r="BP32" s="379">
        <f>BO32/'4'!AO32</f>
        <v>0.11469898358092261</v>
      </c>
      <c r="BQ32" s="378">
        <v>27962.490553383017</v>
      </c>
      <c r="BR32" s="379">
        <f>BQ32/'4'!AP32</f>
        <v>0.11469898358092259</v>
      </c>
      <c r="BS32" s="378">
        <v>10166.915678931819</v>
      </c>
      <c r="BT32" s="380">
        <f>BS32/'4'!AQ32</f>
        <v>0.11469898358092259</v>
      </c>
      <c r="BU32" s="223"/>
      <c r="BV32" s="223"/>
      <c r="BW32" s="223"/>
      <c r="BX32" s="223"/>
      <c r="BY32" s="223"/>
      <c r="BZ32" s="223"/>
      <c r="CA32" s="223"/>
    </row>
    <row r="33" spans="1:79" s="376" customFormat="1" ht="15">
      <c r="A33" s="305"/>
      <c r="B33" s="256">
        <v>5</v>
      </c>
      <c r="C33" s="1084" t="s">
        <v>666</v>
      </c>
      <c r="D33" s="1084"/>
      <c r="E33" s="1084"/>
      <c r="F33" s="1084"/>
      <c r="G33" s="1084"/>
      <c r="H33" s="1085" t="s">
        <v>791</v>
      </c>
      <c r="I33" s="1086"/>
      <c r="J33" s="315">
        <v>7501</v>
      </c>
      <c r="K33" s="371">
        <v>5861.248279942407</v>
      </c>
      <c r="L33" s="372">
        <f>K33/'4'!M33</f>
        <v>0.11469898358092259</v>
      </c>
      <c r="M33" s="373">
        <v>1.146989835809226E-28</v>
      </c>
      <c r="N33" s="374">
        <f>M33/'4'!N33</f>
        <v>0.11469898358092259</v>
      </c>
      <c r="O33" s="373">
        <v>2780.6065861449042</v>
      </c>
      <c r="P33" s="374">
        <f>O33/'4'!O33</f>
        <v>0.11469898358092259</v>
      </c>
      <c r="Q33" s="373">
        <v>1.146989835809226E-28</v>
      </c>
      <c r="R33" s="374">
        <f>Q33/'4'!P33</f>
        <v>0.11469898358092259</v>
      </c>
      <c r="S33" s="373">
        <v>3080.6416937975032</v>
      </c>
      <c r="T33" s="374">
        <f>S33/'4'!Q33</f>
        <v>0.11469898358092259</v>
      </c>
      <c r="U33" s="373">
        <v>1.146989835809226E-28</v>
      </c>
      <c r="V33" s="374">
        <f>U33/'4'!R33</f>
        <v>8.8940138903209107E-2</v>
      </c>
      <c r="W33" s="373">
        <v>1.146989835809226E-28</v>
      </c>
      <c r="X33" s="374">
        <f>W33/'4'!S33</f>
        <v>8.8940138903209107E-2</v>
      </c>
      <c r="Y33" s="373">
        <v>3080.6416937975032</v>
      </c>
      <c r="Z33" s="374">
        <f>Y33/'4'!T33</f>
        <v>0.11469898358092259</v>
      </c>
      <c r="AA33" s="373">
        <v>472.3254182303279</v>
      </c>
      <c r="AB33" s="374">
        <f>AA33/'4'!U33</f>
        <v>0.11469898358092259</v>
      </c>
      <c r="AC33" s="373">
        <v>2608.3162755671751</v>
      </c>
      <c r="AD33" s="375">
        <f>AC33/'4'!V33</f>
        <v>0.11469898358092259</v>
      </c>
      <c r="AE33" s="371">
        <v>1.146989835809226E-28</v>
      </c>
      <c r="AF33" s="374">
        <f>AE33/'4'!W33</f>
        <v>0.11469898358092259</v>
      </c>
      <c r="AG33" s="373">
        <v>1.146989835809226E-28</v>
      </c>
      <c r="AH33" s="374">
        <f>AG33/'4'!X33</f>
        <v>0.11469898358092259</v>
      </c>
      <c r="AI33" s="373">
        <v>1.146989835809226E-28</v>
      </c>
      <c r="AJ33" s="374">
        <f>AI33/'4'!Y33</f>
        <v>0.11469898358092259</v>
      </c>
      <c r="AK33" s="373">
        <v>1.146989835809226E-28</v>
      </c>
      <c r="AL33" s="374">
        <f>AK33/'4'!Z33</f>
        <v>0.11469898358092259</v>
      </c>
      <c r="AM33" s="373">
        <v>1.146989835809226E-28</v>
      </c>
      <c r="AN33" s="374">
        <f>AM33/'4'!AA33</f>
        <v>0.11469898358092259</v>
      </c>
      <c r="AO33" s="373">
        <v>1.146989835809226E-28</v>
      </c>
      <c r="AP33" s="374">
        <f>AO33/'4'!AB33</f>
        <v>0.11469898358092259</v>
      </c>
      <c r="AQ33" s="373">
        <v>1.146989835809226E-28</v>
      </c>
      <c r="AR33" s="374">
        <f>AQ33/'4'!AC33</f>
        <v>0.11469898358092259</v>
      </c>
      <c r="AS33" s="373">
        <v>1.146989835809226E-28</v>
      </c>
      <c r="AT33" s="374">
        <f>AS33/'4'!AD33</f>
        <v>0.11469898358092259</v>
      </c>
      <c r="AU33" s="373">
        <v>123.22566775190012</v>
      </c>
      <c r="AV33" s="374">
        <f>AU33/'4'!AE33</f>
        <v>0.11469898358092259</v>
      </c>
      <c r="AW33" s="373">
        <v>123.22566775190012</v>
      </c>
      <c r="AX33" s="375">
        <f>AW33/'4'!AF33</f>
        <v>0.11469898358092259</v>
      </c>
      <c r="AY33" s="371">
        <v>-123.22566775190012</v>
      </c>
      <c r="AZ33" s="375">
        <f>AY33/'4'!AG33</f>
        <v>0.11469898358092259</v>
      </c>
      <c r="BA33" s="373">
        <v>5861.248279942407</v>
      </c>
      <c r="BB33" s="374">
        <f>BA33/'4'!AH33</f>
        <v>0.11469898358092259</v>
      </c>
      <c r="BC33" s="373">
        <v>1.146989835809226E-28</v>
      </c>
      <c r="BD33" s="374">
        <f>BC33/'4'!AI33</f>
        <v>8.8940138903209107E-2</v>
      </c>
      <c r="BE33" s="373">
        <v>2780.6065861449042</v>
      </c>
      <c r="BF33" s="374">
        <f>BE33/'4'!AJ33</f>
        <v>0.11469898358092259</v>
      </c>
      <c r="BG33" s="373">
        <v>1.146989835809226E-28</v>
      </c>
      <c r="BH33" s="374">
        <f>BG33/'4'!AK33</f>
        <v>8.8940138903209107E-2</v>
      </c>
      <c r="BI33" s="373">
        <v>3080.6416937975032</v>
      </c>
      <c r="BJ33" s="374">
        <f>BI33/'4'!AL33</f>
        <v>0.11469898358092259</v>
      </c>
      <c r="BK33" s="373">
        <v>1.146989835809226E-28</v>
      </c>
      <c r="BL33" s="374">
        <f>BK33/'4'!AM33</f>
        <v>8.8940138903209107E-2</v>
      </c>
      <c r="BM33" s="373">
        <v>1.146989835809226E-28</v>
      </c>
      <c r="BN33" s="374">
        <f>BM33/'4'!AN33</f>
        <v>8.8940138903209107E-2</v>
      </c>
      <c r="BO33" s="373">
        <v>3080.6416937975032</v>
      </c>
      <c r="BP33" s="374">
        <f>BO33/'4'!AO33</f>
        <v>0.11469898358092259</v>
      </c>
      <c r="BQ33" s="373">
        <v>595.55108598222807</v>
      </c>
      <c r="BR33" s="374">
        <f>BQ33/'4'!AP33</f>
        <v>0.11469898358092261</v>
      </c>
      <c r="BS33" s="373">
        <v>2485.0906078152752</v>
      </c>
      <c r="BT33" s="375">
        <f>BS33/'4'!AQ33</f>
        <v>0.11469898358092259</v>
      </c>
      <c r="BU33" s="223"/>
      <c r="BV33" s="223"/>
      <c r="BW33" s="223"/>
      <c r="BX33" s="223"/>
      <c r="BY33" s="223"/>
      <c r="BZ33" s="223"/>
      <c r="CA33" s="223"/>
    </row>
    <row r="34" spans="1:79" s="376" customFormat="1" ht="15">
      <c r="A34" s="305"/>
      <c r="B34" s="256">
        <v>6</v>
      </c>
      <c r="C34" s="1084" t="s">
        <v>667</v>
      </c>
      <c r="D34" s="1084"/>
      <c r="E34" s="1084"/>
      <c r="F34" s="1084"/>
      <c r="G34" s="1084"/>
      <c r="H34" s="1085" t="s">
        <v>792</v>
      </c>
      <c r="I34" s="1086"/>
      <c r="J34" s="315">
        <v>7782</v>
      </c>
      <c r="K34" s="371">
        <v>3409.2784652774812</v>
      </c>
      <c r="L34" s="372">
        <f>K34/'4'!M34</f>
        <v>0.11469898358092259</v>
      </c>
      <c r="M34" s="373">
        <v>1.146989835809226E-28</v>
      </c>
      <c r="N34" s="374">
        <f>M34/'4'!N34</f>
        <v>0.11469898358092259</v>
      </c>
      <c r="O34" s="373">
        <v>1.146989835809226E-28</v>
      </c>
      <c r="P34" s="374">
        <f>O34/'4'!O34</f>
        <v>0.11469898358092259</v>
      </c>
      <c r="Q34" s="373">
        <v>1.146989835809226E-28</v>
      </c>
      <c r="R34" s="374">
        <f>Q34/'4'!P34</f>
        <v>0.11469898358092259</v>
      </c>
      <c r="S34" s="373">
        <v>3409.2784652774812</v>
      </c>
      <c r="T34" s="374">
        <f>S34/'4'!Q34</f>
        <v>0.11469898358092259</v>
      </c>
      <c r="U34" s="373">
        <v>1.146989835809226E-28</v>
      </c>
      <c r="V34" s="374">
        <f>U34/'4'!R34</f>
        <v>8.8940138903209107E-2</v>
      </c>
      <c r="W34" s="373">
        <v>1.146989835809226E-28</v>
      </c>
      <c r="X34" s="374">
        <f>W34/'4'!S34</f>
        <v>8.8940138903209107E-2</v>
      </c>
      <c r="Y34" s="373">
        <v>3409.2784652774812</v>
      </c>
      <c r="Z34" s="374">
        <f>Y34/'4'!T34</f>
        <v>0.11469898358092259</v>
      </c>
      <c r="AA34" s="373">
        <v>822.99045372565024</v>
      </c>
      <c r="AB34" s="374">
        <f>AA34/'4'!U34</f>
        <v>0.11469898358092261</v>
      </c>
      <c r="AC34" s="373">
        <v>2586.288011551831</v>
      </c>
      <c r="AD34" s="375">
        <f>AC34/'4'!V34</f>
        <v>0.11469898358092259</v>
      </c>
      <c r="AE34" s="371">
        <v>1.146989835809226E-28</v>
      </c>
      <c r="AF34" s="374">
        <f>AE34/'4'!W34</f>
        <v>0.11469898358092259</v>
      </c>
      <c r="AG34" s="373">
        <v>1.146989835809226E-28</v>
      </c>
      <c r="AH34" s="374">
        <f>AG34/'4'!X34</f>
        <v>0.11469898358092259</v>
      </c>
      <c r="AI34" s="373">
        <v>1.146989835809226E-28</v>
      </c>
      <c r="AJ34" s="374">
        <f>AI34/'4'!Y34</f>
        <v>0.11469898358092259</v>
      </c>
      <c r="AK34" s="373">
        <v>1.146989835809226E-28</v>
      </c>
      <c r="AL34" s="374">
        <f>AK34/'4'!Z34</f>
        <v>0.11469898358092259</v>
      </c>
      <c r="AM34" s="373">
        <v>1.146989835809226E-28</v>
      </c>
      <c r="AN34" s="374">
        <f>AM34/'4'!AA34</f>
        <v>0.11469898358092259</v>
      </c>
      <c r="AO34" s="373">
        <v>1.146989835809226E-28</v>
      </c>
      <c r="AP34" s="374">
        <f>AO34/'4'!AB34</f>
        <v>0.11469898358092259</v>
      </c>
      <c r="AQ34" s="373">
        <v>1.146989835809226E-28</v>
      </c>
      <c r="AR34" s="374">
        <f>AQ34/'4'!AC34</f>
        <v>0.11469898358092259</v>
      </c>
      <c r="AS34" s="373">
        <v>1.146989835809226E-28</v>
      </c>
      <c r="AT34" s="374">
        <f>AS34/'4'!AD34</f>
        <v>0.11469898358092259</v>
      </c>
      <c r="AU34" s="373">
        <v>68.18556930554962</v>
      </c>
      <c r="AV34" s="374">
        <f>AU34/'4'!AE34</f>
        <v>0.11469898358092259</v>
      </c>
      <c r="AW34" s="373">
        <v>68.18556930554962</v>
      </c>
      <c r="AX34" s="375">
        <f>AW34/'4'!AF34</f>
        <v>0.11469898358092259</v>
      </c>
      <c r="AY34" s="371">
        <v>-68.18556930554962</v>
      </c>
      <c r="AZ34" s="375">
        <f>AY34/'4'!AG34</f>
        <v>0.11469898358092259</v>
      </c>
      <c r="BA34" s="373">
        <v>3409.2784652774812</v>
      </c>
      <c r="BB34" s="374">
        <f>BA34/'4'!AH34</f>
        <v>0.11469898358092259</v>
      </c>
      <c r="BC34" s="373">
        <v>1.146989835809226E-28</v>
      </c>
      <c r="BD34" s="374">
        <f>BC34/'4'!AI34</f>
        <v>8.8940138903209107E-2</v>
      </c>
      <c r="BE34" s="373">
        <v>1.146989835809226E-28</v>
      </c>
      <c r="BF34" s="374">
        <f>BE34/'4'!AJ34</f>
        <v>8.8940138903209107E-2</v>
      </c>
      <c r="BG34" s="373">
        <v>1.146989835809226E-28</v>
      </c>
      <c r="BH34" s="374">
        <f>BG34/'4'!AK34</f>
        <v>8.8940138903209107E-2</v>
      </c>
      <c r="BI34" s="373">
        <v>3409.2784652774812</v>
      </c>
      <c r="BJ34" s="374">
        <f>BI34/'4'!AL34</f>
        <v>0.11469898358092259</v>
      </c>
      <c r="BK34" s="373">
        <v>1.146989835809226E-28</v>
      </c>
      <c r="BL34" s="374">
        <f>BK34/'4'!AM34</f>
        <v>8.8940138903209107E-2</v>
      </c>
      <c r="BM34" s="373">
        <v>1.146989835809226E-28</v>
      </c>
      <c r="BN34" s="374">
        <f>BM34/'4'!AN34</f>
        <v>8.8940138903209107E-2</v>
      </c>
      <c r="BO34" s="373">
        <v>3409.2784652774812</v>
      </c>
      <c r="BP34" s="374">
        <f>BO34/'4'!AO34</f>
        <v>0.11469898358092259</v>
      </c>
      <c r="BQ34" s="373">
        <v>891.17602303119986</v>
      </c>
      <c r="BR34" s="374">
        <f>BQ34/'4'!AP34</f>
        <v>0.11469898358092259</v>
      </c>
      <c r="BS34" s="373">
        <v>2518.1024422462815</v>
      </c>
      <c r="BT34" s="375">
        <f>BS34/'4'!AQ34</f>
        <v>0.11469898358092259</v>
      </c>
      <c r="BU34" s="223"/>
      <c r="BV34" s="223"/>
      <c r="BW34" s="223"/>
      <c r="BX34" s="223"/>
      <c r="BY34" s="223"/>
      <c r="BZ34" s="223"/>
      <c r="CA34" s="223"/>
    </row>
    <row r="35" spans="1:79" s="376" customFormat="1" ht="15">
      <c r="A35" s="305"/>
      <c r="B35" s="256">
        <v>7</v>
      </c>
      <c r="C35" s="1084" t="s">
        <v>668</v>
      </c>
      <c r="D35" s="1084"/>
      <c r="E35" s="1084"/>
      <c r="F35" s="1084"/>
      <c r="G35" s="1084"/>
      <c r="H35" s="1085" t="s">
        <v>792</v>
      </c>
      <c r="I35" s="1086"/>
      <c r="J35" s="315">
        <v>1114</v>
      </c>
      <c r="K35" s="371">
        <v>40696.536144578313</v>
      </c>
      <c r="L35" s="372">
        <f>K35/'4'!M35</f>
        <v>1</v>
      </c>
      <c r="M35" s="373">
        <v>1E-27</v>
      </c>
      <c r="N35" s="374">
        <f>M35/'4'!N35</f>
        <v>1</v>
      </c>
      <c r="O35" s="373">
        <v>1E-27</v>
      </c>
      <c r="P35" s="374">
        <f>O35/'4'!O35</f>
        <v>1</v>
      </c>
      <c r="Q35" s="373">
        <v>1E-27</v>
      </c>
      <c r="R35" s="374">
        <f>Q35/'4'!P35</f>
        <v>1</v>
      </c>
      <c r="S35" s="373">
        <v>40696.536144578313</v>
      </c>
      <c r="T35" s="374">
        <f>S35/'4'!Q35</f>
        <v>1</v>
      </c>
      <c r="U35" s="373">
        <v>1E-27</v>
      </c>
      <c r="V35" s="374">
        <f>U35/'4'!R35</f>
        <v>0.77542220625224578</v>
      </c>
      <c r="W35" s="373">
        <v>1E-27</v>
      </c>
      <c r="X35" s="374">
        <f>W35/'4'!S35</f>
        <v>0.77542220625224578</v>
      </c>
      <c r="Y35" s="373">
        <v>40696.536144578313</v>
      </c>
      <c r="Z35" s="374">
        <f>Y35/'4'!T35</f>
        <v>1</v>
      </c>
      <c r="AA35" s="373">
        <v>35248.493975903613</v>
      </c>
      <c r="AB35" s="374">
        <f>AA35/'4'!U35</f>
        <v>1</v>
      </c>
      <c r="AC35" s="373">
        <v>5448.0421686746995</v>
      </c>
      <c r="AD35" s="375">
        <f>AC35/'4'!V35</f>
        <v>1</v>
      </c>
      <c r="AE35" s="371">
        <v>1E-27</v>
      </c>
      <c r="AF35" s="374">
        <f>AE35/'4'!W35</f>
        <v>1</v>
      </c>
      <c r="AG35" s="373">
        <v>1E-27</v>
      </c>
      <c r="AH35" s="374">
        <f>AG35/'4'!X35</f>
        <v>1</v>
      </c>
      <c r="AI35" s="373">
        <v>1E-27</v>
      </c>
      <c r="AJ35" s="374">
        <f>AI35/'4'!Y35</f>
        <v>1</v>
      </c>
      <c r="AK35" s="373">
        <v>1E-27</v>
      </c>
      <c r="AL35" s="374">
        <f>AK35/'4'!Z35</f>
        <v>1</v>
      </c>
      <c r="AM35" s="373">
        <v>1E-27</v>
      </c>
      <c r="AN35" s="374">
        <f>AM35/'4'!AA35</f>
        <v>1</v>
      </c>
      <c r="AO35" s="373">
        <v>1E-27</v>
      </c>
      <c r="AP35" s="374">
        <f>AO35/'4'!AB35</f>
        <v>1</v>
      </c>
      <c r="AQ35" s="373">
        <v>1E-27</v>
      </c>
      <c r="AR35" s="374">
        <f>AQ35/'4'!AC35</f>
        <v>1</v>
      </c>
      <c r="AS35" s="373">
        <v>1E-27</v>
      </c>
      <c r="AT35" s="374">
        <f>AS35/'4'!AD35</f>
        <v>1</v>
      </c>
      <c r="AU35" s="373">
        <v>1017.4134036144578</v>
      </c>
      <c r="AV35" s="374">
        <f>AU35/'4'!AE35</f>
        <v>1</v>
      </c>
      <c r="AW35" s="373">
        <v>1017.4134036144578</v>
      </c>
      <c r="AX35" s="375">
        <f>AW35/'4'!AF35</f>
        <v>1</v>
      </c>
      <c r="AY35" s="371">
        <v>-1017.4134036144578</v>
      </c>
      <c r="AZ35" s="375">
        <f>AY35/'4'!AG35</f>
        <v>1</v>
      </c>
      <c r="BA35" s="373">
        <v>40696.536144578313</v>
      </c>
      <c r="BB35" s="374">
        <f>BA35/'4'!AH35</f>
        <v>1</v>
      </c>
      <c r="BC35" s="373">
        <v>1E-27</v>
      </c>
      <c r="BD35" s="374">
        <f>BC35/'4'!AI35</f>
        <v>0.77542220625224578</v>
      </c>
      <c r="BE35" s="373">
        <v>1E-27</v>
      </c>
      <c r="BF35" s="374">
        <f>BE35/'4'!AJ35</f>
        <v>0.77542220625224578</v>
      </c>
      <c r="BG35" s="373">
        <v>1E-27</v>
      </c>
      <c r="BH35" s="374">
        <f>BG35/'4'!AK35</f>
        <v>0.77542220625224578</v>
      </c>
      <c r="BI35" s="373">
        <v>40696.536144578313</v>
      </c>
      <c r="BJ35" s="374">
        <f>BI35/'4'!AL35</f>
        <v>1</v>
      </c>
      <c r="BK35" s="373">
        <v>1E-27</v>
      </c>
      <c r="BL35" s="374">
        <f>BK35/'4'!AM35</f>
        <v>0.77542220625224578</v>
      </c>
      <c r="BM35" s="373">
        <v>1E-27</v>
      </c>
      <c r="BN35" s="374">
        <f>BM35/'4'!AN35</f>
        <v>0.77542220625224578</v>
      </c>
      <c r="BO35" s="373">
        <v>40696.536144578313</v>
      </c>
      <c r="BP35" s="374">
        <f>BO35/'4'!AO35</f>
        <v>1</v>
      </c>
      <c r="BQ35" s="373">
        <v>36265.907379518074</v>
      </c>
      <c r="BR35" s="374">
        <f>BQ35/'4'!AP35</f>
        <v>1</v>
      </c>
      <c r="BS35" s="373">
        <v>4430.6287650602417</v>
      </c>
      <c r="BT35" s="375">
        <f>BS35/'4'!AQ35</f>
        <v>1</v>
      </c>
      <c r="BU35" s="223"/>
      <c r="BV35" s="223"/>
      <c r="BW35" s="223"/>
      <c r="BX35" s="223"/>
      <c r="BY35" s="223"/>
      <c r="BZ35" s="223"/>
      <c r="CA35" s="223"/>
    </row>
    <row r="36" spans="1:79" s="376" customFormat="1" ht="15">
      <c r="A36" s="305"/>
      <c r="B36" s="256">
        <v>8</v>
      </c>
      <c r="C36" s="1084" t="s">
        <v>669</v>
      </c>
      <c r="D36" s="1084"/>
      <c r="E36" s="1084"/>
      <c r="F36" s="1084"/>
      <c r="G36" s="1084"/>
      <c r="H36" s="1085" t="s">
        <v>793</v>
      </c>
      <c r="I36" s="1086"/>
      <c r="J36" s="315">
        <v>82204</v>
      </c>
      <c r="K36" s="371">
        <v>3096.8858443336103</v>
      </c>
      <c r="L36" s="372">
        <f>K36/'4'!M36</f>
        <v>0.11469898358092259</v>
      </c>
      <c r="M36" s="373">
        <v>1.146989835809226E-28</v>
      </c>
      <c r="N36" s="374">
        <f>M36/'4'!N36</f>
        <v>0.11469898358092259</v>
      </c>
      <c r="O36" s="373">
        <v>1.146989835809226E-28</v>
      </c>
      <c r="P36" s="374">
        <f>O36/'4'!O36</f>
        <v>0.11469898358092259</v>
      </c>
      <c r="Q36" s="373">
        <v>1.146989835809226E-28</v>
      </c>
      <c r="R36" s="374">
        <f>Q36/'4'!P36</f>
        <v>0.11469898358092259</v>
      </c>
      <c r="S36" s="373">
        <v>3096.8858443336103</v>
      </c>
      <c r="T36" s="374">
        <f>S36/'4'!Q36</f>
        <v>0.11469898358092259</v>
      </c>
      <c r="U36" s="373">
        <v>1.146989835809226E-28</v>
      </c>
      <c r="V36" s="374">
        <f>U36/'4'!R36</f>
        <v>8.8940138903209107E-2</v>
      </c>
      <c r="W36" s="373">
        <v>1.146989835809226E-28</v>
      </c>
      <c r="X36" s="374">
        <f>W36/'4'!S36</f>
        <v>8.8940138903209107E-2</v>
      </c>
      <c r="Y36" s="373">
        <v>3096.8858443336103</v>
      </c>
      <c r="Z36" s="374">
        <f>Y36/'4'!T36</f>
        <v>0.11469898358092259</v>
      </c>
      <c r="AA36" s="373">
        <v>1559.5381088315492</v>
      </c>
      <c r="AB36" s="374">
        <f>AA36/'4'!U36</f>
        <v>0.11469898358092259</v>
      </c>
      <c r="AC36" s="373">
        <v>1537.3477355020611</v>
      </c>
      <c r="AD36" s="375">
        <f>AC36/'4'!V36</f>
        <v>0.11469898358092259</v>
      </c>
      <c r="AE36" s="371">
        <v>1.146989835809226E-28</v>
      </c>
      <c r="AF36" s="374">
        <f>AE36/'4'!W36</f>
        <v>0.11469898358092259</v>
      </c>
      <c r="AG36" s="373">
        <v>1.146989835809226E-28</v>
      </c>
      <c r="AH36" s="374">
        <f>AG36/'4'!X36</f>
        <v>0.11469898358092259</v>
      </c>
      <c r="AI36" s="373">
        <v>1.146989835809226E-28</v>
      </c>
      <c r="AJ36" s="374">
        <f>AI36/'4'!Y36</f>
        <v>0.11469898358092259</v>
      </c>
      <c r="AK36" s="373">
        <v>1.146989835809226E-28</v>
      </c>
      <c r="AL36" s="374">
        <f>AK36/'4'!Z36</f>
        <v>0.11469898358092259</v>
      </c>
      <c r="AM36" s="373">
        <v>1.146989835809226E-28</v>
      </c>
      <c r="AN36" s="374">
        <f>AM36/'4'!AA36</f>
        <v>0.11469898358092259</v>
      </c>
      <c r="AO36" s="373">
        <v>1.146989835809226E-28</v>
      </c>
      <c r="AP36" s="374">
        <f>AO36/'4'!AB36</f>
        <v>0.11469898358092259</v>
      </c>
      <c r="AQ36" s="373">
        <v>1.146989835809226E-28</v>
      </c>
      <c r="AR36" s="374">
        <f>AQ36/'4'!AC36</f>
        <v>0.11469898358092259</v>
      </c>
      <c r="AS36" s="373">
        <v>1.146989835809226E-28</v>
      </c>
      <c r="AT36" s="374">
        <f>AS36/'4'!AD36</f>
        <v>0.11469898358092259</v>
      </c>
      <c r="AU36" s="373">
        <v>442.41226347623007</v>
      </c>
      <c r="AV36" s="374">
        <f>AU36/'4'!AE36</f>
        <v>0.11469898358092259</v>
      </c>
      <c r="AW36" s="373">
        <v>442.41226347623007</v>
      </c>
      <c r="AX36" s="375">
        <f>AW36/'4'!AF36</f>
        <v>0.11469898358092259</v>
      </c>
      <c r="AY36" s="371">
        <v>-442.41226347623007</v>
      </c>
      <c r="AZ36" s="375">
        <f>AY36/'4'!AG36</f>
        <v>0.11469898358092259</v>
      </c>
      <c r="BA36" s="373">
        <v>3096.8858443336103</v>
      </c>
      <c r="BB36" s="374">
        <f>BA36/'4'!AH36</f>
        <v>0.11469898358092259</v>
      </c>
      <c r="BC36" s="373">
        <v>1.146989835809226E-28</v>
      </c>
      <c r="BD36" s="374">
        <f>BC36/'4'!AI36</f>
        <v>8.8940138903209107E-2</v>
      </c>
      <c r="BE36" s="373">
        <v>1.146989835809226E-28</v>
      </c>
      <c r="BF36" s="374">
        <f>BE36/'4'!AJ36</f>
        <v>8.8940138903209107E-2</v>
      </c>
      <c r="BG36" s="373">
        <v>1.146989835809226E-28</v>
      </c>
      <c r="BH36" s="374">
        <f>BG36/'4'!AK36</f>
        <v>8.8940138903209107E-2</v>
      </c>
      <c r="BI36" s="373">
        <v>3096.8858443336103</v>
      </c>
      <c r="BJ36" s="374">
        <f>BI36/'4'!AL36</f>
        <v>0.11469898358092259</v>
      </c>
      <c r="BK36" s="373">
        <v>1.146989835809226E-28</v>
      </c>
      <c r="BL36" s="374">
        <f>BK36/'4'!AM36</f>
        <v>8.8940138903209107E-2</v>
      </c>
      <c r="BM36" s="373">
        <v>1.146989835809226E-28</v>
      </c>
      <c r="BN36" s="374">
        <f>BM36/'4'!AN36</f>
        <v>8.8940138903209107E-2</v>
      </c>
      <c r="BO36" s="373">
        <v>3096.8858443336103</v>
      </c>
      <c r="BP36" s="374">
        <f>BO36/'4'!AO36</f>
        <v>0.11469898358092259</v>
      </c>
      <c r="BQ36" s="373">
        <v>2001.9503723077792</v>
      </c>
      <c r="BR36" s="374">
        <f>BQ36/'4'!AP36</f>
        <v>0.11469898358092259</v>
      </c>
      <c r="BS36" s="373">
        <v>1094.9354720258311</v>
      </c>
      <c r="BT36" s="375">
        <f>BS36/'4'!AQ36</f>
        <v>0.11469898358092259</v>
      </c>
      <c r="BU36" s="223"/>
      <c r="BV36" s="223"/>
      <c r="BW36" s="223"/>
      <c r="BX36" s="223"/>
      <c r="BY36" s="223"/>
      <c r="BZ36" s="223"/>
      <c r="CA36" s="223"/>
    </row>
    <row r="37" spans="1:79" s="376" customFormat="1" ht="15">
      <c r="A37" s="305"/>
      <c r="B37" s="256">
        <v>9</v>
      </c>
      <c r="C37" s="1084" t="s">
        <v>670</v>
      </c>
      <c r="D37" s="1084"/>
      <c r="E37" s="1084"/>
      <c r="F37" s="1084"/>
      <c r="G37" s="1084"/>
      <c r="H37" s="1085" t="s">
        <v>792</v>
      </c>
      <c r="I37" s="1086"/>
      <c r="J37" s="315">
        <v>1129</v>
      </c>
      <c r="K37" s="371">
        <v>2255.8109007268622</v>
      </c>
      <c r="L37" s="372">
        <f>K37/'4'!M37</f>
        <v>0.11469898358092258</v>
      </c>
      <c r="M37" s="373">
        <v>1.146989835809226E-28</v>
      </c>
      <c r="N37" s="374">
        <f>M37/'4'!N37</f>
        <v>0.11469898358092259</v>
      </c>
      <c r="O37" s="373">
        <v>1.146989835809226E-28</v>
      </c>
      <c r="P37" s="374">
        <f>O37/'4'!O37</f>
        <v>0.11469898358092259</v>
      </c>
      <c r="Q37" s="373">
        <v>1.146989835809226E-28</v>
      </c>
      <c r="R37" s="374">
        <f>Q37/'4'!P37</f>
        <v>0.11469898358092259</v>
      </c>
      <c r="S37" s="373">
        <v>2255.8109007268622</v>
      </c>
      <c r="T37" s="374">
        <f>S37/'4'!Q37</f>
        <v>0.11469898358092258</v>
      </c>
      <c r="U37" s="373">
        <v>1.146989835809226E-28</v>
      </c>
      <c r="V37" s="374">
        <f>U37/'4'!R37</f>
        <v>8.8940138903209107E-2</v>
      </c>
      <c r="W37" s="373">
        <v>1.146989835809226E-28</v>
      </c>
      <c r="X37" s="374">
        <f>W37/'4'!S37</f>
        <v>8.8940138903209107E-2</v>
      </c>
      <c r="Y37" s="373">
        <v>2255.8109007268622</v>
      </c>
      <c r="Z37" s="374">
        <f>Y37/'4'!T37</f>
        <v>0.11469898358092258</v>
      </c>
      <c r="AA37" s="373">
        <v>1958.6370667610597</v>
      </c>
      <c r="AB37" s="374">
        <f>AA37/'4'!U37</f>
        <v>0.11469898358092259</v>
      </c>
      <c r="AC37" s="373">
        <v>297.1738339658026</v>
      </c>
      <c r="AD37" s="375">
        <f>AC37/'4'!V37</f>
        <v>0.11469898358092259</v>
      </c>
      <c r="AE37" s="371">
        <v>1.146989835809226E-28</v>
      </c>
      <c r="AF37" s="374">
        <f>AE37/'4'!W37</f>
        <v>0.11469898358092259</v>
      </c>
      <c r="AG37" s="373">
        <v>1.146989835809226E-28</v>
      </c>
      <c r="AH37" s="374">
        <f>AG37/'4'!X37</f>
        <v>0.11469898358092259</v>
      </c>
      <c r="AI37" s="373">
        <v>1.146989835809226E-28</v>
      </c>
      <c r="AJ37" s="374">
        <f>AI37/'4'!Y37</f>
        <v>0.11469898358092259</v>
      </c>
      <c r="AK37" s="373">
        <v>1.146989835809226E-28</v>
      </c>
      <c r="AL37" s="374">
        <f>AK37/'4'!Z37</f>
        <v>0.11469898358092259</v>
      </c>
      <c r="AM37" s="373">
        <v>1.146989835809226E-28</v>
      </c>
      <c r="AN37" s="374">
        <f>AM37/'4'!AA37</f>
        <v>0.11469898358092259</v>
      </c>
      <c r="AO37" s="373">
        <v>1.146989835809226E-28</v>
      </c>
      <c r="AP37" s="374">
        <f>AO37/'4'!AB37</f>
        <v>0.11469898358092259</v>
      </c>
      <c r="AQ37" s="373">
        <v>1.146989835809226E-28</v>
      </c>
      <c r="AR37" s="374">
        <f>AQ37/'4'!AC37</f>
        <v>0.11469898358092259</v>
      </c>
      <c r="AS37" s="373">
        <v>1.146989835809226E-28</v>
      </c>
      <c r="AT37" s="374">
        <f>AS37/'4'!AD37</f>
        <v>0.11469898358092259</v>
      </c>
      <c r="AU37" s="373">
        <v>150.38739338179082</v>
      </c>
      <c r="AV37" s="374">
        <f>AU37/'4'!AE37</f>
        <v>0.11469898358092258</v>
      </c>
      <c r="AW37" s="373">
        <v>150.38739338179082</v>
      </c>
      <c r="AX37" s="375">
        <f>AW37/'4'!AF37</f>
        <v>0.11469898358092258</v>
      </c>
      <c r="AY37" s="371">
        <v>-150.38739338179082</v>
      </c>
      <c r="AZ37" s="375">
        <f>AY37/'4'!AG37</f>
        <v>0.11469898358092258</v>
      </c>
      <c r="BA37" s="373">
        <v>2255.8109007268622</v>
      </c>
      <c r="BB37" s="374">
        <f>BA37/'4'!AH37</f>
        <v>0.11469898358092258</v>
      </c>
      <c r="BC37" s="373">
        <v>1.146989835809226E-28</v>
      </c>
      <c r="BD37" s="374">
        <f>BC37/'4'!AI37</f>
        <v>8.8940138903209107E-2</v>
      </c>
      <c r="BE37" s="373">
        <v>1.146989835809226E-28</v>
      </c>
      <c r="BF37" s="374">
        <f>BE37/'4'!AJ37</f>
        <v>8.8940138903209107E-2</v>
      </c>
      <c r="BG37" s="373">
        <v>1.146989835809226E-28</v>
      </c>
      <c r="BH37" s="374">
        <f>BG37/'4'!AK37</f>
        <v>8.8940138903209107E-2</v>
      </c>
      <c r="BI37" s="373">
        <v>2255.8109007268622</v>
      </c>
      <c r="BJ37" s="374">
        <f>BI37/'4'!AL37</f>
        <v>0.11469898358092258</v>
      </c>
      <c r="BK37" s="373">
        <v>1.146989835809226E-28</v>
      </c>
      <c r="BL37" s="374">
        <f>BK37/'4'!AM37</f>
        <v>8.8940138903209107E-2</v>
      </c>
      <c r="BM37" s="373">
        <v>1.146989835809226E-28</v>
      </c>
      <c r="BN37" s="374">
        <f>BM37/'4'!AN37</f>
        <v>8.8940138903209107E-2</v>
      </c>
      <c r="BO37" s="373">
        <v>2255.8109007268622</v>
      </c>
      <c r="BP37" s="374">
        <f>BO37/'4'!AO37</f>
        <v>0.11469898358092258</v>
      </c>
      <c r="BQ37" s="373">
        <v>2109.0244601428508</v>
      </c>
      <c r="BR37" s="374">
        <f>BQ37/'4'!AP37</f>
        <v>0.11469898358092261</v>
      </c>
      <c r="BS37" s="373">
        <v>146.78644058401179</v>
      </c>
      <c r="BT37" s="375">
        <f>BS37/'4'!AQ37</f>
        <v>0.11469898358092261</v>
      </c>
      <c r="BU37" s="223"/>
      <c r="BV37" s="223"/>
      <c r="BW37" s="223"/>
      <c r="BX37" s="223"/>
      <c r="BY37" s="223"/>
      <c r="BZ37" s="223"/>
      <c r="CA37" s="223"/>
    </row>
    <row r="38" spans="1:79" s="376" customFormat="1" ht="15">
      <c r="A38" s="305"/>
      <c r="B38" s="256">
        <v>10</v>
      </c>
      <c r="C38" s="1084" t="s">
        <v>671</v>
      </c>
      <c r="D38" s="1084"/>
      <c r="E38" s="1084"/>
      <c r="F38" s="1084"/>
      <c r="G38" s="1084"/>
      <c r="H38" s="1085" t="s">
        <v>788</v>
      </c>
      <c r="I38" s="1086"/>
      <c r="J38" s="315">
        <v>11001</v>
      </c>
      <c r="K38" s="371">
        <v>19369.172976563739</v>
      </c>
      <c r="L38" s="372">
        <f>K38/'4'!M38</f>
        <v>0.11469898358092259</v>
      </c>
      <c r="M38" s="373">
        <v>1.146989835809226E-28</v>
      </c>
      <c r="N38" s="374">
        <f>M38/'4'!N38</f>
        <v>0.11469898358092259</v>
      </c>
      <c r="O38" s="373">
        <v>1.146989835809226E-28</v>
      </c>
      <c r="P38" s="374">
        <f>O38/'4'!O38</f>
        <v>0.11469898358092259</v>
      </c>
      <c r="Q38" s="373">
        <v>1.146989835809226E-28</v>
      </c>
      <c r="R38" s="374">
        <f>Q38/'4'!P38</f>
        <v>0.11469898358092259</v>
      </c>
      <c r="S38" s="373">
        <v>19369.172976563739</v>
      </c>
      <c r="T38" s="374">
        <f>S38/'4'!Q38</f>
        <v>0.11469898358092259</v>
      </c>
      <c r="U38" s="373">
        <v>1.146989835809226E-28</v>
      </c>
      <c r="V38" s="374">
        <f>U38/'4'!R38</f>
        <v>8.8940138903209107E-2</v>
      </c>
      <c r="W38" s="373">
        <v>1.146989835809226E-28</v>
      </c>
      <c r="X38" s="374">
        <f>W38/'4'!S38</f>
        <v>8.8940138903209107E-2</v>
      </c>
      <c r="Y38" s="373">
        <v>19369.172976563739</v>
      </c>
      <c r="Z38" s="374">
        <f>Y38/'4'!T38</f>
        <v>0.11469898358092259</v>
      </c>
      <c r="AA38" s="373">
        <v>10804.454987376734</v>
      </c>
      <c r="AB38" s="374">
        <f>AA38/'4'!U38</f>
        <v>0.11469898358092259</v>
      </c>
      <c r="AC38" s="373">
        <v>8564.7179891870055</v>
      </c>
      <c r="AD38" s="375">
        <f>AC38/'4'!V38</f>
        <v>0.11469898358092258</v>
      </c>
      <c r="AE38" s="371">
        <v>1.146989835809226E-28</v>
      </c>
      <c r="AF38" s="374">
        <f>AE38/'4'!W38</f>
        <v>0.11469898358092259</v>
      </c>
      <c r="AG38" s="373">
        <v>1.146989835809226E-28</v>
      </c>
      <c r="AH38" s="374">
        <f>AG38/'4'!X38</f>
        <v>0.11469898358092259</v>
      </c>
      <c r="AI38" s="373">
        <v>1.146989835809226E-28</v>
      </c>
      <c r="AJ38" s="374">
        <f>AI38/'4'!Y38</f>
        <v>0.11469898358092259</v>
      </c>
      <c r="AK38" s="373">
        <v>1.146989835809226E-28</v>
      </c>
      <c r="AL38" s="374">
        <f>AK38/'4'!Z38</f>
        <v>0.11469898358092259</v>
      </c>
      <c r="AM38" s="373">
        <v>1.146989835809226E-28</v>
      </c>
      <c r="AN38" s="374">
        <f>AM38/'4'!AA38</f>
        <v>0.11469898358092259</v>
      </c>
      <c r="AO38" s="373">
        <v>1.146989835809226E-28</v>
      </c>
      <c r="AP38" s="374">
        <f>AO38/'4'!AB38</f>
        <v>0.11469898358092259</v>
      </c>
      <c r="AQ38" s="373">
        <v>1.146989835809226E-28</v>
      </c>
      <c r="AR38" s="374">
        <f>AQ38/'4'!AC38</f>
        <v>0.11469898358092259</v>
      </c>
      <c r="AS38" s="373">
        <v>1.146989835809226E-28</v>
      </c>
      <c r="AT38" s="374">
        <f>AS38/'4'!AD38</f>
        <v>0.11469898358092259</v>
      </c>
      <c r="AU38" s="373">
        <v>1210.5733110352337</v>
      </c>
      <c r="AV38" s="374">
        <f>AU38/'4'!AE38</f>
        <v>0.11469898358092259</v>
      </c>
      <c r="AW38" s="373">
        <v>1210.5733110352337</v>
      </c>
      <c r="AX38" s="375">
        <f>AW38/'4'!AF38</f>
        <v>0.11469898358092259</v>
      </c>
      <c r="AY38" s="371">
        <v>-1210.5733110352337</v>
      </c>
      <c r="AZ38" s="375">
        <f>AY38/'4'!AG38</f>
        <v>0.11469898358092259</v>
      </c>
      <c r="BA38" s="373">
        <v>19369.172976563739</v>
      </c>
      <c r="BB38" s="374">
        <f>BA38/'4'!AH38</f>
        <v>0.11469898358092259</v>
      </c>
      <c r="BC38" s="373">
        <v>1.146989835809226E-28</v>
      </c>
      <c r="BD38" s="374">
        <f>BC38/'4'!AI38</f>
        <v>8.8940138903209107E-2</v>
      </c>
      <c r="BE38" s="373">
        <v>1.146989835809226E-28</v>
      </c>
      <c r="BF38" s="374">
        <f>BE38/'4'!AJ38</f>
        <v>8.8940138903209107E-2</v>
      </c>
      <c r="BG38" s="373">
        <v>1.146989835809226E-28</v>
      </c>
      <c r="BH38" s="374">
        <f>BG38/'4'!AK38</f>
        <v>8.8940138903209107E-2</v>
      </c>
      <c r="BI38" s="373">
        <v>19369.172976563739</v>
      </c>
      <c r="BJ38" s="374">
        <f>BI38/'4'!AL38</f>
        <v>0.11469898358092259</v>
      </c>
      <c r="BK38" s="373">
        <v>1.146989835809226E-28</v>
      </c>
      <c r="BL38" s="374">
        <f>BK38/'4'!AM38</f>
        <v>8.8940138903209107E-2</v>
      </c>
      <c r="BM38" s="373">
        <v>1.146989835809226E-28</v>
      </c>
      <c r="BN38" s="374">
        <f>BM38/'4'!AN38</f>
        <v>8.8940138903209107E-2</v>
      </c>
      <c r="BO38" s="373">
        <v>19369.172976563739</v>
      </c>
      <c r="BP38" s="374">
        <f>BO38/'4'!AO38</f>
        <v>0.11469898358092259</v>
      </c>
      <c r="BQ38" s="373">
        <v>12015.028298411968</v>
      </c>
      <c r="BR38" s="374">
        <f>BQ38/'4'!AP38</f>
        <v>0.11469898358092259</v>
      </c>
      <c r="BS38" s="373">
        <v>7354.1446781517725</v>
      </c>
      <c r="BT38" s="375">
        <f>BS38/'4'!AQ38</f>
        <v>0.11469898358092259</v>
      </c>
      <c r="BU38" s="223"/>
      <c r="BV38" s="223"/>
      <c r="BW38" s="223"/>
      <c r="BX38" s="223"/>
      <c r="BY38" s="223"/>
      <c r="BZ38" s="223"/>
      <c r="CA38" s="223"/>
    </row>
    <row r="39" spans="1:79" s="376" customFormat="1" ht="15">
      <c r="A39" s="305"/>
      <c r="B39" s="256">
        <v>11</v>
      </c>
      <c r="C39" s="1084" t="s">
        <v>672</v>
      </c>
      <c r="D39" s="1084"/>
      <c r="E39" s="1084"/>
      <c r="F39" s="1084"/>
      <c r="G39" s="1084"/>
      <c r="H39" s="1085" t="s">
        <v>789</v>
      </c>
      <c r="I39" s="1086"/>
      <c r="J39" s="315">
        <v>1107</v>
      </c>
      <c r="K39" s="371">
        <v>8661.2216140679884</v>
      </c>
      <c r="L39" s="372">
        <f>K39/'4'!M39</f>
        <v>0.11469898358092259</v>
      </c>
      <c r="M39" s="373">
        <v>1.146989835809226E-28</v>
      </c>
      <c r="N39" s="374">
        <f>M39/'4'!N39</f>
        <v>0.11469898358092259</v>
      </c>
      <c r="O39" s="373">
        <v>1.146989835809226E-28</v>
      </c>
      <c r="P39" s="374">
        <f>O39/'4'!O39</f>
        <v>0.11469898358092259</v>
      </c>
      <c r="Q39" s="373">
        <v>1.146989835809226E-28</v>
      </c>
      <c r="R39" s="374">
        <f>Q39/'4'!P39</f>
        <v>0.11469898358092259</v>
      </c>
      <c r="S39" s="373">
        <v>8661.2216140679884</v>
      </c>
      <c r="T39" s="374">
        <f>S39/'4'!Q39</f>
        <v>0.11469898358092259</v>
      </c>
      <c r="U39" s="373">
        <v>1.146989835809226E-28</v>
      </c>
      <c r="V39" s="374">
        <f>U39/'4'!R39</f>
        <v>8.8940138903209107E-2</v>
      </c>
      <c r="W39" s="373">
        <v>1.146989835809226E-28</v>
      </c>
      <c r="X39" s="374">
        <f>W39/'4'!S39</f>
        <v>8.8940138903209107E-2</v>
      </c>
      <c r="Y39" s="373">
        <v>8661.2216140679884</v>
      </c>
      <c r="Z39" s="374">
        <f>Y39/'4'!T39</f>
        <v>0.11469898358092259</v>
      </c>
      <c r="AA39" s="373">
        <v>5726.5314535944945</v>
      </c>
      <c r="AB39" s="374">
        <f>AA39/'4'!U39</f>
        <v>0.11469898358092258</v>
      </c>
      <c r="AC39" s="373">
        <v>2934.6901604734935</v>
      </c>
      <c r="AD39" s="375">
        <f>AC39/'4'!V39</f>
        <v>0.11469898358092259</v>
      </c>
      <c r="AE39" s="371">
        <v>1.146989835809226E-28</v>
      </c>
      <c r="AF39" s="374">
        <f>AE39/'4'!W39</f>
        <v>0.11469898358092259</v>
      </c>
      <c r="AG39" s="373">
        <v>1.146989835809226E-28</v>
      </c>
      <c r="AH39" s="374">
        <f>AG39/'4'!X39</f>
        <v>0.11469898358092259</v>
      </c>
      <c r="AI39" s="373">
        <v>1.146989835809226E-28</v>
      </c>
      <c r="AJ39" s="374">
        <f>AI39/'4'!Y39</f>
        <v>0.11469898358092259</v>
      </c>
      <c r="AK39" s="373">
        <v>1.146989835809226E-28</v>
      </c>
      <c r="AL39" s="374">
        <f>AK39/'4'!Z39</f>
        <v>0.11469898358092259</v>
      </c>
      <c r="AM39" s="373">
        <v>1.146989835809226E-28</v>
      </c>
      <c r="AN39" s="374">
        <f>AM39/'4'!AA39</f>
        <v>0.11469898358092259</v>
      </c>
      <c r="AO39" s="373">
        <v>1.146989835809226E-28</v>
      </c>
      <c r="AP39" s="374">
        <f>AO39/'4'!AB39</f>
        <v>0.11469898358092259</v>
      </c>
      <c r="AQ39" s="373">
        <v>1.146989835809226E-28</v>
      </c>
      <c r="AR39" s="374">
        <f>AQ39/'4'!AC39</f>
        <v>0.11469898358092259</v>
      </c>
      <c r="AS39" s="373">
        <v>1.146989835809226E-28</v>
      </c>
      <c r="AT39" s="374">
        <f>AS39/'4'!AD39</f>
        <v>0.11469898358092259</v>
      </c>
      <c r="AU39" s="373">
        <v>173.22443228135978</v>
      </c>
      <c r="AV39" s="374">
        <f>AU39/'4'!AE39</f>
        <v>0.11469898358092259</v>
      </c>
      <c r="AW39" s="373">
        <v>173.22443228135978</v>
      </c>
      <c r="AX39" s="375">
        <f>AW39/'4'!AF39</f>
        <v>0.11469898358092259</v>
      </c>
      <c r="AY39" s="371">
        <v>-173.22443228135978</v>
      </c>
      <c r="AZ39" s="375">
        <f>AY39/'4'!AG39</f>
        <v>0.11469898358092259</v>
      </c>
      <c r="BA39" s="373">
        <v>8661.2216140679884</v>
      </c>
      <c r="BB39" s="374">
        <f>BA39/'4'!AH39</f>
        <v>0.11469898358092259</v>
      </c>
      <c r="BC39" s="373">
        <v>1.146989835809226E-28</v>
      </c>
      <c r="BD39" s="374">
        <f>BC39/'4'!AI39</f>
        <v>8.8940138903209107E-2</v>
      </c>
      <c r="BE39" s="373">
        <v>1.146989835809226E-28</v>
      </c>
      <c r="BF39" s="374">
        <f>BE39/'4'!AJ39</f>
        <v>8.8940138903209107E-2</v>
      </c>
      <c r="BG39" s="373">
        <v>1.146989835809226E-28</v>
      </c>
      <c r="BH39" s="374">
        <f>BG39/'4'!AK39</f>
        <v>8.8940138903209107E-2</v>
      </c>
      <c r="BI39" s="373">
        <v>8661.2216140679884</v>
      </c>
      <c r="BJ39" s="374">
        <f>BI39/'4'!AL39</f>
        <v>0.11469898358092259</v>
      </c>
      <c r="BK39" s="373">
        <v>1.146989835809226E-28</v>
      </c>
      <c r="BL39" s="374">
        <f>BK39/'4'!AM39</f>
        <v>8.8940138903209107E-2</v>
      </c>
      <c r="BM39" s="373">
        <v>1.146989835809226E-28</v>
      </c>
      <c r="BN39" s="374">
        <f>BM39/'4'!AN39</f>
        <v>8.8940138903209107E-2</v>
      </c>
      <c r="BO39" s="373">
        <v>8661.2216140679884</v>
      </c>
      <c r="BP39" s="374">
        <f>BO39/'4'!AO39</f>
        <v>0.11469898358092259</v>
      </c>
      <c r="BQ39" s="373">
        <v>5899.7558858758548</v>
      </c>
      <c r="BR39" s="374">
        <f>BQ39/'4'!AP39</f>
        <v>0.11469898358092259</v>
      </c>
      <c r="BS39" s="373">
        <v>2761.4657281921336</v>
      </c>
      <c r="BT39" s="375">
        <f>BS39/'4'!AQ39</f>
        <v>0.11469898358092259</v>
      </c>
    </row>
    <row r="40" spans="1:79" s="376" customFormat="1" ht="15">
      <c r="A40" s="305"/>
      <c r="B40" s="256">
        <v>12</v>
      </c>
      <c r="C40" s="1084" t="s">
        <v>673</v>
      </c>
      <c r="D40" s="1084"/>
      <c r="E40" s="1084"/>
      <c r="F40" s="1084"/>
      <c r="G40" s="1084"/>
      <c r="H40" s="1085" t="s">
        <v>794</v>
      </c>
      <c r="I40" s="1086"/>
      <c r="J40" s="315">
        <v>7500</v>
      </c>
      <c r="K40" s="371">
        <v>3106.8847999805803</v>
      </c>
      <c r="L40" s="372">
        <f>K40/'4'!M40</f>
        <v>0.11469898358092259</v>
      </c>
      <c r="M40" s="373">
        <v>1.146989835809226E-28</v>
      </c>
      <c r="N40" s="374">
        <f>M40/'4'!N40</f>
        <v>0.11469898358092259</v>
      </c>
      <c r="O40" s="373">
        <v>1.146989835809226E-28</v>
      </c>
      <c r="P40" s="374">
        <f>O40/'4'!O40</f>
        <v>0.11469898358092259</v>
      </c>
      <c r="Q40" s="373">
        <v>1.146989835809226E-28</v>
      </c>
      <c r="R40" s="374">
        <f>Q40/'4'!P40</f>
        <v>0.11469898358092259</v>
      </c>
      <c r="S40" s="373">
        <v>3106.8847999805803</v>
      </c>
      <c r="T40" s="374">
        <f>S40/'4'!Q40</f>
        <v>0.11469898358092259</v>
      </c>
      <c r="U40" s="373">
        <v>1.146989835809226E-28</v>
      </c>
      <c r="V40" s="374">
        <f>U40/'4'!R40</f>
        <v>8.8940138903209107E-2</v>
      </c>
      <c r="W40" s="373">
        <v>1.146989835809226E-28</v>
      </c>
      <c r="X40" s="374">
        <f>W40/'4'!S40</f>
        <v>8.8940138903209107E-2</v>
      </c>
      <c r="Y40" s="373">
        <v>3106.8847999805803</v>
      </c>
      <c r="Z40" s="374">
        <f>Y40/'4'!T40</f>
        <v>0.11469898358092259</v>
      </c>
      <c r="AA40" s="373">
        <v>2345.9137083608384</v>
      </c>
      <c r="AB40" s="374">
        <f>AA40/'4'!U40</f>
        <v>0.11469898358092259</v>
      </c>
      <c r="AC40" s="373">
        <v>760.97109161974163</v>
      </c>
      <c r="AD40" s="375">
        <f>AC40/'4'!V40</f>
        <v>0.11469898358092259</v>
      </c>
      <c r="AE40" s="371">
        <v>1.146989835809226E-28</v>
      </c>
      <c r="AF40" s="374">
        <f>AE40/'4'!W40</f>
        <v>0.11469898358092259</v>
      </c>
      <c r="AG40" s="373">
        <v>1.146989835809226E-28</v>
      </c>
      <c r="AH40" s="374">
        <f>AG40/'4'!X40</f>
        <v>0.11469898358092259</v>
      </c>
      <c r="AI40" s="373">
        <v>1.146989835809226E-28</v>
      </c>
      <c r="AJ40" s="374">
        <f>AI40/'4'!Y40</f>
        <v>0.11469898358092259</v>
      </c>
      <c r="AK40" s="373">
        <v>1.146989835809226E-28</v>
      </c>
      <c r="AL40" s="374">
        <f>AK40/'4'!Z40</f>
        <v>0.11469898358092259</v>
      </c>
      <c r="AM40" s="373">
        <v>1.146989835809226E-28</v>
      </c>
      <c r="AN40" s="374">
        <f>AM40/'4'!AA40</f>
        <v>0.11469898358092259</v>
      </c>
      <c r="AO40" s="373">
        <v>1.146989835809226E-28</v>
      </c>
      <c r="AP40" s="374">
        <f>AO40/'4'!AB40</f>
        <v>0.11469898358092259</v>
      </c>
      <c r="AQ40" s="373">
        <v>1.146989835809226E-28</v>
      </c>
      <c r="AR40" s="374">
        <f>AQ40/'4'!AC40</f>
        <v>0.11469898358092259</v>
      </c>
      <c r="AS40" s="373">
        <v>1.146989835809226E-28</v>
      </c>
      <c r="AT40" s="374">
        <f>AS40/'4'!AD40</f>
        <v>0.11469898358092259</v>
      </c>
      <c r="AU40" s="373">
        <v>69.041884444012894</v>
      </c>
      <c r="AV40" s="374">
        <f>AU40/'4'!AE40</f>
        <v>0.11469898358092259</v>
      </c>
      <c r="AW40" s="373">
        <v>69.041884444012894</v>
      </c>
      <c r="AX40" s="375">
        <f>AW40/'4'!AF40</f>
        <v>0.11469898358092259</v>
      </c>
      <c r="AY40" s="371">
        <v>-69.041884444012894</v>
      </c>
      <c r="AZ40" s="375">
        <f>AY40/'4'!AG40</f>
        <v>0.11469898358092259</v>
      </c>
      <c r="BA40" s="373">
        <v>3106.8847999805803</v>
      </c>
      <c r="BB40" s="374">
        <f>BA40/'4'!AH40</f>
        <v>0.11469898358092259</v>
      </c>
      <c r="BC40" s="373">
        <v>1.146989835809226E-28</v>
      </c>
      <c r="BD40" s="374">
        <f>BC40/'4'!AI40</f>
        <v>8.8940138903209107E-2</v>
      </c>
      <c r="BE40" s="373">
        <v>1.146989835809226E-28</v>
      </c>
      <c r="BF40" s="374">
        <f>BE40/'4'!AJ40</f>
        <v>8.8940138903209107E-2</v>
      </c>
      <c r="BG40" s="373">
        <v>1.146989835809226E-28</v>
      </c>
      <c r="BH40" s="374">
        <f>BG40/'4'!AK40</f>
        <v>8.8940138903209107E-2</v>
      </c>
      <c r="BI40" s="373">
        <v>3106.8847999805803</v>
      </c>
      <c r="BJ40" s="374">
        <f>BI40/'4'!AL40</f>
        <v>0.11469898358092259</v>
      </c>
      <c r="BK40" s="373">
        <v>1.146989835809226E-28</v>
      </c>
      <c r="BL40" s="374">
        <f>BK40/'4'!AM40</f>
        <v>8.8940138903209107E-2</v>
      </c>
      <c r="BM40" s="373">
        <v>1.146989835809226E-28</v>
      </c>
      <c r="BN40" s="374">
        <f>BM40/'4'!AN40</f>
        <v>8.8940138903209107E-2</v>
      </c>
      <c r="BO40" s="373">
        <v>3106.8847999805803</v>
      </c>
      <c r="BP40" s="374">
        <f>BO40/'4'!AO40</f>
        <v>0.11469898358092259</v>
      </c>
      <c r="BQ40" s="373">
        <v>2414.9555928048517</v>
      </c>
      <c r="BR40" s="374">
        <f>BQ40/'4'!AP40</f>
        <v>0.11469898358092259</v>
      </c>
      <c r="BS40" s="373">
        <v>691.92920717572872</v>
      </c>
      <c r="BT40" s="375">
        <f>BS40/'4'!AQ40</f>
        <v>0.11469898358092259</v>
      </c>
    </row>
    <row r="41" spans="1:79" s="376" customFormat="1" ht="15">
      <c r="A41" s="305"/>
      <c r="B41" s="256">
        <v>13</v>
      </c>
      <c r="C41" s="1084" t="s">
        <v>674</v>
      </c>
      <c r="D41" s="1084"/>
      <c r="E41" s="1084"/>
      <c r="F41" s="1084"/>
      <c r="G41" s="1084"/>
      <c r="H41" s="1085" t="s">
        <v>792</v>
      </c>
      <c r="I41" s="1086"/>
      <c r="J41" s="315">
        <v>1134</v>
      </c>
      <c r="K41" s="371">
        <v>2687.3937305123545</v>
      </c>
      <c r="L41" s="372">
        <f>K41/'4'!M41</f>
        <v>0.11469898358092259</v>
      </c>
      <c r="M41" s="373">
        <v>1.146989835809226E-28</v>
      </c>
      <c r="N41" s="374">
        <f>M41/'4'!N41</f>
        <v>0.11469898358092259</v>
      </c>
      <c r="O41" s="373">
        <v>1.146989835809226E-28</v>
      </c>
      <c r="P41" s="374">
        <f>O41/'4'!O41</f>
        <v>0.11469898358092259</v>
      </c>
      <c r="Q41" s="373">
        <v>1.146989835809226E-28</v>
      </c>
      <c r="R41" s="374">
        <f>Q41/'4'!P41</f>
        <v>0.11469898358092259</v>
      </c>
      <c r="S41" s="373">
        <v>2687.3937305123545</v>
      </c>
      <c r="T41" s="374">
        <f>S41/'4'!Q41</f>
        <v>0.11469898358092259</v>
      </c>
      <c r="U41" s="373">
        <v>1.146989835809226E-28</v>
      </c>
      <c r="V41" s="374">
        <f>U41/'4'!R41</f>
        <v>8.8940138903209107E-2</v>
      </c>
      <c r="W41" s="373">
        <v>1.146989835809226E-28</v>
      </c>
      <c r="X41" s="374">
        <f>W41/'4'!S41</f>
        <v>8.8940138903209107E-2</v>
      </c>
      <c r="Y41" s="373">
        <v>2687.3937305123545</v>
      </c>
      <c r="Z41" s="374">
        <f>Y41/'4'!T41</f>
        <v>0.11469898358092259</v>
      </c>
      <c r="AA41" s="373">
        <v>1301.2419971806996</v>
      </c>
      <c r="AB41" s="374">
        <f>AA41/'4'!U41</f>
        <v>0.11469898358092259</v>
      </c>
      <c r="AC41" s="373">
        <v>1386.1517333316549</v>
      </c>
      <c r="AD41" s="375">
        <f>AC41/'4'!V41</f>
        <v>0.11469898358092259</v>
      </c>
      <c r="AE41" s="371">
        <v>1.146989835809226E-28</v>
      </c>
      <c r="AF41" s="374">
        <f>AE41/'4'!W41</f>
        <v>0.11469898358092259</v>
      </c>
      <c r="AG41" s="373">
        <v>1.146989835809226E-28</v>
      </c>
      <c r="AH41" s="374">
        <f>AG41/'4'!X41</f>
        <v>0.11469898358092259</v>
      </c>
      <c r="AI41" s="373">
        <v>1.146989835809226E-28</v>
      </c>
      <c r="AJ41" s="374">
        <f>AI41/'4'!Y41</f>
        <v>0.11469898358092259</v>
      </c>
      <c r="AK41" s="373">
        <v>1.146989835809226E-28</v>
      </c>
      <c r="AL41" s="374">
        <f>AK41/'4'!Z41</f>
        <v>0.11469898358092259</v>
      </c>
      <c r="AM41" s="373">
        <v>1.146989835809226E-28</v>
      </c>
      <c r="AN41" s="374">
        <f>AM41/'4'!AA41</f>
        <v>0.11469898358092259</v>
      </c>
      <c r="AO41" s="373">
        <v>1.146989835809226E-28</v>
      </c>
      <c r="AP41" s="374">
        <f>AO41/'4'!AB41</f>
        <v>0.11469898358092259</v>
      </c>
      <c r="AQ41" s="373">
        <v>1.146989835809226E-28</v>
      </c>
      <c r="AR41" s="374">
        <f>AQ41/'4'!AC41</f>
        <v>0.11469898358092259</v>
      </c>
      <c r="AS41" s="373">
        <v>1.146989835809226E-28</v>
      </c>
      <c r="AT41" s="374">
        <f>AS41/'4'!AD41</f>
        <v>0.11469898358092259</v>
      </c>
      <c r="AU41" s="373">
        <v>67.184843262808869</v>
      </c>
      <c r="AV41" s="374">
        <f>AU41/'4'!AE41</f>
        <v>0.11469898358092259</v>
      </c>
      <c r="AW41" s="373">
        <v>67.184843262808869</v>
      </c>
      <c r="AX41" s="375">
        <f>AW41/'4'!AF41</f>
        <v>0.11469898358092259</v>
      </c>
      <c r="AY41" s="371">
        <v>-67.184843262808869</v>
      </c>
      <c r="AZ41" s="375">
        <f>AY41/'4'!AG41</f>
        <v>0.11469898358092259</v>
      </c>
      <c r="BA41" s="373">
        <v>2687.3937305123545</v>
      </c>
      <c r="BB41" s="374">
        <f>BA41/'4'!AH41</f>
        <v>0.11469898358092259</v>
      </c>
      <c r="BC41" s="373">
        <v>1.146989835809226E-28</v>
      </c>
      <c r="BD41" s="374">
        <f>BC41/'4'!AI41</f>
        <v>8.8940138903209107E-2</v>
      </c>
      <c r="BE41" s="373">
        <v>1.146989835809226E-28</v>
      </c>
      <c r="BF41" s="374">
        <f>BE41/'4'!AJ41</f>
        <v>8.8940138903209107E-2</v>
      </c>
      <c r="BG41" s="373">
        <v>1.146989835809226E-28</v>
      </c>
      <c r="BH41" s="374">
        <f>BG41/'4'!AK41</f>
        <v>8.8940138903209107E-2</v>
      </c>
      <c r="BI41" s="373">
        <v>2687.3937305123545</v>
      </c>
      <c r="BJ41" s="374">
        <f>BI41/'4'!AL41</f>
        <v>0.11469898358092259</v>
      </c>
      <c r="BK41" s="373">
        <v>1.146989835809226E-28</v>
      </c>
      <c r="BL41" s="374">
        <f>BK41/'4'!AM41</f>
        <v>8.8940138903209107E-2</v>
      </c>
      <c r="BM41" s="373">
        <v>1.146989835809226E-28</v>
      </c>
      <c r="BN41" s="374">
        <f>BM41/'4'!AN41</f>
        <v>8.8940138903209107E-2</v>
      </c>
      <c r="BO41" s="373">
        <v>2687.3937305123545</v>
      </c>
      <c r="BP41" s="374">
        <f>BO41/'4'!AO41</f>
        <v>0.11469898358092259</v>
      </c>
      <c r="BQ41" s="373">
        <v>1368.4268404435086</v>
      </c>
      <c r="BR41" s="374">
        <f>BQ41/'4'!AP41</f>
        <v>0.11469898358092259</v>
      </c>
      <c r="BS41" s="373">
        <v>1318.9668900688459</v>
      </c>
      <c r="BT41" s="375">
        <f>BS41/'4'!AQ41</f>
        <v>0.11469898358092259</v>
      </c>
    </row>
    <row r="42" spans="1:79" s="376" customFormat="1" ht="15">
      <c r="A42" s="305"/>
      <c r="B42" s="256">
        <v>14</v>
      </c>
      <c r="C42" s="1084" t="s">
        <v>675</v>
      </c>
      <c r="D42" s="1084"/>
      <c r="E42" s="1084"/>
      <c r="F42" s="1084"/>
      <c r="G42" s="1084"/>
      <c r="H42" s="1085" t="s">
        <v>793</v>
      </c>
      <c r="I42" s="1086"/>
      <c r="J42" s="315">
        <v>82205</v>
      </c>
      <c r="K42" s="371">
        <v>1693.3116136476738</v>
      </c>
      <c r="L42" s="372">
        <f>K42/'4'!M42</f>
        <v>0.12545686628763572</v>
      </c>
      <c r="M42" s="373">
        <v>1.2554113725746179E-28</v>
      </c>
      <c r="N42" s="374">
        <f>M42/'4'!N42</f>
        <v>0.1255411372574618</v>
      </c>
      <c r="O42" s="373">
        <v>1.2554113725746179E-28</v>
      </c>
      <c r="P42" s="374">
        <f>O42/'4'!O42</f>
        <v>0.1255411372574618</v>
      </c>
      <c r="Q42" s="373">
        <v>1.2554113725746179E-28</v>
      </c>
      <c r="R42" s="374">
        <f>Q42/'4'!P42</f>
        <v>0.1255411372574618</v>
      </c>
      <c r="S42" s="373">
        <v>1693.3116136476738</v>
      </c>
      <c r="T42" s="374">
        <f>S42/'4'!Q42</f>
        <v>0.12545686628763572</v>
      </c>
      <c r="U42" s="373">
        <v>1.2554113725746179E-28</v>
      </c>
      <c r="V42" s="374">
        <f>U42/'4'!R42</f>
        <v>9.7347385627597025E-2</v>
      </c>
      <c r="W42" s="373">
        <v>1.2554113725746179E-28</v>
      </c>
      <c r="X42" s="374">
        <f>W42/'4'!S42</f>
        <v>9.7347385627597025E-2</v>
      </c>
      <c r="Y42" s="373">
        <v>1693.3116136476738</v>
      </c>
      <c r="Z42" s="374">
        <f>Y42/'4'!T42</f>
        <v>0.12545686628763572</v>
      </c>
      <c r="AA42" s="373">
        <v>907.22854700752066</v>
      </c>
      <c r="AB42" s="374">
        <f>AA42/'4'!U42</f>
        <v>0.12545686628763572</v>
      </c>
      <c r="AC42" s="373">
        <v>786.08306664015311</v>
      </c>
      <c r="AD42" s="375">
        <f>AC42/'4'!V42</f>
        <v>0.12545686628763572</v>
      </c>
      <c r="AE42" s="371">
        <v>1.2554113725746179E-28</v>
      </c>
      <c r="AF42" s="374">
        <f>AE42/'4'!W42</f>
        <v>0.1255411372574618</v>
      </c>
      <c r="AG42" s="373">
        <v>1.2554113725746179E-28</v>
      </c>
      <c r="AH42" s="374">
        <f>AG42/'4'!X42</f>
        <v>0.1255411372574618</v>
      </c>
      <c r="AI42" s="373">
        <v>1.2554113725746179E-28</v>
      </c>
      <c r="AJ42" s="374">
        <f>AI42/'4'!Y42</f>
        <v>0.1255411372574618</v>
      </c>
      <c r="AK42" s="373">
        <v>1.2554113725746179E-28</v>
      </c>
      <c r="AL42" s="374">
        <f>AK42/'4'!Z42</f>
        <v>0.1255411372574618</v>
      </c>
      <c r="AM42" s="373">
        <v>1.2554113725746179E-28</v>
      </c>
      <c r="AN42" s="374">
        <f>AM42/'4'!AA42</f>
        <v>0.1255411372574618</v>
      </c>
      <c r="AO42" s="373">
        <v>1.2554113725746179E-28</v>
      </c>
      <c r="AP42" s="374">
        <f>AO42/'4'!AB42</f>
        <v>0.1255411372574618</v>
      </c>
      <c r="AQ42" s="373">
        <v>1.2554113725746179E-28</v>
      </c>
      <c r="AR42" s="374">
        <f>AQ42/'4'!AC42</f>
        <v>0.1255411372574618</v>
      </c>
      <c r="AS42" s="373">
        <v>1.2554113725746179E-28</v>
      </c>
      <c r="AT42" s="374">
        <f>AS42/'4'!AD42</f>
        <v>0.1255411372574618</v>
      </c>
      <c r="AU42" s="373">
        <v>241.90165909252482</v>
      </c>
      <c r="AV42" s="374">
        <f>AU42/'4'!AE42</f>
        <v>0.12545686628763572</v>
      </c>
      <c r="AW42" s="373">
        <v>241.90165909252482</v>
      </c>
      <c r="AX42" s="375">
        <f>AW42/'4'!AF42</f>
        <v>0.12545686628763572</v>
      </c>
      <c r="AY42" s="371">
        <v>-241.90165909252482</v>
      </c>
      <c r="AZ42" s="375">
        <f>AY42/'4'!AG42</f>
        <v>0.12545686628763572</v>
      </c>
      <c r="BA42" s="373">
        <v>1693.3116136476738</v>
      </c>
      <c r="BB42" s="374">
        <f>BA42/'4'!AH42</f>
        <v>0.12545686628763572</v>
      </c>
      <c r="BC42" s="373">
        <v>1.2554113725746179E-28</v>
      </c>
      <c r="BD42" s="374">
        <f>BC42/'4'!AI42</f>
        <v>9.7347385627597025E-2</v>
      </c>
      <c r="BE42" s="373">
        <v>1.2554113725746179E-28</v>
      </c>
      <c r="BF42" s="374">
        <f>BE42/'4'!AJ42</f>
        <v>9.7347385627597025E-2</v>
      </c>
      <c r="BG42" s="373">
        <v>1.2554113725746179E-28</v>
      </c>
      <c r="BH42" s="374">
        <f>BG42/'4'!AK42</f>
        <v>9.7347385627597025E-2</v>
      </c>
      <c r="BI42" s="373">
        <v>1693.3116136476738</v>
      </c>
      <c r="BJ42" s="374">
        <f>BI42/'4'!AL42</f>
        <v>0.12545686628763572</v>
      </c>
      <c r="BK42" s="373">
        <v>1.2554113725746179E-28</v>
      </c>
      <c r="BL42" s="374">
        <f>BK42/'4'!AM42</f>
        <v>9.7347385627597025E-2</v>
      </c>
      <c r="BM42" s="373">
        <v>1.2554113725746179E-28</v>
      </c>
      <c r="BN42" s="374">
        <f>BM42/'4'!AN42</f>
        <v>9.7347385627597025E-2</v>
      </c>
      <c r="BO42" s="373">
        <v>1693.3116136476738</v>
      </c>
      <c r="BP42" s="374">
        <f>BO42/'4'!AO42</f>
        <v>0.12545686628763572</v>
      </c>
      <c r="BQ42" s="373">
        <v>1149.1302061000456</v>
      </c>
      <c r="BR42" s="374">
        <f>BQ42/'4'!AP42</f>
        <v>0.12545686628763572</v>
      </c>
      <c r="BS42" s="373">
        <v>544.18140754762828</v>
      </c>
      <c r="BT42" s="375">
        <f>BS42/'4'!AQ42</f>
        <v>0.12545686628763572</v>
      </c>
    </row>
    <row r="43" spans="1:79" s="376" customFormat="1" ht="15">
      <c r="A43" s="305"/>
      <c r="B43" s="256">
        <v>15</v>
      </c>
      <c r="C43" s="1084" t="s">
        <v>676</v>
      </c>
      <c r="D43" s="1084"/>
      <c r="E43" s="1084"/>
      <c r="F43" s="1084"/>
      <c r="G43" s="1084"/>
      <c r="H43" s="1085" t="s">
        <v>788</v>
      </c>
      <c r="I43" s="1086"/>
      <c r="J43" s="315">
        <v>11059</v>
      </c>
      <c r="K43" s="371">
        <v>12348.27837542508</v>
      </c>
      <c r="L43" s="372">
        <f>K43/'4'!M43</f>
        <v>0.11469898358092259</v>
      </c>
      <c r="M43" s="373">
        <v>1.146989835809226E-28</v>
      </c>
      <c r="N43" s="374">
        <f>M43/'4'!N43</f>
        <v>0.11469898358092259</v>
      </c>
      <c r="O43" s="373">
        <v>1.146989835809226E-28</v>
      </c>
      <c r="P43" s="374">
        <f>O43/'4'!O43</f>
        <v>0.11469898358092259</v>
      </c>
      <c r="Q43" s="373">
        <v>1.146989835809226E-28</v>
      </c>
      <c r="R43" s="374">
        <f>Q43/'4'!P43</f>
        <v>0.11469898358092259</v>
      </c>
      <c r="S43" s="373">
        <v>12348.27837542508</v>
      </c>
      <c r="T43" s="374">
        <f>S43/'4'!Q43</f>
        <v>0.11469898358092259</v>
      </c>
      <c r="U43" s="373">
        <v>1.146989835809226E-28</v>
      </c>
      <c r="V43" s="374">
        <f>U43/'4'!R43</f>
        <v>8.8940138903209107E-2</v>
      </c>
      <c r="W43" s="373">
        <v>1.146989835809226E-28</v>
      </c>
      <c r="X43" s="374">
        <f>W43/'4'!S43</f>
        <v>8.8940138903209107E-2</v>
      </c>
      <c r="Y43" s="373">
        <v>12348.27837542508</v>
      </c>
      <c r="Z43" s="374">
        <f>Y43/'4'!T43</f>
        <v>0.11469898358092259</v>
      </c>
      <c r="AA43" s="373">
        <v>12348.27837542508</v>
      </c>
      <c r="AB43" s="374">
        <f>AA43/'4'!U43</f>
        <v>0.11469898358092259</v>
      </c>
      <c r="AC43" s="373">
        <v>1.146989835809226E-28</v>
      </c>
      <c r="AD43" s="375">
        <f>AC43/'4'!V43</f>
        <v>0.11469898358092259</v>
      </c>
      <c r="AE43" s="371">
        <v>1.146989835809226E-28</v>
      </c>
      <c r="AF43" s="374">
        <f>AE43/'4'!W43</f>
        <v>0.11469898358092259</v>
      </c>
      <c r="AG43" s="373">
        <v>1.146989835809226E-28</v>
      </c>
      <c r="AH43" s="374">
        <f>AG43/'4'!X43</f>
        <v>0.11469898358092259</v>
      </c>
      <c r="AI43" s="373">
        <v>1.146989835809226E-28</v>
      </c>
      <c r="AJ43" s="374">
        <f>AI43/'4'!Y43</f>
        <v>0.11469898358092259</v>
      </c>
      <c r="AK43" s="373">
        <v>1.146989835809226E-28</v>
      </c>
      <c r="AL43" s="374">
        <f>AK43/'4'!Z43</f>
        <v>0.11469898358092259</v>
      </c>
      <c r="AM43" s="373">
        <v>1.146989835809226E-28</v>
      </c>
      <c r="AN43" s="374">
        <f>AM43/'4'!AA43</f>
        <v>0.11469898358092259</v>
      </c>
      <c r="AO43" s="373">
        <v>1.146989835809226E-28</v>
      </c>
      <c r="AP43" s="374">
        <f>AO43/'4'!AB43</f>
        <v>0.11469898358092259</v>
      </c>
      <c r="AQ43" s="373">
        <v>1.146989835809226E-28</v>
      </c>
      <c r="AR43" s="374">
        <f>AQ43/'4'!AC43</f>
        <v>0.11469898358092259</v>
      </c>
      <c r="AS43" s="373">
        <v>1.146989835809226E-28</v>
      </c>
      <c r="AT43" s="374">
        <f>AS43/'4'!AD43</f>
        <v>0.11469898358092259</v>
      </c>
      <c r="AU43" s="373">
        <v>1.146989835809226E-28</v>
      </c>
      <c r="AV43" s="374">
        <f>AU43/'4'!AE43</f>
        <v>0.11469898358092259</v>
      </c>
      <c r="AW43" s="373">
        <v>1.146989835809226E-28</v>
      </c>
      <c r="AX43" s="375">
        <f>AW43/'4'!AF43</f>
        <v>0.11469898358092259</v>
      </c>
      <c r="AY43" s="371">
        <v>1.146989835809226E-28</v>
      </c>
      <c r="AZ43" s="375">
        <f>AY43/'4'!AG43</f>
        <v>0.11469898358092259</v>
      </c>
      <c r="BA43" s="373">
        <v>12348.27837542508</v>
      </c>
      <c r="BB43" s="374">
        <f>BA43/'4'!AH43</f>
        <v>0.11469898358092259</v>
      </c>
      <c r="BC43" s="373">
        <v>1.146989835809226E-28</v>
      </c>
      <c r="BD43" s="374">
        <f>BC43/'4'!AI43</f>
        <v>8.8940138903209107E-2</v>
      </c>
      <c r="BE43" s="373">
        <v>1.146989835809226E-28</v>
      </c>
      <c r="BF43" s="374">
        <f>BE43/'4'!AJ43</f>
        <v>8.8940138903209107E-2</v>
      </c>
      <c r="BG43" s="373">
        <v>1.146989835809226E-28</v>
      </c>
      <c r="BH43" s="374">
        <f>BG43/'4'!AK43</f>
        <v>8.8940138903209107E-2</v>
      </c>
      <c r="BI43" s="373">
        <v>12348.27837542508</v>
      </c>
      <c r="BJ43" s="374">
        <f>BI43/'4'!AL43</f>
        <v>0.11469898358092259</v>
      </c>
      <c r="BK43" s="373">
        <v>1.146989835809226E-28</v>
      </c>
      <c r="BL43" s="374">
        <f>BK43/'4'!AM43</f>
        <v>8.8940138903209107E-2</v>
      </c>
      <c r="BM43" s="373">
        <v>1.146989835809226E-28</v>
      </c>
      <c r="BN43" s="374">
        <f>BM43/'4'!AN43</f>
        <v>8.8940138903209107E-2</v>
      </c>
      <c r="BO43" s="373">
        <v>12348.27837542508</v>
      </c>
      <c r="BP43" s="374">
        <f>BO43/'4'!AO43</f>
        <v>0.11469898358092259</v>
      </c>
      <c r="BQ43" s="373">
        <v>12348.27837542508</v>
      </c>
      <c r="BR43" s="374">
        <f>BQ43/'4'!AP43</f>
        <v>0.11469898358092259</v>
      </c>
      <c r="BS43" s="373">
        <v>1.146989835809226E-28</v>
      </c>
      <c r="BT43" s="375">
        <f>BS43/'4'!AQ43</f>
        <v>0.11469898358092259</v>
      </c>
    </row>
    <row r="44" spans="1:79" s="376" customFormat="1" ht="15">
      <c r="A44" s="305"/>
      <c r="B44" s="256">
        <v>16</v>
      </c>
      <c r="C44" s="1084" t="s">
        <v>677</v>
      </c>
      <c r="D44" s="1084"/>
      <c r="E44" s="1084"/>
      <c r="F44" s="1084"/>
      <c r="G44" s="1084"/>
      <c r="H44" s="1085" t="s">
        <v>788</v>
      </c>
      <c r="I44" s="1086"/>
      <c r="J44" s="315">
        <v>11119</v>
      </c>
      <c r="K44" s="371">
        <v>1660.9560875365296</v>
      </c>
      <c r="L44" s="372">
        <f>K44/'4'!M44</f>
        <v>0.11469898358092258</v>
      </c>
      <c r="M44" s="373">
        <v>1.146989835809226E-28</v>
      </c>
      <c r="N44" s="374">
        <f>M44/'4'!N44</f>
        <v>0.11469898358092259</v>
      </c>
      <c r="O44" s="373">
        <v>1.146989835809226E-28</v>
      </c>
      <c r="P44" s="374">
        <f>O44/'4'!O44</f>
        <v>0.11469898358092259</v>
      </c>
      <c r="Q44" s="373">
        <v>1.146989835809226E-28</v>
      </c>
      <c r="R44" s="374">
        <f>Q44/'4'!P44</f>
        <v>0.11469898358092259</v>
      </c>
      <c r="S44" s="373">
        <v>1660.9560875365296</v>
      </c>
      <c r="T44" s="374">
        <f>S44/'4'!Q44</f>
        <v>0.11469898358092258</v>
      </c>
      <c r="U44" s="373">
        <v>1.146989835809226E-28</v>
      </c>
      <c r="V44" s="374">
        <f>U44/'4'!R44</f>
        <v>8.8940138903209107E-2</v>
      </c>
      <c r="W44" s="373">
        <v>1.146989835809226E-28</v>
      </c>
      <c r="X44" s="374">
        <f>W44/'4'!S44</f>
        <v>8.8940138903209107E-2</v>
      </c>
      <c r="Y44" s="373">
        <v>1660.9560875365296</v>
      </c>
      <c r="Z44" s="374">
        <f>Y44/'4'!T44</f>
        <v>0.11469898358092258</v>
      </c>
      <c r="AA44" s="373">
        <v>1660.922868414779</v>
      </c>
      <c r="AB44" s="374">
        <f>AA44/'4'!U44</f>
        <v>0.11469898358092259</v>
      </c>
      <c r="AC44" s="373">
        <v>3.3219121750659435E-2</v>
      </c>
      <c r="AD44" s="375">
        <f>AC44/'4'!V44</f>
        <v>0.11469898358092259</v>
      </c>
      <c r="AE44" s="371">
        <v>1.146989835809226E-28</v>
      </c>
      <c r="AF44" s="374">
        <f>AE44/'4'!W44</f>
        <v>0.11469898358092259</v>
      </c>
      <c r="AG44" s="373">
        <v>1.146989835809226E-28</v>
      </c>
      <c r="AH44" s="374">
        <f>AG44/'4'!X44</f>
        <v>0.11469898358092259</v>
      </c>
      <c r="AI44" s="373">
        <v>1.146989835809226E-28</v>
      </c>
      <c r="AJ44" s="374">
        <f>AI44/'4'!Y44</f>
        <v>0.11469898358092259</v>
      </c>
      <c r="AK44" s="373">
        <v>1.146989835809226E-28</v>
      </c>
      <c r="AL44" s="374">
        <f>AK44/'4'!Z44</f>
        <v>0.11469898358092259</v>
      </c>
      <c r="AM44" s="373">
        <v>1.146989835809226E-28</v>
      </c>
      <c r="AN44" s="374">
        <f>AM44/'4'!AA44</f>
        <v>0.11469898358092259</v>
      </c>
      <c r="AO44" s="373">
        <v>1.146989835809226E-28</v>
      </c>
      <c r="AP44" s="374">
        <f>AO44/'4'!AB44</f>
        <v>0.11469898358092259</v>
      </c>
      <c r="AQ44" s="373">
        <v>1.146989835809226E-28</v>
      </c>
      <c r="AR44" s="374">
        <f>AQ44/'4'!AC44</f>
        <v>0.11469898358092259</v>
      </c>
      <c r="AS44" s="373">
        <v>1.146989835809226E-28</v>
      </c>
      <c r="AT44" s="374">
        <f>AS44/'4'!AD44</f>
        <v>0.11469898358092259</v>
      </c>
      <c r="AU44" s="373">
        <v>3.3219121750659435E-2</v>
      </c>
      <c r="AV44" s="374">
        <f>AU44/'4'!AE44</f>
        <v>0.11469898358092259</v>
      </c>
      <c r="AW44" s="373">
        <v>3.3219121750659435E-2</v>
      </c>
      <c r="AX44" s="375">
        <f>AW44/'4'!AF44</f>
        <v>0.11469898358092259</v>
      </c>
      <c r="AY44" s="371">
        <v>-3.3219121750659435E-2</v>
      </c>
      <c r="AZ44" s="375">
        <f>AY44/'4'!AG44</f>
        <v>0.11469898358092259</v>
      </c>
      <c r="BA44" s="373">
        <v>1660.9560875365296</v>
      </c>
      <c r="BB44" s="374">
        <f>BA44/'4'!AH44</f>
        <v>0.11469898358092258</v>
      </c>
      <c r="BC44" s="373">
        <v>1.146989835809226E-28</v>
      </c>
      <c r="BD44" s="374">
        <f>BC44/'4'!AI44</f>
        <v>8.8940138903209107E-2</v>
      </c>
      <c r="BE44" s="373">
        <v>1.146989835809226E-28</v>
      </c>
      <c r="BF44" s="374">
        <f>BE44/'4'!AJ44</f>
        <v>8.8940138903209107E-2</v>
      </c>
      <c r="BG44" s="373">
        <v>1.146989835809226E-28</v>
      </c>
      <c r="BH44" s="374">
        <f>BG44/'4'!AK44</f>
        <v>8.8940138903209107E-2</v>
      </c>
      <c r="BI44" s="373">
        <v>1660.9560875365296</v>
      </c>
      <c r="BJ44" s="374">
        <f>BI44/'4'!AL44</f>
        <v>0.11469898358092258</v>
      </c>
      <c r="BK44" s="373">
        <v>1.146989835809226E-28</v>
      </c>
      <c r="BL44" s="374">
        <f>BK44/'4'!AM44</f>
        <v>8.8940138903209107E-2</v>
      </c>
      <c r="BM44" s="373">
        <v>1.146989835809226E-28</v>
      </c>
      <c r="BN44" s="374">
        <f>BM44/'4'!AN44</f>
        <v>8.8940138903209107E-2</v>
      </c>
      <c r="BO44" s="373">
        <v>1660.9560875365296</v>
      </c>
      <c r="BP44" s="374">
        <f>BO44/'4'!AO44</f>
        <v>0.11469898358092258</v>
      </c>
      <c r="BQ44" s="373">
        <v>1660.9560875365296</v>
      </c>
      <c r="BR44" s="374">
        <f>BQ44/'4'!AP44</f>
        <v>0.11469898358092258</v>
      </c>
      <c r="BS44" s="373">
        <v>1.146989835809226E-28</v>
      </c>
      <c r="BT44" s="375">
        <f>BS44/'4'!AQ44</f>
        <v>0.11469898358092259</v>
      </c>
    </row>
    <row r="45" spans="1:79" s="376" customFormat="1" ht="15">
      <c r="A45" s="305"/>
      <c r="B45" s="256">
        <v>17</v>
      </c>
      <c r="C45" s="1084" t="s">
        <v>678</v>
      </c>
      <c r="D45" s="1084"/>
      <c r="E45" s="1084"/>
      <c r="F45" s="1084"/>
      <c r="G45" s="1084"/>
      <c r="H45" s="1085" t="s">
        <v>792</v>
      </c>
      <c r="I45" s="1086"/>
      <c r="J45" s="315">
        <v>1113</v>
      </c>
      <c r="K45" s="371">
        <v>1305.2457318297065</v>
      </c>
      <c r="L45" s="372">
        <f>K45/'4'!M45</f>
        <v>0.11469898358092259</v>
      </c>
      <c r="M45" s="373">
        <v>1.146989835809226E-28</v>
      </c>
      <c r="N45" s="374">
        <f>M45/'4'!N45</f>
        <v>0.11469898358092259</v>
      </c>
      <c r="O45" s="373">
        <v>1.146989835809226E-28</v>
      </c>
      <c r="P45" s="374">
        <f>O45/'4'!O45</f>
        <v>0.11469898358092259</v>
      </c>
      <c r="Q45" s="373">
        <v>1.146989835809226E-28</v>
      </c>
      <c r="R45" s="374">
        <f>Q45/'4'!P45</f>
        <v>0.11469898358092259</v>
      </c>
      <c r="S45" s="373">
        <v>1305.2457318297065</v>
      </c>
      <c r="T45" s="374">
        <f>S45/'4'!Q45</f>
        <v>0.11469898358092259</v>
      </c>
      <c r="U45" s="373">
        <v>1.146989835809226E-28</v>
      </c>
      <c r="V45" s="374">
        <f>U45/'4'!R45</f>
        <v>8.8940138903209107E-2</v>
      </c>
      <c r="W45" s="373">
        <v>1.146989835809226E-28</v>
      </c>
      <c r="X45" s="374">
        <f>W45/'4'!S45</f>
        <v>8.8940138903209107E-2</v>
      </c>
      <c r="Y45" s="373">
        <v>1305.2457318297065</v>
      </c>
      <c r="Z45" s="374">
        <f>Y45/'4'!T45</f>
        <v>0.11469898358092259</v>
      </c>
      <c r="AA45" s="373">
        <v>947.85116665012129</v>
      </c>
      <c r="AB45" s="374">
        <f>AA45/'4'!U45</f>
        <v>0.11469898358092259</v>
      </c>
      <c r="AC45" s="373">
        <v>357.39456517958524</v>
      </c>
      <c r="AD45" s="375">
        <f>AC45/'4'!V45</f>
        <v>0.11469898358092259</v>
      </c>
      <c r="AE45" s="371">
        <v>1.146989835809226E-28</v>
      </c>
      <c r="AF45" s="374">
        <f>AE45/'4'!W45</f>
        <v>0.11469898358092259</v>
      </c>
      <c r="AG45" s="373">
        <v>1.146989835809226E-28</v>
      </c>
      <c r="AH45" s="374">
        <f>AG45/'4'!X45</f>
        <v>0.11469898358092259</v>
      </c>
      <c r="AI45" s="373">
        <v>1.146989835809226E-28</v>
      </c>
      <c r="AJ45" s="374">
        <f>AI45/'4'!Y45</f>
        <v>0.11469898358092259</v>
      </c>
      <c r="AK45" s="373">
        <v>1.146989835809226E-28</v>
      </c>
      <c r="AL45" s="374">
        <f>AK45/'4'!Z45</f>
        <v>0.11469898358092259</v>
      </c>
      <c r="AM45" s="373">
        <v>1.146989835809226E-28</v>
      </c>
      <c r="AN45" s="374">
        <f>AM45/'4'!AA45</f>
        <v>0.11469898358092259</v>
      </c>
      <c r="AO45" s="373">
        <v>1.146989835809226E-28</v>
      </c>
      <c r="AP45" s="374">
        <f>AO45/'4'!AB45</f>
        <v>0.11469898358092259</v>
      </c>
      <c r="AQ45" s="373">
        <v>1.146989835809226E-28</v>
      </c>
      <c r="AR45" s="374">
        <f>AQ45/'4'!AC45</f>
        <v>0.11469898358092259</v>
      </c>
      <c r="AS45" s="373">
        <v>1.146989835809226E-28</v>
      </c>
      <c r="AT45" s="374">
        <f>AS45/'4'!AD45</f>
        <v>0.11469898358092259</v>
      </c>
      <c r="AU45" s="373">
        <v>32.631143295742667</v>
      </c>
      <c r="AV45" s="374">
        <f>AU45/'4'!AE45</f>
        <v>0.11469898358092261</v>
      </c>
      <c r="AW45" s="373">
        <v>32.631143295742667</v>
      </c>
      <c r="AX45" s="375">
        <f>AW45/'4'!AF45</f>
        <v>0.11469898358092261</v>
      </c>
      <c r="AY45" s="371">
        <v>-32.631143295742667</v>
      </c>
      <c r="AZ45" s="375">
        <f>AY45/'4'!AG45</f>
        <v>0.11469898358092261</v>
      </c>
      <c r="BA45" s="373">
        <v>1305.2457318297065</v>
      </c>
      <c r="BB45" s="374">
        <f>BA45/'4'!AH45</f>
        <v>0.11469898358092259</v>
      </c>
      <c r="BC45" s="373">
        <v>1.146989835809226E-28</v>
      </c>
      <c r="BD45" s="374">
        <f>BC45/'4'!AI45</f>
        <v>8.8940138903209107E-2</v>
      </c>
      <c r="BE45" s="373">
        <v>1.146989835809226E-28</v>
      </c>
      <c r="BF45" s="374">
        <f>BE45/'4'!AJ45</f>
        <v>8.8940138903209107E-2</v>
      </c>
      <c r="BG45" s="373">
        <v>1.146989835809226E-28</v>
      </c>
      <c r="BH45" s="374">
        <f>BG45/'4'!AK45</f>
        <v>8.8940138903209107E-2</v>
      </c>
      <c r="BI45" s="373">
        <v>1305.2457318297065</v>
      </c>
      <c r="BJ45" s="374">
        <f>BI45/'4'!AL45</f>
        <v>0.11469898358092259</v>
      </c>
      <c r="BK45" s="373">
        <v>1.146989835809226E-28</v>
      </c>
      <c r="BL45" s="374">
        <f>BK45/'4'!AM45</f>
        <v>8.8940138903209107E-2</v>
      </c>
      <c r="BM45" s="373">
        <v>1.146989835809226E-28</v>
      </c>
      <c r="BN45" s="374">
        <f>BM45/'4'!AN45</f>
        <v>8.8940138903209107E-2</v>
      </c>
      <c r="BO45" s="373">
        <v>1305.2457318297065</v>
      </c>
      <c r="BP45" s="374">
        <f>BO45/'4'!AO45</f>
        <v>0.11469898358092259</v>
      </c>
      <c r="BQ45" s="373">
        <v>980.48230994586379</v>
      </c>
      <c r="BR45" s="374">
        <f>BQ45/'4'!AP45</f>
        <v>0.11469898358092259</v>
      </c>
      <c r="BS45" s="373">
        <v>324.76342188384257</v>
      </c>
      <c r="BT45" s="375">
        <f>BS45/'4'!AQ45</f>
        <v>0.11469898358092259</v>
      </c>
    </row>
    <row r="46" spans="1:79" s="376" customFormat="1" ht="15">
      <c r="A46" s="305"/>
      <c r="B46" s="256">
        <v>18</v>
      </c>
      <c r="C46" s="1084" t="s">
        <v>679</v>
      </c>
      <c r="D46" s="1084"/>
      <c r="E46" s="1084"/>
      <c r="F46" s="1084"/>
      <c r="G46" s="1084"/>
      <c r="H46" s="1085" t="s">
        <v>795</v>
      </c>
      <c r="I46" s="1086"/>
      <c r="J46" s="315">
        <v>82203</v>
      </c>
      <c r="K46" s="371">
        <v>1382.9452576046654</v>
      </c>
      <c r="L46" s="372">
        <f>K46/'4'!M46</f>
        <v>0.11469898358092259</v>
      </c>
      <c r="M46" s="373">
        <v>1.146989835809226E-28</v>
      </c>
      <c r="N46" s="374">
        <f>M46/'4'!N46</f>
        <v>0.11469898358092259</v>
      </c>
      <c r="O46" s="373">
        <v>1.146989835809226E-28</v>
      </c>
      <c r="P46" s="374">
        <f>O46/'4'!O46</f>
        <v>0.11469898358092259</v>
      </c>
      <c r="Q46" s="373">
        <v>1.146989835809226E-28</v>
      </c>
      <c r="R46" s="374">
        <f>Q46/'4'!P46</f>
        <v>0.11469898358092259</v>
      </c>
      <c r="S46" s="373">
        <v>1382.9452576046654</v>
      </c>
      <c r="T46" s="374">
        <f>S46/'4'!Q46</f>
        <v>0.11469898358092259</v>
      </c>
      <c r="U46" s="373">
        <v>1.146989835809226E-28</v>
      </c>
      <c r="V46" s="374">
        <f>U46/'4'!R46</f>
        <v>8.8940138903209107E-2</v>
      </c>
      <c r="W46" s="373">
        <v>1.146989835809226E-28</v>
      </c>
      <c r="X46" s="374">
        <f>W46/'4'!S46</f>
        <v>8.8940138903209107E-2</v>
      </c>
      <c r="Y46" s="373">
        <v>1382.9452576046654</v>
      </c>
      <c r="Z46" s="374">
        <f>Y46/'4'!T46</f>
        <v>0.11469898358092259</v>
      </c>
      <c r="AA46" s="373">
        <v>1382.9120384829146</v>
      </c>
      <c r="AB46" s="374">
        <f>AA46/'4'!U46</f>
        <v>0.11469898358092259</v>
      </c>
      <c r="AC46" s="373">
        <v>3.3219121750868073E-2</v>
      </c>
      <c r="AD46" s="375">
        <f>AC46/'4'!V46</f>
        <v>0.11469898358092259</v>
      </c>
      <c r="AE46" s="371">
        <v>1.146989835809226E-28</v>
      </c>
      <c r="AF46" s="374">
        <f>AE46/'4'!W46</f>
        <v>0.11469898358092259</v>
      </c>
      <c r="AG46" s="373">
        <v>1.146989835809226E-28</v>
      </c>
      <c r="AH46" s="374">
        <f>AG46/'4'!X46</f>
        <v>0.11469898358092259</v>
      </c>
      <c r="AI46" s="373">
        <v>1.146989835809226E-28</v>
      </c>
      <c r="AJ46" s="374">
        <f>AI46/'4'!Y46</f>
        <v>0.11469898358092259</v>
      </c>
      <c r="AK46" s="373">
        <v>1.146989835809226E-28</v>
      </c>
      <c r="AL46" s="374">
        <f>AK46/'4'!Z46</f>
        <v>0.11469898358092259</v>
      </c>
      <c r="AM46" s="373">
        <v>1.146989835809226E-28</v>
      </c>
      <c r="AN46" s="374">
        <f>AM46/'4'!AA46</f>
        <v>0.11469898358092259</v>
      </c>
      <c r="AO46" s="373">
        <v>1.146989835809226E-28</v>
      </c>
      <c r="AP46" s="374">
        <f>AO46/'4'!AB46</f>
        <v>0.11469898358092259</v>
      </c>
      <c r="AQ46" s="373">
        <v>1.146989835809226E-28</v>
      </c>
      <c r="AR46" s="374">
        <f>AQ46/'4'!AC46</f>
        <v>0.11469898358092259</v>
      </c>
      <c r="AS46" s="373">
        <v>1.146989835809226E-28</v>
      </c>
      <c r="AT46" s="374">
        <f>AS46/'4'!AD46</f>
        <v>0.11469898358092259</v>
      </c>
      <c r="AU46" s="373">
        <v>3.3219121750868073E-2</v>
      </c>
      <c r="AV46" s="374">
        <f>AU46/'4'!AE46</f>
        <v>0.11469898358092259</v>
      </c>
      <c r="AW46" s="373">
        <v>3.3219121750868073E-2</v>
      </c>
      <c r="AX46" s="375">
        <f>AW46/'4'!AF46</f>
        <v>0.11469898358092259</v>
      </c>
      <c r="AY46" s="371">
        <v>-3.3219121750868073E-2</v>
      </c>
      <c r="AZ46" s="375">
        <f>AY46/'4'!AG46</f>
        <v>0.11469898358092259</v>
      </c>
      <c r="BA46" s="373">
        <v>1382.9452576046654</v>
      </c>
      <c r="BB46" s="374">
        <f>BA46/'4'!AH46</f>
        <v>0.11469898358092259</v>
      </c>
      <c r="BC46" s="373">
        <v>1.146989835809226E-28</v>
      </c>
      <c r="BD46" s="374">
        <f>BC46/'4'!AI46</f>
        <v>8.8940138903209107E-2</v>
      </c>
      <c r="BE46" s="373">
        <v>1.146989835809226E-28</v>
      </c>
      <c r="BF46" s="374">
        <f>BE46/'4'!AJ46</f>
        <v>8.8940138903209107E-2</v>
      </c>
      <c r="BG46" s="373">
        <v>1.146989835809226E-28</v>
      </c>
      <c r="BH46" s="374">
        <f>BG46/'4'!AK46</f>
        <v>8.8940138903209107E-2</v>
      </c>
      <c r="BI46" s="373">
        <v>1382.9452576046654</v>
      </c>
      <c r="BJ46" s="374">
        <f>BI46/'4'!AL46</f>
        <v>0.11469898358092259</v>
      </c>
      <c r="BK46" s="373">
        <v>1.146989835809226E-28</v>
      </c>
      <c r="BL46" s="374">
        <f>BK46/'4'!AM46</f>
        <v>8.8940138903209107E-2</v>
      </c>
      <c r="BM46" s="373">
        <v>1.146989835809226E-28</v>
      </c>
      <c r="BN46" s="374">
        <f>BM46/'4'!AN46</f>
        <v>8.8940138903209107E-2</v>
      </c>
      <c r="BO46" s="373">
        <v>1382.9452576046654</v>
      </c>
      <c r="BP46" s="374">
        <f>BO46/'4'!AO46</f>
        <v>0.11469898358092259</v>
      </c>
      <c r="BQ46" s="373">
        <v>1382.9452576046654</v>
      </c>
      <c r="BR46" s="374">
        <f>BQ46/'4'!AP46</f>
        <v>0.11469898358092259</v>
      </c>
      <c r="BS46" s="373">
        <v>1.146989835809226E-28</v>
      </c>
      <c r="BT46" s="375">
        <f>BS46/'4'!AQ46</f>
        <v>0.11469898358092259</v>
      </c>
    </row>
    <row r="47" spans="1:79" s="376" customFormat="1" ht="15">
      <c r="A47" s="305"/>
      <c r="B47" s="256">
        <v>19</v>
      </c>
      <c r="C47" s="1084" t="s">
        <v>680</v>
      </c>
      <c r="D47" s="1084"/>
      <c r="E47" s="1084"/>
      <c r="F47" s="1084"/>
      <c r="G47" s="1084"/>
      <c r="H47" s="1085" t="s">
        <v>788</v>
      </c>
      <c r="I47" s="1086"/>
      <c r="J47" s="315">
        <v>11122</v>
      </c>
      <c r="K47" s="371">
        <v>830.4780437682648</v>
      </c>
      <c r="L47" s="372">
        <f>K47/'4'!M47</f>
        <v>0.11469898358092258</v>
      </c>
      <c r="M47" s="373">
        <v>1.146989835809226E-28</v>
      </c>
      <c r="N47" s="374">
        <f>M47/'4'!N47</f>
        <v>0.11469898358092259</v>
      </c>
      <c r="O47" s="373">
        <v>1.146989835809226E-28</v>
      </c>
      <c r="P47" s="374">
        <f>O47/'4'!O47</f>
        <v>0.11469898358092259</v>
      </c>
      <c r="Q47" s="373">
        <v>1.146989835809226E-28</v>
      </c>
      <c r="R47" s="374">
        <f>Q47/'4'!P47</f>
        <v>0.11469898358092259</v>
      </c>
      <c r="S47" s="373">
        <v>830.4780437682648</v>
      </c>
      <c r="T47" s="374">
        <f>S47/'4'!Q47</f>
        <v>0.11469898358092258</v>
      </c>
      <c r="U47" s="373">
        <v>1.146989835809226E-28</v>
      </c>
      <c r="V47" s="374">
        <f>U47/'4'!R47</f>
        <v>8.8940138903209107E-2</v>
      </c>
      <c r="W47" s="373">
        <v>1.146989835809226E-28</v>
      </c>
      <c r="X47" s="374">
        <f>W47/'4'!S47</f>
        <v>8.8940138903209107E-2</v>
      </c>
      <c r="Y47" s="373">
        <v>830.4780437682648</v>
      </c>
      <c r="Z47" s="374">
        <f>Y47/'4'!T47</f>
        <v>0.11469898358092258</v>
      </c>
      <c r="AA47" s="373">
        <v>765.42393033975077</v>
      </c>
      <c r="AB47" s="374">
        <f>AA47/'4'!U47</f>
        <v>0.11469898358092258</v>
      </c>
      <c r="AC47" s="373">
        <v>65.054113428514029</v>
      </c>
      <c r="AD47" s="375">
        <f>AC47/'4'!V47</f>
        <v>0.11469898358092259</v>
      </c>
      <c r="AE47" s="371">
        <v>1.146989835809226E-28</v>
      </c>
      <c r="AF47" s="374">
        <f>AE47/'4'!W47</f>
        <v>0.11469898358092259</v>
      </c>
      <c r="AG47" s="373">
        <v>1.146989835809226E-28</v>
      </c>
      <c r="AH47" s="374">
        <f>AG47/'4'!X47</f>
        <v>0.11469898358092259</v>
      </c>
      <c r="AI47" s="373">
        <v>1.146989835809226E-28</v>
      </c>
      <c r="AJ47" s="374">
        <f>AI47/'4'!Y47</f>
        <v>0.11469898358092259</v>
      </c>
      <c r="AK47" s="373">
        <v>1.146989835809226E-28</v>
      </c>
      <c r="AL47" s="374">
        <f>AK47/'4'!Z47</f>
        <v>0.11469898358092259</v>
      </c>
      <c r="AM47" s="373">
        <v>1.146989835809226E-28</v>
      </c>
      <c r="AN47" s="374">
        <f>AM47/'4'!AA47</f>
        <v>0.11469898358092259</v>
      </c>
      <c r="AO47" s="373">
        <v>1.146989835809226E-28</v>
      </c>
      <c r="AP47" s="374">
        <f>AO47/'4'!AB47</f>
        <v>0.11469898358092259</v>
      </c>
      <c r="AQ47" s="373">
        <v>1.146989835809226E-28</v>
      </c>
      <c r="AR47" s="374">
        <f>AQ47/'4'!AC47</f>
        <v>0.11469898358092259</v>
      </c>
      <c r="AS47" s="373">
        <v>1.146989835809226E-28</v>
      </c>
      <c r="AT47" s="374">
        <f>AS47/'4'!AD47</f>
        <v>0.11469898358092259</v>
      </c>
      <c r="AU47" s="373">
        <v>55.365202917884325</v>
      </c>
      <c r="AV47" s="374">
        <f>AU47/'4'!AE47</f>
        <v>0.11469898358092259</v>
      </c>
      <c r="AW47" s="373">
        <v>55.365202917884325</v>
      </c>
      <c r="AX47" s="375">
        <f>AW47/'4'!AF47</f>
        <v>0.11469898358092259</v>
      </c>
      <c r="AY47" s="371">
        <v>-55.365202917884325</v>
      </c>
      <c r="AZ47" s="375">
        <f>AY47/'4'!AG47</f>
        <v>0.11469898358092259</v>
      </c>
      <c r="BA47" s="373">
        <v>830.4780437682648</v>
      </c>
      <c r="BB47" s="374">
        <f>BA47/'4'!AH47</f>
        <v>0.11469898358092258</v>
      </c>
      <c r="BC47" s="373">
        <v>1.146989835809226E-28</v>
      </c>
      <c r="BD47" s="374">
        <f>BC47/'4'!AI47</f>
        <v>8.8940138903209107E-2</v>
      </c>
      <c r="BE47" s="373">
        <v>1.146989835809226E-28</v>
      </c>
      <c r="BF47" s="374">
        <f>BE47/'4'!AJ47</f>
        <v>8.8940138903209107E-2</v>
      </c>
      <c r="BG47" s="373">
        <v>1.146989835809226E-28</v>
      </c>
      <c r="BH47" s="374">
        <f>BG47/'4'!AK47</f>
        <v>8.8940138903209107E-2</v>
      </c>
      <c r="BI47" s="373">
        <v>830.4780437682648</v>
      </c>
      <c r="BJ47" s="374">
        <f>BI47/'4'!AL47</f>
        <v>0.11469898358092258</v>
      </c>
      <c r="BK47" s="373">
        <v>1.146989835809226E-28</v>
      </c>
      <c r="BL47" s="374">
        <f>BK47/'4'!AM47</f>
        <v>8.8940138903209107E-2</v>
      </c>
      <c r="BM47" s="373">
        <v>1.146989835809226E-28</v>
      </c>
      <c r="BN47" s="374">
        <f>BM47/'4'!AN47</f>
        <v>8.8940138903209107E-2</v>
      </c>
      <c r="BO47" s="373">
        <v>830.4780437682648</v>
      </c>
      <c r="BP47" s="374">
        <f>BO47/'4'!AO47</f>
        <v>0.11469898358092258</v>
      </c>
      <c r="BQ47" s="373">
        <v>820.78913325763517</v>
      </c>
      <c r="BR47" s="374">
        <f>BQ47/'4'!AP47</f>
        <v>0.11469898358092261</v>
      </c>
      <c r="BS47" s="373">
        <v>9.6889105106297073</v>
      </c>
      <c r="BT47" s="375">
        <f>BS47/'4'!AQ47</f>
        <v>0.11469898358092259</v>
      </c>
    </row>
    <row r="48" spans="1:79" s="376" customFormat="1" ht="15">
      <c r="A48" s="305"/>
      <c r="B48" s="256">
        <v>20</v>
      </c>
      <c r="C48" s="1084" t="s">
        <v>680</v>
      </c>
      <c r="D48" s="1084"/>
      <c r="E48" s="1084"/>
      <c r="F48" s="1084"/>
      <c r="G48" s="1084"/>
      <c r="H48" s="1085" t="s">
        <v>788</v>
      </c>
      <c r="I48" s="1086"/>
      <c r="J48" s="315">
        <v>11123</v>
      </c>
      <c r="K48" s="371">
        <v>830.4780437682648</v>
      </c>
      <c r="L48" s="372">
        <f>K48/'4'!M48</f>
        <v>0.11469898358092258</v>
      </c>
      <c r="M48" s="373">
        <v>1.146989835809226E-28</v>
      </c>
      <c r="N48" s="374">
        <f>M48/'4'!N48</f>
        <v>0.11469898358092259</v>
      </c>
      <c r="O48" s="373">
        <v>1.146989835809226E-28</v>
      </c>
      <c r="P48" s="374">
        <f>O48/'4'!O48</f>
        <v>0.11469898358092259</v>
      </c>
      <c r="Q48" s="373">
        <v>1.146989835809226E-28</v>
      </c>
      <c r="R48" s="374">
        <f>Q48/'4'!P48</f>
        <v>0.11469898358092259</v>
      </c>
      <c r="S48" s="373">
        <v>830.4780437682648</v>
      </c>
      <c r="T48" s="374">
        <f>S48/'4'!Q48</f>
        <v>0.11469898358092258</v>
      </c>
      <c r="U48" s="373">
        <v>1.146989835809226E-28</v>
      </c>
      <c r="V48" s="374">
        <f>U48/'4'!R48</f>
        <v>8.8940138903209107E-2</v>
      </c>
      <c r="W48" s="373">
        <v>1.146989835809226E-28</v>
      </c>
      <c r="X48" s="374">
        <f>W48/'4'!S48</f>
        <v>8.8940138903209107E-2</v>
      </c>
      <c r="Y48" s="373">
        <v>830.4780437682648</v>
      </c>
      <c r="Z48" s="374">
        <f>Y48/'4'!T48</f>
        <v>0.11469898358092258</v>
      </c>
      <c r="AA48" s="373">
        <v>765.42393033975077</v>
      </c>
      <c r="AB48" s="374">
        <f>AA48/'4'!U48</f>
        <v>0.11469898358092258</v>
      </c>
      <c r="AC48" s="373">
        <v>65.054113428514029</v>
      </c>
      <c r="AD48" s="375">
        <f>AC48/'4'!V48</f>
        <v>0.11469898358092259</v>
      </c>
      <c r="AE48" s="371">
        <v>1.146989835809226E-28</v>
      </c>
      <c r="AF48" s="374">
        <f>AE48/'4'!W48</f>
        <v>0.11469898358092259</v>
      </c>
      <c r="AG48" s="373">
        <v>1.146989835809226E-28</v>
      </c>
      <c r="AH48" s="374">
        <f>AG48/'4'!X48</f>
        <v>0.11469898358092259</v>
      </c>
      <c r="AI48" s="373">
        <v>1.146989835809226E-28</v>
      </c>
      <c r="AJ48" s="374">
        <f>AI48/'4'!Y48</f>
        <v>0.11469898358092259</v>
      </c>
      <c r="AK48" s="373">
        <v>1.146989835809226E-28</v>
      </c>
      <c r="AL48" s="374">
        <f>AK48/'4'!Z48</f>
        <v>0.11469898358092259</v>
      </c>
      <c r="AM48" s="373">
        <v>1.146989835809226E-28</v>
      </c>
      <c r="AN48" s="374">
        <f>AM48/'4'!AA48</f>
        <v>0.11469898358092259</v>
      </c>
      <c r="AO48" s="373">
        <v>1.146989835809226E-28</v>
      </c>
      <c r="AP48" s="374">
        <f>AO48/'4'!AB48</f>
        <v>0.11469898358092259</v>
      </c>
      <c r="AQ48" s="373">
        <v>1.146989835809226E-28</v>
      </c>
      <c r="AR48" s="374">
        <f>AQ48/'4'!AC48</f>
        <v>0.11469898358092259</v>
      </c>
      <c r="AS48" s="373">
        <v>1.146989835809226E-28</v>
      </c>
      <c r="AT48" s="374">
        <f>AS48/'4'!AD48</f>
        <v>0.11469898358092259</v>
      </c>
      <c r="AU48" s="373">
        <v>55.365202917884325</v>
      </c>
      <c r="AV48" s="374">
        <f>AU48/'4'!AE48</f>
        <v>0.11469898358092259</v>
      </c>
      <c r="AW48" s="373">
        <v>55.365202917884325</v>
      </c>
      <c r="AX48" s="375">
        <f>AW48/'4'!AF48</f>
        <v>0.11469898358092259</v>
      </c>
      <c r="AY48" s="371">
        <v>-55.365202917884325</v>
      </c>
      <c r="AZ48" s="375">
        <f>AY48/'4'!AG48</f>
        <v>0.11469898358092259</v>
      </c>
      <c r="BA48" s="373">
        <v>830.4780437682648</v>
      </c>
      <c r="BB48" s="374">
        <f>BA48/'4'!AH48</f>
        <v>0.11469898358092258</v>
      </c>
      <c r="BC48" s="373">
        <v>1.146989835809226E-28</v>
      </c>
      <c r="BD48" s="374">
        <f>BC48/'4'!AI48</f>
        <v>8.8940138903209107E-2</v>
      </c>
      <c r="BE48" s="373">
        <v>1.146989835809226E-28</v>
      </c>
      <c r="BF48" s="374">
        <f>BE48/'4'!AJ48</f>
        <v>8.8940138903209107E-2</v>
      </c>
      <c r="BG48" s="373">
        <v>1.146989835809226E-28</v>
      </c>
      <c r="BH48" s="374">
        <f>BG48/'4'!AK48</f>
        <v>8.8940138903209107E-2</v>
      </c>
      <c r="BI48" s="373">
        <v>830.4780437682648</v>
      </c>
      <c r="BJ48" s="374">
        <f>BI48/'4'!AL48</f>
        <v>0.11469898358092258</v>
      </c>
      <c r="BK48" s="373">
        <v>1.146989835809226E-28</v>
      </c>
      <c r="BL48" s="374">
        <f>BK48/'4'!AM48</f>
        <v>8.8940138903209107E-2</v>
      </c>
      <c r="BM48" s="373">
        <v>1.146989835809226E-28</v>
      </c>
      <c r="BN48" s="374">
        <f>BM48/'4'!AN48</f>
        <v>8.8940138903209107E-2</v>
      </c>
      <c r="BO48" s="373">
        <v>830.4780437682648</v>
      </c>
      <c r="BP48" s="374">
        <f>BO48/'4'!AO48</f>
        <v>0.11469898358092258</v>
      </c>
      <c r="BQ48" s="373">
        <v>820.78913325763517</v>
      </c>
      <c r="BR48" s="374">
        <f>BQ48/'4'!AP48</f>
        <v>0.11469898358092261</v>
      </c>
      <c r="BS48" s="373">
        <v>9.6889105106297073</v>
      </c>
      <c r="BT48" s="375">
        <f>BS48/'4'!AQ48</f>
        <v>0.11469898358092259</v>
      </c>
    </row>
    <row r="49" spans="1:72" s="376" customFormat="1" ht="15">
      <c r="A49" s="305"/>
      <c r="B49" s="256">
        <v>21</v>
      </c>
      <c r="C49" s="1084" t="s">
        <v>681</v>
      </c>
      <c r="D49" s="1084"/>
      <c r="E49" s="1084"/>
      <c r="F49" s="1084"/>
      <c r="G49" s="1084"/>
      <c r="H49" s="1085" t="s">
        <v>792</v>
      </c>
      <c r="I49" s="1086"/>
      <c r="J49" s="315">
        <v>1111</v>
      </c>
      <c r="K49" s="371">
        <v>1219.8393698085781</v>
      </c>
      <c r="L49" s="372">
        <f>K49/'4'!M49</f>
        <v>0.11469898358092259</v>
      </c>
      <c r="M49" s="373">
        <v>1.146989835809226E-28</v>
      </c>
      <c r="N49" s="374">
        <f>M49/'4'!N49</f>
        <v>0.11469898358092259</v>
      </c>
      <c r="O49" s="373">
        <v>1.146989835809226E-28</v>
      </c>
      <c r="P49" s="374">
        <f>O49/'4'!O49</f>
        <v>0.11469898358092259</v>
      </c>
      <c r="Q49" s="373">
        <v>1.146989835809226E-28</v>
      </c>
      <c r="R49" s="374">
        <f>Q49/'4'!P49</f>
        <v>0.11469898358092259</v>
      </c>
      <c r="S49" s="373">
        <v>1219.8393698085781</v>
      </c>
      <c r="T49" s="374">
        <f>S49/'4'!Q49</f>
        <v>0.11469898358092259</v>
      </c>
      <c r="U49" s="373">
        <v>1.146989835809226E-28</v>
      </c>
      <c r="V49" s="374">
        <f>U49/'4'!R49</f>
        <v>8.8940138903209107E-2</v>
      </c>
      <c r="W49" s="373">
        <v>1.146989835809226E-28</v>
      </c>
      <c r="X49" s="374">
        <f>W49/'4'!S49</f>
        <v>8.8940138903209107E-2</v>
      </c>
      <c r="Y49" s="373">
        <v>1219.8393698085781</v>
      </c>
      <c r="Z49" s="374">
        <f>Y49/'4'!T49</f>
        <v>0.11469898358092259</v>
      </c>
      <c r="AA49" s="373">
        <v>1219.8061506868276</v>
      </c>
      <c r="AB49" s="374">
        <f>AA49/'4'!U49</f>
        <v>0.11469898358092261</v>
      </c>
      <c r="AC49" s="373">
        <v>3.3219121750659435E-2</v>
      </c>
      <c r="AD49" s="375">
        <f>AC49/'4'!V49</f>
        <v>0.11469898358092259</v>
      </c>
      <c r="AE49" s="371">
        <v>1.146989835809226E-28</v>
      </c>
      <c r="AF49" s="374">
        <f>AE49/'4'!W49</f>
        <v>0.11469898358092259</v>
      </c>
      <c r="AG49" s="373">
        <v>1.146989835809226E-28</v>
      </c>
      <c r="AH49" s="374">
        <f>AG49/'4'!X49</f>
        <v>0.11469898358092259</v>
      </c>
      <c r="AI49" s="373">
        <v>1.146989835809226E-28</v>
      </c>
      <c r="AJ49" s="374">
        <f>AI49/'4'!Y49</f>
        <v>0.11469898358092259</v>
      </c>
      <c r="AK49" s="373">
        <v>1.146989835809226E-28</v>
      </c>
      <c r="AL49" s="374">
        <f>AK49/'4'!Z49</f>
        <v>0.11469898358092259</v>
      </c>
      <c r="AM49" s="373">
        <v>1.146989835809226E-28</v>
      </c>
      <c r="AN49" s="374">
        <f>AM49/'4'!AA49</f>
        <v>0.11469898358092259</v>
      </c>
      <c r="AO49" s="373">
        <v>1.146989835809226E-28</v>
      </c>
      <c r="AP49" s="374">
        <f>AO49/'4'!AB49</f>
        <v>0.11469898358092259</v>
      </c>
      <c r="AQ49" s="373">
        <v>1.146989835809226E-28</v>
      </c>
      <c r="AR49" s="374">
        <f>AQ49/'4'!AC49</f>
        <v>0.11469898358092259</v>
      </c>
      <c r="AS49" s="373">
        <v>1.146989835809226E-28</v>
      </c>
      <c r="AT49" s="374">
        <f>AS49/'4'!AD49</f>
        <v>0.11469898358092259</v>
      </c>
      <c r="AU49" s="373">
        <v>3.3219121750659435E-2</v>
      </c>
      <c r="AV49" s="374">
        <f>AU49/'4'!AE49</f>
        <v>0.11469898358092259</v>
      </c>
      <c r="AW49" s="373">
        <v>3.3219121750659435E-2</v>
      </c>
      <c r="AX49" s="375">
        <f>AW49/'4'!AF49</f>
        <v>0.11469898358092259</v>
      </c>
      <c r="AY49" s="371">
        <v>-3.3219121750659435E-2</v>
      </c>
      <c r="AZ49" s="375">
        <f>AY49/'4'!AG49</f>
        <v>0.11469898358092259</v>
      </c>
      <c r="BA49" s="373">
        <v>1219.8393698085781</v>
      </c>
      <c r="BB49" s="374">
        <f>BA49/'4'!AH49</f>
        <v>0.11469898358092259</v>
      </c>
      <c r="BC49" s="373">
        <v>1.146989835809226E-28</v>
      </c>
      <c r="BD49" s="374">
        <f>BC49/'4'!AI49</f>
        <v>8.8940138903209107E-2</v>
      </c>
      <c r="BE49" s="373">
        <v>1.146989835809226E-28</v>
      </c>
      <c r="BF49" s="374">
        <f>BE49/'4'!AJ49</f>
        <v>8.8940138903209107E-2</v>
      </c>
      <c r="BG49" s="373">
        <v>1.146989835809226E-28</v>
      </c>
      <c r="BH49" s="374">
        <f>BG49/'4'!AK49</f>
        <v>8.8940138903209107E-2</v>
      </c>
      <c r="BI49" s="373">
        <v>1219.8393698085781</v>
      </c>
      <c r="BJ49" s="374">
        <f>BI49/'4'!AL49</f>
        <v>0.11469898358092259</v>
      </c>
      <c r="BK49" s="373">
        <v>1.146989835809226E-28</v>
      </c>
      <c r="BL49" s="374">
        <f>BK49/'4'!AM49</f>
        <v>8.8940138903209107E-2</v>
      </c>
      <c r="BM49" s="373">
        <v>1.146989835809226E-28</v>
      </c>
      <c r="BN49" s="374">
        <f>BM49/'4'!AN49</f>
        <v>8.8940138903209107E-2</v>
      </c>
      <c r="BO49" s="373">
        <v>1219.8393698085781</v>
      </c>
      <c r="BP49" s="374">
        <f>BO49/'4'!AO49</f>
        <v>0.11469898358092259</v>
      </c>
      <c r="BQ49" s="373">
        <v>1219.8393698085781</v>
      </c>
      <c r="BR49" s="374">
        <f>BQ49/'4'!AP49</f>
        <v>0.11469898358092259</v>
      </c>
      <c r="BS49" s="373">
        <v>1.146989835809226E-28</v>
      </c>
      <c r="BT49" s="375">
        <f>BS49/'4'!AQ49</f>
        <v>0.11469898358092259</v>
      </c>
    </row>
    <row r="50" spans="1:72" s="376" customFormat="1" ht="15">
      <c r="A50" s="305"/>
      <c r="B50" s="256">
        <v>22</v>
      </c>
      <c r="C50" s="1084" t="s">
        <v>682</v>
      </c>
      <c r="D50" s="1084"/>
      <c r="E50" s="1084"/>
      <c r="F50" s="1084"/>
      <c r="G50" s="1084"/>
      <c r="H50" s="1085" t="s">
        <v>792</v>
      </c>
      <c r="I50" s="1086"/>
      <c r="J50" s="315">
        <v>1213</v>
      </c>
      <c r="K50" s="371">
        <v>357.17199706385531</v>
      </c>
      <c r="L50" s="372">
        <f>K50/'4'!M50</f>
        <v>0.11469898358092259</v>
      </c>
      <c r="M50" s="373">
        <v>1.146989835809226E-28</v>
      </c>
      <c r="N50" s="374">
        <f>M50/'4'!N50</f>
        <v>0.11469898358092259</v>
      </c>
      <c r="O50" s="373">
        <v>1.146989835809226E-28</v>
      </c>
      <c r="P50" s="374">
        <f>O50/'4'!O50</f>
        <v>0.11469898358092259</v>
      </c>
      <c r="Q50" s="373">
        <v>1.146989835809226E-28</v>
      </c>
      <c r="R50" s="374">
        <f>Q50/'4'!P50</f>
        <v>0.11469898358092259</v>
      </c>
      <c r="S50" s="373">
        <v>357.17199706385531</v>
      </c>
      <c r="T50" s="374">
        <f>S50/'4'!Q50</f>
        <v>0.11469898358092259</v>
      </c>
      <c r="U50" s="373">
        <v>1.146989835809226E-28</v>
      </c>
      <c r="V50" s="374">
        <f>U50/'4'!R50</f>
        <v>8.8940138903209107E-2</v>
      </c>
      <c r="W50" s="373">
        <v>1.146989835809226E-28</v>
      </c>
      <c r="X50" s="374">
        <f>W50/'4'!S50</f>
        <v>8.8940138903209107E-2</v>
      </c>
      <c r="Y50" s="373">
        <v>357.17199706385531</v>
      </c>
      <c r="Z50" s="374">
        <f>Y50/'4'!T50</f>
        <v>0.11469898358092259</v>
      </c>
      <c r="AA50" s="373">
        <v>100.74695244561576</v>
      </c>
      <c r="AB50" s="374">
        <f>AA50/'4'!U50</f>
        <v>0.11469898358092261</v>
      </c>
      <c r="AC50" s="373">
        <v>256.42504461823961</v>
      </c>
      <c r="AD50" s="375">
        <f>AC50/'4'!V50</f>
        <v>0.11469898358092261</v>
      </c>
      <c r="AE50" s="371">
        <v>1.146989835809226E-28</v>
      </c>
      <c r="AF50" s="374">
        <f>AE50/'4'!W50</f>
        <v>0.11469898358092259</v>
      </c>
      <c r="AG50" s="373">
        <v>1.146989835809226E-28</v>
      </c>
      <c r="AH50" s="374">
        <f>AG50/'4'!X50</f>
        <v>0.11469898358092259</v>
      </c>
      <c r="AI50" s="373">
        <v>1.146989835809226E-28</v>
      </c>
      <c r="AJ50" s="374">
        <f>AI50/'4'!Y50</f>
        <v>0.11469898358092259</v>
      </c>
      <c r="AK50" s="373">
        <v>1.146989835809226E-28</v>
      </c>
      <c r="AL50" s="374">
        <f>AK50/'4'!Z50</f>
        <v>0.11469898358092259</v>
      </c>
      <c r="AM50" s="373">
        <v>1.146989835809226E-28</v>
      </c>
      <c r="AN50" s="374">
        <f>AM50/'4'!AA50</f>
        <v>0.11469898358092259</v>
      </c>
      <c r="AO50" s="373">
        <v>1.146989835809226E-28</v>
      </c>
      <c r="AP50" s="374">
        <f>AO50/'4'!AB50</f>
        <v>0.11469898358092259</v>
      </c>
      <c r="AQ50" s="373">
        <v>1.146989835809226E-28</v>
      </c>
      <c r="AR50" s="374">
        <f>AQ50/'4'!AC50</f>
        <v>0.11469898358092259</v>
      </c>
      <c r="AS50" s="373">
        <v>1.146989835809226E-28</v>
      </c>
      <c r="AT50" s="374">
        <f>AS50/'4'!AD50</f>
        <v>0.11469898358092259</v>
      </c>
      <c r="AU50" s="373">
        <v>23.811466470923687</v>
      </c>
      <c r="AV50" s="374">
        <f>AU50/'4'!AE50</f>
        <v>0.11469898358092259</v>
      </c>
      <c r="AW50" s="373">
        <v>23.811466470923687</v>
      </c>
      <c r="AX50" s="375">
        <f>AW50/'4'!AF50</f>
        <v>0.11469898358092259</v>
      </c>
      <c r="AY50" s="371">
        <v>-23.811466470923687</v>
      </c>
      <c r="AZ50" s="375">
        <f>AY50/'4'!AG50</f>
        <v>0.11469898358092259</v>
      </c>
      <c r="BA50" s="373">
        <v>357.17199706385531</v>
      </c>
      <c r="BB50" s="374">
        <f>BA50/'4'!AH50</f>
        <v>0.11469898358092259</v>
      </c>
      <c r="BC50" s="373">
        <v>1.146989835809226E-28</v>
      </c>
      <c r="BD50" s="374">
        <f>BC50/'4'!AI50</f>
        <v>8.8940138903209107E-2</v>
      </c>
      <c r="BE50" s="373">
        <v>1.146989835809226E-28</v>
      </c>
      <c r="BF50" s="374">
        <f>BE50/'4'!AJ50</f>
        <v>8.8940138903209107E-2</v>
      </c>
      <c r="BG50" s="373">
        <v>1.146989835809226E-28</v>
      </c>
      <c r="BH50" s="374">
        <f>BG50/'4'!AK50</f>
        <v>8.8940138903209107E-2</v>
      </c>
      <c r="BI50" s="373">
        <v>357.17199706385531</v>
      </c>
      <c r="BJ50" s="374">
        <f>BI50/'4'!AL50</f>
        <v>0.11469898358092259</v>
      </c>
      <c r="BK50" s="373">
        <v>1.146989835809226E-28</v>
      </c>
      <c r="BL50" s="374">
        <f>BK50/'4'!AM50</f>
        <v>8.8940138903209107E-2</v>
      </c>
      <c r="BM50" s="373">
        <v>1.146989835809226E-28</v>
      </c>
      <c r="BN50" s="374">
        <f>BM50/'4'!AN50</f>
        <v>8.8940138903209107E-2</v>
      </c>
      <c r="BO50" s="373">
        <v>357.17199706385531</v>
      </c>
      <c r="BP50" s="374">
        <f>BO50/'4'!AO50</f>
        <v>0.11469898358092259</v>
      </c>
      <c r="BQ50" s="373">
        <v>124.55841891653944</v>
      </c>
      <c r="BR50" s="374">
        <f>BQ50/'4'!AP50</f>
        <v>0.11469898358092259</v>
      </c>
      <c r="BS50" s="373">
        <v>232.61357814731591</v>
      </c>
      <c r="BT50" s="375">
        <f>BS50/'4'!AQ50</f>
        <v>0.11469898358092259</v>
      </c>
    </row>
    <row r="51" spans="1:72" s="376" customFormat="1" ht="15">
      <c r="A51" s="305"/>
      <c r="B51" s="256">
        <v>23</v>
      </c>
      <c r="C51" s="1084" t="s">
        <v>683</v>
      </c>
      <c r="D51" s="1084"/>
      <c r="E51" s="1084"/>
      <c r="F51" s="1084"/>
      <c r="G51" s="1084"/>
      <c r="H51" s="1085" t="s">
        <v>796</v>
      </c>
      <c r="I51" s="1086"/>
      <c r="J51" s="315">
        <v>26102</v>
      </c>
      <c r="K51" s="371">
        <v>506.72448318564449</v>
      </c>
      <c r="L51" s="372">
        <f>K51/'4'!M51</f>
        <v>0.11469898358092259</v>
      </c>
      <c r="M51" s="373">
        <v>1.146989835809226E-28</v>
      </c>
      <c r="N51" s="374">
        <f>M51/'4'!N51</f>
        <v>0.11469898358092259</v>
      </c>
      <c r="O51" s="373">
        <v>1.146989835809226E-28</v>
      </c>
      <c r="P51" s="374">
        <f>O51/'4'!O51</f>
        <v>0.11469898358092259</v>
      </c>
      <c r="Q51" s="373">
        <v>1.146989835809226E-28</v>
      </c>
      <c r="R51" s="374">
        <f>Q51/'4'!P51</f>
        <v>0.11469898358092259</v>
      </c>
      <c r="S51" s="373">
        <v>506.72448318564449</v>
      </c>
      <c r="T51" s="374">
        <f>S51/'4'!Q51</f>
        <v>0.11469898358092259</v>
      </c>
      <c r="U51" s="373">
        <v>1.146989835809226E-28</v>
      </c>
      <c r="V51" s="374">
        <f>U51/'4'!R51</f>
        <v>8.8940138903209107E-2</v>
      </c>
      <c r="W51" s="373">
        <v>1.146989835809226E-28</v>
      </c>
      <c r="X51" s="374">
        <f>W51/'4'!S51</f>
        <v>8.8940138903209107E-2</v>
      </c>
      <c r="Y51" s="373">
        <v>506.72448318564449</v>
      </c>
      <c r="Z51" s="374">
        <f>Y51/'4'!T51</f>
        <v>0.11469898358092259</v>
      </c>
      <c r="AA51" s="373">
        <v>506.6912640638937</v>
      </c>
      <c r="AB51" s="374">
        <f>AA51/'4'!U51</f>
        <v>0.11469898358092259</v>
      </c>
      <c r="AC51" s="373">
        <v>3.3219121750763754E-2</v>
      </c>
      <c r="AD51" s="375">
        <f>AC51/'4'!V51</f>
        <v>0.11469898358092259</v>
      </c>
      <c r="AE51" s="371">
        <v>1.146989835809226E-28</v>
      </c>
      <c r="AF51" s="374">
        <f>AE51/'4'!W51</f>
        <v>0.11469898358092259</v>
      </c>
      <c r="AG51" s="373">
        <v>1.146989835809226E-28</v>
      </c>
      <c r="AH51" s="374">
        <f>AG51/'4'!X51</f>
        <v>0.11469898358092259</v>
      </c>
      <c r="AI51" s="373">
        <v>1.146989835809226E-28</v>
      </c>
      <c r="AJ51" s="374">
        <f>AI51/'4'!Y51</f>
        <v>0.11469898358092259</v>
      </c>
      <c r="AK51" s="373">
        <v>1.146989835809226E-28</v>
      </c>
      <c r="AL51" s="374">
        <f>AK51/'4'!Z51</f>
        <v>0.11469898358092259</v>
      </c>
      <c r="AM51" s="373">
        <v>1.146989835809226E-28</v>
      </c>
      <c r="AN51" s="374">
        <f>AM51/'4'!AA51</f>
        <v>0.11469898358092259</v>
      </c>
      <c r="AO51" s="373">
        <v>1.146989835809226E-28</v>
      </c>
      <c r="AP51" s="374">
        <f>AO51/'4'!AB51</f>
        <v>0.11469898358092259</v>
      </c>
      <c r="AQ51" s="373">
        <v>1.146989835809226E-28</v>
      </c>
      <c r="AR51" s="374">
        <f>AQ51/'4'!AC51</f>
        <v>0.11469898358092259</v>
      </c>
      <c r="AS51" s="373">
        <v>1.146989835809226E-28</v>
      </c>
      <c r="AT51" s="374">
        <f>AS51/'4'!AD51</f>
        <v>0.11469898358092259</v>
      </c>
      <c r="AU51" s="373">
        <v>3.3219121750763754E-2</v>
      </c>
      <c r="AV51" s="374">
        <f>AU51/'4'!AE51</f>
        <v>0.11469898358092259</v>
      </c>
      <c r="AW51" s="373">
        <v>3.3219121750763754E-2</v>
      </c>
      <c r="AX51" s="375">
        <f>AW51/'4'!AF51</f>
        <v>0.11469898358092259</v>
      </c>
      <c r="AY51" s="371">
        <v>-3.3219121750763754E-2</v>
      </c>
      <c r="AZ51" s="375">
        <f>AY51/'4'!AG51</f>
        <v>0.11469898358092259</v>
      </c>
      <c r="BA51" s="373">
        <v>506.72448318564449</v>
      </c>
      <c r="BB51" s="374">
        <f>BA51/'4'!AH51</f>
        <v>0.11469898358092259</v>
      </c>
      <c r="BC51" s="373">
        <v>1.146989835809226E-28</v>
      </c>
      <c r="BD51" s="374">
        <f>BC51/'4'!AI51</f>
        <v>8.8940138903209107E-2</v>
      </c>
      <c r="BE51" s="373">
        <v>1.146989835809226E-28</v>
      </c>
      <c r="BF51" s="374">
        <f>BE51/'4'!AJ51</f>
        <v>8.8940138903209107E-2</v>
      </c>
      <c r="BG51" s="373">
        <v>1.146989835809226E-28</v>
      </c>
      <c r="BH51" s="374">
        <f>BG51/'4'!AK51</f>
        <v>8.8940138903209107E-2</v>
      </c>
      <c r="BI51" s="373">
        <v>506.72448318564449</v>
      </c>
      <c r="BJ51" s="374">
        <f>BI51/'4'!AL51</f>
        <v>0.11469898358092259</v>
      </c>
      <c r="BK51" s="373">
        <v>1.146989835809226E-28</v>
      </c>
      <c r="BL51" s="374">
        <f>BK51/'4'!AM51</f>
        <v>8.8940138903209107E-2</v>
      </c>
      <c r="BM51" s="373">
        <v>1.146989835809226E-28</v>
      </c>
      <c r="BN51" s="374">
        <f>BM51/'4'!AN51</f>
        <v>8.8940138903209107E-2</v>
      </c>
      <c r="BO51" s="373">
        <v>506.72448318564449</v>
      </c>
      <c r="BP51" s="374">
        <f>BO51/'4'!AO51</f>
        <v>0.11469898358092259</v>
      </c>
      <c r="BQ51" s="373">
        <v>506.72448318564449</v>
      </c>
      <c r="BR51" s="374">
        <f>BQ51/'4'!AP51</f>
        <v>0.11469898358092259</v>
      </c>
      <c r="BS51" s="373">
        <v>1.146989835809226E-28</v>
      </c>
      <c r="BT51" s="375">
        <f>BS51/'4'!AQ51</f>
        <v>0.11469898358092259</v>
      </c>
    </row>
    <row r="52" spans="1:72" s="376" customFormat="1" ht="15">
      <c r="A52" s="305"/>
      <c r="B52" s="256">
        <v>24</v>
      </c>
      <c r="C52" s="1084" t="s">
        <v>684</v>
      </c>
      <c r="D52" s="1084"/>
      <c r="E52" s="1084"/>
      <c r="F52" s="1084"/>
      <c r="G52" s="1084"/>
      <c r="H52" s="1085" t="s">
        <v>796</v>
      </c>
      <c r="I52" s="1086"/>
      <c r="J52" s="315">
        <v>42201</v>
      </c>
      <c r="K52" s="371">
        <v>597.94419151315071</v>
      </c>
      <c r="L52" s="372">
        <f>K52/'4'!M52</f>
        <v>0.11469898358092261</v>
      </c>
      <c r="M52" s="373">
        <v>1.146989835809226E-28</v>
      </c>
      <c r="N52" s="374">
        <f>M52/'4'!N52</f>
        <v>0.11469898358092259</v>
      </c>
      <c r="O52" s="373">
        <v>1.146989835809226E-28</v>
      </c>
      <c r="P52" s="374">
        <f>O52/'4'!O52</f>
        <v>0.11469898358092259</v>
      </c>
      <c r="Q52" s="373">
        <v>1.146989835809226E-28</v>
      </c>
      <c r="R52" s="374">
        <f>Q52/'4'!P52</f>
        <v>0.11469898358092259</v>
      </c>
      <c r="S52" s="373">
        <v>597.94419151315071</v>
      </c>
      <c r="T52" s="374">
        <f>S52/'4'!Q52</f>
        <v>0.11469898358092261</v>
      </c>
      <c r="U52" s="373">
        <v>1.146989835809226E-28</v>
      </c>
      <c r="V52" s="374">
        <f>U52/'4'!R52</f>
        <v>8.8940138903209107E-2</v>
      </c>
      <c r="W52" s="373">
        <v>1.146989835809226E-28</v>
      </c>
      <c r="X52" s="374">
        <f>W52/'4'!S52</f>
        <v>8.8940138903209107E-2</v>
      </c>
      <c r="Y52" s="373">
        <v>597.94419151315071</v>
      </c>
      <c r="Z52" s="374">
        <f>Y52/'4'!T52</f>
        <v>0.11469898358092261</v>
      </c>
      <c r="AA52" s="373">
        <v>597.91097239140004</v>
      </c>
      <c r="AB52" s="374">
        <f>AA52/'4'!U52</f>
        <v>0.11469898358092259</v>
      </c>
      <c r="AC52" s="373">
        <v>3.3219121750659435E-2</v>
      </c>
      <c r="AD52" s="375">
        <f>AC52/'4'!V52</f>
        <v>0.11469898358092259</v>
      </c>
      <c r="AE52" s="371">
        <v>1.146989835809226E-28</v>
      </c>
      <c r="AF52" s="374">
        <f>AE52/'4'!W52</f>
        <v>0.11469898358092259</v>
      </c>
      <c r="AG52" s="373">
        <v>1.146989835809226E-28</v>
      </c>
      <c r="AH52" s="374">
        <f>AG52/'4'!X52</f>
        <v>0.11469898358092259</v>
      </c>
      <c r="AI52" s="373">
        <v>1.146989835809226E-28</v>
      </c>
      <c r="AJ52" s="374">
        <f>AI52/'4'!Y52</f>
        <v>0.11469898358092259</v>
      </c>
      <c r="AK52" s="373">
        <v>1.146989835809226E-28</v>
      </c>
      <c r="AL52" s="374">
        <f>AK52/'4'!Z52</f>
        <v>0.11469898358092259</v>
      </c>
      <c r="AM52" s="373">
        <v>1.146989835809226E-28</v>
      </c>
      <c r="AN52" s="374">
        <f>AM52/'4'!AA52</f>
        <v>0.11469898358092259</v>
      </c>
      <c r="AO52" s="373">
        <v>1.146989835809226E-28</v>
      </c>
      <c r="AP52" s="374">
        <f>AO52/'4'!AB52</f>
        <v>0.11469898358092259</v>
      </c>
      <c r="AQ52" s="373">
        <v>1.146989835809226E-28</v>
      </c>
      <c r="AR52" s="374">
        <f>AQ52/'4'!AC52</f>
        <v>0.11469898358092259</v>
      </c>
      <c r="AS52" s="373">
        <v>1.146989835809226E-28</v>
      </c>
      <c r="AT52" s="374">
        <f>AS52/'4'!AD52</f>
        <v>0.11469898358092259</v>
      </c>
      <c r="AU52" s="373">
        <v>3.3219121750659435E-2</v>
      </c>
      <c r="AV52" s="374">
        <f>AU52/'4'!AE52</f>
        <v>0.11469898358092259</v>
      </c>
      <c r="AW52" s="373">
        <v>3.3219121750659435E-2</v>
      </c>
      <c r="AX52" s="375">
        <f>AW52/'4'!AF52</f>
        <v>0.11469898358092259</v>
      </c>
      <c r="AY52" s="371">
        <v>-3.3219121750659435E-2</v>
      </c>
      <c r="AZ52" s="375">
        <f>AY52/'4'!AG52</f>
        <v>0.11469898358092259</v>
      </c>
      <c r="BA52" s="373">
        <v>597.94419151315071</v>
      </c>
      <c r="BB52" s="374">
        <f>BA52/'4'!AH52</f>
        <v>0.11469898358092261</v>
      </c>
      <c r="BC52" s="373">
        <v>1.146989835809226E-28</v>
      </c>
      <c r="BD52" s="374">
        <f>BC52/'4'!AI52</f>
        <v>8.8940138903209107E-2</v>
      </c>
      <c r="BE52" s="373">
        <v>1.146989835809226E-28</v>
      </c>
      <c r="BF52" s="374">
        <f>BE52/'4'!AJ52</f>
        <v>8.8940138903209107E-2</v>
      </c>
      <c r="BG52" s="373">
        <v>1.146989835809226E-28</v>
      </c>
      <c r="BH52" s="374">
        <f>BG52/'4'!AK52</f>
        <v>8.8940138903209107E-2</v>
      </c>
      <c r="BI52" s="373">
        <v>597.94419151315071</v>
      </c>
      <c r="BJ52" s="374">
        <f>BI52/'4'!AL52</f>
        <v>0.11469898358092261</v>
      </c>
      <c r="BK52" s="373">
        <v>1.146989835809226E-28</v>
      </c>
      <c r="BL52" s="374">
        <f>BK52/'4'!AM52</f>
        <v>8.8940138903209107E-2</v>
      </c>
      <c r="BM52" s="373">
        <v>1.146989835809226E-28</v>
      </c>
      <c r="BN52" s="374">
        <f>BM52/'4'!AN52</f>
        <v>8.8940138903209107E-2</v>
      </c>
      <c r="BO52" s="373">
        <v>597.94419151315071</v>
      </c>
      <c r="BP52" s="374">
        <f>BO52/'4'!AO52</f>
        <v>0.11469898358092261</v>
      </c>
      <c r="BQ52" s="373">
        <v>597.94419151315071</v>
      </c>
      <c r="BR52" s="374">
        <f>BQ52/'4'!AP52</f>
        <v>0.11469898358092261</v>
      </c>
      <c r="BS52" s="373">
        <v>1.146989835809226E-28</v>
      </c>
      <c r="BT52" s="375">
        <f>BS52/'4'!AQ52</f>
        <v>0.11469898358092259</v>
      </c>
    </row>
    <row r="53" spans="1:72" s="376" customFormat="1" ht="15">
      <c r="A53" s="305"/>
      <c r="B53" s="256">
        <v>25</v>
      </c>
      <c r="C53" s="1084" t="s">
        <v>685</v>
      </c>
      <c r="D53" s="1084"/>
      <c r="E53" s="1084"/>
      <c r="F53" s="1084"/>
      <c r="G53" s="1084"/>
      <c r="H53" s="1085" t="s">
        <v>792</v>
      </c>
      <c r="I53" s="1086"/>
      <c r="J53" s="315">
        <v>1133</v>
      </c>
      <c r="K53" s="371">
        <v>527.65252988860482</v>
      </c>
      <c r="L53" s="372">
        <f>K53/'4'!M53</f>
        <v>0.11469898358092261</v>
      </c>
      <c r="M53" s="373">
        <v>1.146989835809226E-28</v>
      </c>
      <c r="N53" s="374">
        <f>M53/'4'!N53</f>
        <v>0.11469898358092259</v>
      </c>
      <c r="O53" s="373">
        <v>1.146989835809226E-28</v>
      </c>
      <c r="P53" s="374">
        <f>O53/'4'!O53</f>
        <v>0.11469898358092259</v>
      </c>
      <c r="Q53" s="373">
        <v>1.146989835809226E-28</v>
      </c>
      <c r="R53" s="374">
        <f>Q53/'4'!P53</f>
        <v>0.11469898358092259</v>
      </c>
      <c r="S53" s="373">
        <v>527.65252988860482</v>
      </c>
      <c r="T53" s="374">
        <f>S53/'4'!Q53</f>
        <v>0.11469898358092261</v>
      </c>
      <c r="U53" s="373">
        <v>1.146989835809226E-28</v>
      </c>
      <c r="V53" s="374">
        <f>U53/'4'!R53</f>
        <v>8.8940138903209107E-2</v>
      </c>
      <c r="W53" s="373">
        <v>1.146989835809226E-28</v>
      </c>
      <c r="X53" s="374">
        <f>W53/'4'!S53</f>
        <v>8.8940138903209107E-2</v>
      </c>
      <c r="Y53" s="373">
        <v>527.65252988860482</v>
      </c>
      <c r="Z53" s="374">
        <f>Y53/'4'!T53</f>
        <v>0.11469898358092261</v>
      </c>
      <c r="AA53" s="373">
        <v>255.69090202754845</v>
      </c>
      <c r="AB53" s="374">
        <f>AA53/'4'!U53</f>
        <v>0.11469898358092259</v>
      </c>
      <c r="AC53" s="373">
        <v>271.96162786105634</v>
      </c>
      <c r="AD53" s="375">
        <f>AC53/'4'!V53</f>
        <v>0.11469898358092261</v>
      </c>
      <c r="AE53" s="371">
        <v>1.146989835809226E-28</v>
      </c>
      <c r="AF53" s="374">
        <f>AE53/'4'!W53</f>
        <v>0.11469898358092259</v>
      </c>
      <c r="AG53" s="373">
        <v>1.146989835809226E-28</v>
      </c>
      <c r="AH53" s="374">
        <f>AG53/'4'!X53</f>
        <v>0.11469898358092259</v>
      </c>
      <c r="AI53" s="373">
        <v>1.146989835809226E-28</v>
      </c>
      <c r="AJ53" s="374">
        <f>AI53/'4'!Y53</f>
        <v>0.11469898358092259</v>
      </c>
      <c r="AK53" s="373">
        <v>1.146989835809226E-28</v>
      </c>
      <c r="AL53" s="374">
        <f>AK53/'4'!Z53</f>
        <v>0.11469898358092259</v>
      </c>
      <c r="AM53" s="373">
        <v>1.146989835809226E-28</v>
      </c>
      <c r="AN53" s="374">
        <f>AM53/'4'!AA53</f>
        <v>0.11469898358092259</v>
      </c>
      <c r="AO53" s="373">
        <v>1.146989835809226E-28</v>
      </c>
      <c r="AP53" s="374">
        <f>AO53/'4'!AB53</f>
        <v>0.11469898358092259</v>
      </c>
      <c r="AQ53" s="373">
        <v>1.146989835809226E-28</v>
      </c>
      <c r="AR53" s="374">
        <f>AQ53/'4'!AC53</f>
        <v>0.11469898358092259</v>
      </c>
      <c r="AS53" s="373">
        <v>1.146989835809226E-28</v>
      </c>
      <c r="AT53" s="374">
        <f>AS53/'4'!AD53</f>
        <v>0.11469898358092259</v>
      </c>
      <c r="AU53" s="373">
        <v>13.191313247215119</v>
      </c>
      <c r="AV53" s="374">
        <f>AU53/'4'!AE53</f>
        <v>0.11469898358092259</v>
      </c>
      <c r="AW53" s="373">
        <v>13.191313247215119</v>
      </c>
      <c r="AX53" s="375">
        <f>AW53/'4'!AF53</f>
        <v>0.11469898358092259</v>
      </c>
      <c r="AY53" s="371">
        <v>-13.191313247215119</v>
      </c>
      <c r="AZ53" s="375">
        <f>AY53/'4'!AG53</f>
        <v>0.11469898358092259</v>
      </c>
      <c r="BA53" s="373">
        <v>527.65252988860482</v>
      </c>
      <c r="BB53" s="374">
        <f>BA53/'4'!AH53</f>
        <v>0.11469898358092261</v>
      </c>
      <c r="BC53" s="373">
        <v>1.146989835809226E-28</v>
      </c>
      <c r="BD53" s="374">
        <f>BC53/'4'!AI53</f>
        <v>8.8940138903209107E-2</v>
      </c>
      <c r="BE53" s="373">
        <v>1.146989835809226E-28</v>
      </c>
      <c r="BF53" s="374">
        <f>BE53/'4'!AJ53</f>
        <v>8.8940138903209107E-2</v>
      </c>
      <c r="BG53" s="373">
        <v>1.146989835809226E-28</v>
      </c>
      <c r="BH53" s="374">
        <f>BG53/'4'!AK53</f>
        <v>8.8940138903209107E-2</v>
      </c>
      <c r="BI53" s="373">
        <v>527.65252988860482</v>
      </c>
      <c r="BJ53" s="374">
        <f>BI53/'4'!AL53</f>
        <v>0.11469898358092261</v>
      </c>
      <c r="BK53" s="373">
        <v>1.146989835809226E-28</v>
      </c>
      <c r="BL53" s="374">
        <f>BK53/'4'!AM53</f>
        <v>8.8940138903209107E-2</v>
      </c>
      <c r="BM53" s="373">
        <v>1.146989835809226E-28</v>
      </c>
      <c r="BN53" s="374">
        <f>BM53/'4'!AN53</f>
        <v>8.8940138903209107E-2</v>
      </c>
      <c r="BO53" s="373">
        <v>527.65252988860482</v>
      </c>
      <c r="BP53" s="374">
        <f>BO53/'4'!AO53</f>
        <v>0.11469898358092261</v>
      </c>
      <c r="BQ53" s="373">
        <v>268.88221527476361</v>
      </c>
      <c r="BR53" s="374">
        <f>BQ53/'4'!AP53</f>
        <v>0.11469898358092261</v>
      </c>
      <c r="BS53" s="373">
        <v>258.77031461384121</v>
      </c>
      <c r="BT53" s="375">
        <f>BS53/'4'!AQ53</f>
        <v>0.11469898358092259</v>
      </c>
    </row>
    <row r="54" spans="1:72" s="376" customFormat="1" ht="15">
      <c r="A54" s="305"/>
      <c r="B54" s="256">
        <v>26</v>
      </c>
      <c r="C54" s="1084" t="s">
        <v>686</v>
      </c>
      <c r="D54" s="1084"/>
      <c r="E54" s="1084"/>
      <c r="F54" s="1084"/>
      <c r="G54" s="1084"/>
      <c r="H54" s="1085" t="s">
        <v>788</v>
      </c>
      <c r="I54" s="1086"/>
      <c r="J54" s="315">
        <v>11114</v>
      </c>
      <c r="K54" s="371">
        <v>3030.2482861016447</v>
      </c>
      <c r="L54" s="372">
        <f>K54/'4'!M54</f>
        <v>0.11469898358092258</v>
      </c>
      <c r="M54" s="373">
        <v>1.146989835809226E-28</v>
      </c>
      <c r="N54" s="374">
        <f>M54/'4'!N54</f>
        <v>0.11469898358092259</v>
      </c>
      <c r="O54" s="373">
        <v>1.146989835809226E-28</v>
      </c>
      <c r="P54" s="374">
        <f>O54/'4'!O54</f>
        <v>0.11469898358092259</v>
      </c>
      <c r="Q54" s="373">
        <v>1.146989835809226E-28</v>
      </c>
      <c r="R54" s="374">
        <f>Q54/'4'!P54</f>
        <v>0.11469898358092259</v>
      </c>
      <c r="S54" s="373">
        <v>3030.2482861016447</v>
      </c>
      <c r="T54" s="374">
        <f>S54/'4'!Q54</f>
        <v>0.11469898358092258</v>
      </c>
      <c r="U54" s="373">
        <v>1.146989835809226E-28</v>
      </c>
      <c r="V54" s="374">
        <f>U54/'4'!R54</f>
        <v>8.8940138903209107E-2</v>
      </c>
      <c r="W54" s="373">
        <v>1.146989835809226E-28</v>
      </c>
      <c r="X54" s="374">
        <f>W54/'4'!S54</f>
        <v>8.8940138903209107E-2</v>
      </c>
      <c r="Y54" s="373">
        <v>3030.2482861016447</v>
      </c>
      <c r="Z54" s="374">
        <f>Y54/'4'!T54</f>
        <v>0.11469898358092258</v>
      </c>
      <c r="AA54" s="373">
        <v>1912.5244965548125</v>
      </c>
      <c r="AB54" s="374">
        <f>AA54/'4'!U54</f>
        <v>0.11469898358092259</v>
      </c>
      <c r="AC54" s="373">
        <v>1117.7237895468324</v>
      </c>
      <c r="AD54" s="375">
        <f>AC54/'4'!V54</f>
        <v>0.11469898358092261</v>
      </c>
      <c r="AE54" s="371">
        <v>1.146989835809226E-28</v>
      </c>
      <c r="AF54" s="374">
        <f>AE54/'4'!W54</f>
        <v>0.11469898358092259</v>
      </c>
      <c r="AG54" s="373">
        <v>1.146989835809226E-28</v>
      </c>
      <c r="AH54" s="374">
        <f>AG54/'4'!X54</f>
        <v>0.11469898358092259</v>
      </c>
      <c r="AI54" s="373">
        <v>1.146989835809226E-28</v>
      </c>
      <c r="AJ54" s="374">
        <f>AI54/'4'!Y54</f>
        <v>0.11469898358092259</v>
      </c>
      <c r="AK54" s="373">
        <v>1.146989835809226E-28</v>
      </c>
      <c r="AL54" s="374">
        <f>AK54/'4'!Z54</f>
        <v>0.11469898358092259</v>
      </c>
      <c r="AM54" s="373">
        <v>1.146989835809226E-28</v>
      </c>
      <c r="AN54" s="374">
        <f>AM54/'4'!AA54</f>
        <v>0.11469898358092259</v>
      </c>
      <c r="AO54" s="373">
        <v>1.146989835809226E-28</v>
      </c>
      <c r="AP54" s="374">
        <f>AO54/'4'!AB54</f>
        <v>0.11469898358092259</v>
      </c>
      <c r="AQ54" s="373">
        <v>1.146989835809226E-28</v>
      </c>
      <c r="AR54" s="374">
        <f>AQ54/'4'!AC54</f>
        <v>0.11469898358092259</v>
      </c>
      <c r="AS54" s="373">
        <v>1.146989835809226E-28</v>
      </c>
      <c r="AT54" s="374">
        <f>AS54/'4'!AD54</f>
        <v>0.11469898358092259</v>
      </c>
      <c r="AU54" s="373">
        <v>151.51241430508225</v>
      </c>
      <c r="AV54" s="374">
        <f>AU54/'4'!AE54</f>
        <v>0.11469898358092259</v>
      </c>
      <c r="AW54" s="373">
        <v>151.51241430508225</v>
      </c>
      <c r="AX54" s="375">
        <f>AW54/'4'!AF54</f>
        <v>0.11469898358092259</v>
      </c>
      <c r="AY54" s="371">
        <v>-151.51241430508225</v>
      </c>
      <c r="AZ54" s="375">
        <f>AY54/'4'!AG54</f>
        <v>0.11469898358092259</v>
      </c>
      <c r="BA54" s="373">
        <v>3030.2482861016447</v>
      </c>
      <c r="BB54" s="374">
        <f>BA54/'4'!AH54</f>
        <v>0.11469898358092258</v>
      </c>
      <c r="BC54" s="373">
        <v>1.146989835809226E-28</v>
      </c>
      <c r="BD54" s="374">
        <f>BC54/'4'!AI54</f>
        <v>8.8940138903209107E-2</v>
      </c>
      <c r="BE54" s="373">
        <v>1.146989835809226E-28</v>
      </c>
      <c r="BF54" s="374">
        <f>BE54/'4'!AJ54</f>
        <v>8.8940138903209107E-2</v>
      </c>
      <c r="BG54" s="373">
        <v>1.146989835809226E-28</v>
      </c>
      <c r="BH54" s="374">
        <f>BG54/'4'!AK54</f>
        <v>8.8940138903209107E-2</v>
      </c>
      <c r="BI54" s="373">
        <v>3030.2482861016447</v>
      </c>
      <c r="BJ54" s="374">
        <f>BI54/'4'!AL54</f>
        <v>0.11469898358092258</v>
      </c>
      <c r="BK54" s="373">
        <v>1.146989835809226E-28</v>
      </c>
      <c r="BL54" s="374">
        <f>BK54/'4'!AM54</f>
        <v>8.8940138903209107E-2</v>
      </c>
      <c r="BM54" s="373">
        <v>1.146989835809226E-28</v>
      </c>
      <c r="BN54" s="374">
        <f>BM54/'4'!AN54</f>
        <v>8.8940138903209107E-2</v>
      </c>
      <c r="BO54" s="373">
        <v>3030.2482861016447</v>
      </c>
      <c r="BP54" s="374">
        <f>BO54/'4'!AO54</f>
        <v>0.11469898358092258</v>
      </c>
      <c r="BQ54" s="373">
        <v>2064.0369108598948</v>
      </c>
      <c r="BR54" s="374">
        <f>BQ54/'4'!AP54</f>
        <v>0.11469898358092259</v>
      </c>
      <c r="BS54" s="373">
        <v>966.21137524175003</v>
      </c>
      <c r="BT54" s="375">
        <f>BS54/'4'!AQ54</f>
        <v>0.11469898358092259</v>
      </c>
    </row>
    <row r="55" spans="1:72" s="376" customFormat="1" ht="15">
      <c r="A55" s="305"/>
      <c r="B55" s="256">
        <v>27</v>
      </c>
      <c r="C55" s="1084" t="s">
        <v>687</v>
      </c>
      <c r="D55" s="1084"/>
      <c r="E55" s="1084"/>
      <c r="F55" s="1084"/>
      <c r="G55" s="1084"/>
      <c r="H55" s="1085" t="s">
        <v>796</v>
      </c>
      <c r="I55" s="1086"/>
      <c r="J55" s="315">
        <v>11128</v>
      </c>
      <c r="K55" s="371">
        <v>481.67726538559361</v>
      </c>
      <c r="L55" s="372">
        <f>K55/'4'!M55</f>
        <v>0.11469898358092259</v>
      </c>
      <c r="M55" s="373">
        <v>1.146989835809226E-28</v>
      </c>
      <c r="N55" s="374">
        <f>M55/'4'!N55</f>
        <v>0.11469898358092259</v>
      </c>
      <c r="O55" s="373">
        <v>1.146989835809226E-28</v>
      </c>
      <c r="P55" s="374">
        <f>O55/'4'!O55</f>
        <v>0.11469898358092259</v>
      </c>
      <c r="Q55" s="373">
        <v>1.146989835809226E-28</v>
      </c>
      <c r="R55" s="374">
        <f>Q55/'4'!P55</f>
        <v>0.11469898358092259</v>
      </c>
      <c r="S55" s="373">
        <v>481.67726538559361</v>
      </c>
      <c r="T55" s="374">
        <f>S55/'4'!Q55</f>
        <v>0.11469898358092259</v>
      </c>
      <c r="U55" s="373">
        <v>1.146989835809226E-28</v>
      </c>
      <c r="V55" s="374">
        <f>U55/'4'!R55</f>
        <v>8.8940138903209107E-2</v>
      </c>
      <c r="W55" s="373">
        <v>1.146989835809226E-28</v>
      </c>
      <c r="X55" s="374">
        <f>W55/'4'!S55</f>
        <v>8.8940138903209107E-2</v>
      </c>
      <c r="Y55" s="373">
        <v>481.67726538559361</v>
      </c>
      <c r="Z55" s="374">
        <f>Y55/'4'!T55</f>
        <v>0.11469898358092259</v>
      </c>
      <c r="AA55" s="373">
        <v>481.64404626384288</v>
      </c>
      <c r="AB55" s="374">
        <f>AA55/'4'!U55</f>
        <v>0.11469898358092259</v>
      </c>
      <c r="AC55" s="373">
        <v>3.3219121750763754E-2</v>
      </c>
      <c r="AD55" s="375">
        <f>AC55/'4'!V55</f>
        <v>0.11469898358092259</v>
      </c>
      <c r="AE55" s="371">
        <v>1.146989835809226E-28</v>
      </c>
      <c r="AF55" s="374">
        <f>AE55/'4'!W55</f>
        <v>0.11469898358092259</v>
      </c>
      <c r="AG55" s="373">
        <v>1.146989835809226E-28</v>
      </c>
      <c r="AH55" s="374">
        <f>AG55/'4'!X55</f>
        <v>0.11469898358092259</v>
      </c>
      <c r="AI55" s="373">
        <v>1.146989835809226E-28</v>
      </c>
      <c r="AJ55" s="374">
        <f>AI55/'4'!Y55</f>
        <v>0.11469898358092259</v>
      </c>
      <c r="AK55" s="373">
        <v>1.146989835809226E-28</v>
      </c>
      <c r="AL55" s="374">
        <f>AK55/'4'!Z55</f>
        <v>0.11469898358092259</v>
      </c>
      <c r="AM55" s="373">
        <v>1.146989835809226E-28</v>
      </c>
      <c r="AN55" s="374">
        <f>AM55/'4'!AA55</f>
        <v>0.11469898358092259</v>
      </c>
      <c r="AO55" s="373">
        <v>1.146989835809226E-28</v>
      </c>
      <c r="AP55" s="374">
        <f>AO55/'4'!AB55</f>
        <v>0.11469898358092259</v>
      </c>
      <c r="AQ55" s="373">
        <v>1.146989835809226E-28</v>
      </c>
      <c r="AR55" s="374">
        <f>AQ55/'4'!AC55</f>
        <v>0.11469898358092259</v>
      </c>
      <c r="AS55" s="373">
        <v>1.146989835809226E-28</v>
      </c>
      <c r="AT55" s="374">
        <f>AS55/'4'!AD55</f>
        <v>0.11469898358092259</v>
      </c>
      <c r="AU55" s="373">
        <v>3.3219121750763754E-2</v>
      </c>
      <c r="AV55" s="374">
        <f>AU55/'4'!AE55</f>
        <v>0.11469898358092259</v>
      </c>
      <c r="AW55" s="373">
        <v>3.3219121750763754E-2</v>
      </c>
      <c r="AX55" s="375">
        <f>AW55/'4'!AF55</f>
        <v>0.11469898358092259</v>
      </c>
      <c r="AY55" s="371">
        <v>-3.3219121750763754E-2</v>
      </c>
      <c r="AZ55" s="375">
        <f>AY55/'4'!AG55</f>
        <v>0.11469898358092259</v>
      </c>
      <c r="BA55" s="373">
        <v>481.67726538559361</v>
      </c>
      <c r="BB55" s="374">
        <f>BA55/'4'!AH55</f>
        <v>0.11469898358092259</v>
      </c>
      <c r="BC55" s="373">
        <v>1.146989835809226E-28</v>
      </c>
      <c r="BD55" s="374">
        <f>BC55/'4'!AI55</f>
        <v>8.8940138903209107E-2</v>
      </c>
      <c r="BE55" s="373">
        <v>1.146989835809226E-28</v>
      </c>
      <c r="BF55" s="374">
        <f>BE55/'4'!AJ55</f>
        <v>8.8940138903209107E-2</v>
      </c>
      <c r="BG55" s="373">
        <v>1.146989835809226E-28</v>
      </c>
      <c r="BH55" s="374">
        <f>BG55/'4'!AK55</f>
        <v>8.8940138903209107E-2</v>
      </c>
      <c r="BI55" s="373">
        <v>481.67726538559361</v>
      </c>
      <c r="BJ55" s="374">
        <f>BI55/'4'!AL55</f>
        <v>0.11469898358092259</v>
      </c>
      <c r="BK55" s="373">
        <v>1.146989835809226E-28</v>
      </c>
      <c r="BL55" s="374">
        <f>BK55/'4'!AM55</f>
        <v>8.8940138903209107E-2</v>
      </c>
      <c r="BM55" s="373">
        <v>1.146989835809226E-28</v>
      </c>
      <c r="BN55" s="374">
        <f>BM55/'4'!AN55</f>
        <v>8.8940138903209107E-2</v>
      </c>
      <c r="BO55" s="373">
        <v>481.67726538559361</v>
      </c>
      <c r="BP55" s="374">
        <f>BO55/'4'!AO55</f>
        <v>0.11469898358092259</v>
      </c>
      <c r="BQ55" s="373">
        <v>481.67726538559361</v>
      </c>
      <c r="BR55" s="374">
        <f>BQ55/'4'!AP55</f>
        <v>0.11469898358092259</v>
      </c>
      <c r="BS55" s="373">
        <v>1.146989835809226E-28</v>
      </c>
      <c r="BT55" s="375">
        <f>BS55/'4'!AQ55</f>
        <v>0.11469898358092259</v>
      </c>
    </row>
    <row r="56" spans="1:72" s="376" customFormat="1" ht="15">
      <c r="A56" s="305"/>
      <c r="B56" s="256">
        <v>28</v>
      </c>
      <c r="C56" s="1084" t="s">
        <v>680</v>
      </c>
      <c r="D56" s="1084"/>
      <c r="E56" s="1084"/>
      <c r="F56" s="1084"/>
      <c r="G56" s="1084"/>
      <c r="H56" s="1085" t="s">
        <v>788</v>
      </c>
      <c r="I56" s="1086"/>
      <c r="J56" s="315">
        <v>11121</v>
      </c>
      <c r="K56" s="371">
        <v>338.83504185745204</v>
      </c>
      <c r="L56" s="372">
        <f>K56/'4'!M56</f>
        <v>0.11469898358092259</v>
      </c>
      <c r="M56" s="373">
        <v>1.146989835809226E-28</v>
      </c>
      <c r="N56" s="374">
        <f>M56/'4'!N56</f>
        <v>0.11469898358092259</v>
      </c>
      <c r="O56" s="373">
        <v>1.146989835809226E-28</v>
      </c>
      <c r="P56" s="374">
        <f>O56/'4'!O56</f>
        <v>0.11469898358092259</v>
      </c>
      <c r="Q56" s="373">
        <v>1.146989835809226E-28</v>
      </c>
      <c r="R56" s="374">
        <f>Q56/'4'!P56</f>
        <v>0.11469898358092259</v>
      </c>
      <c r="S56" s="373">
        <v>338.83504185745204</v>
      </c>
      <c r="T56" s="374">
        <f>S56/'4'!Q56</f>
        <v>0.11469898358092259</v>
      </c>
      <c r="U56" s="373">
        <v>1.146989835809226E-28</v>
      </c>
      <c r="V56" s="374">
        <f>U56/'4'!R56</f>
        <v>8.8940138903209107E-2</v>
      </c>
      <c r="W56" s="373">
        <v>1.146989835809226E-28</v>
      </c>
      <c r="X56" s="374">
        <f>W56/'4'!S56</f>
        <v>8.8940138903209107E-2</v>
      </c>
      <c r="Y56" s="373">
        <v>338.83504185745204</v>
      </c>
      <c r="Z56" s="374">
        <f>Y56/'4'!T56</f>
        <v>0.11469898358092259</v>
      </c>
      <c r="AA56" s="373">
        <v>312.89090777013149</v>
      </c>
      <c r="AB56" s="374">
        <f>AA56/'4'!U56</f>
        <v>0.11469898358092259</v>
      </c>
      <c r="AC56" s="373">
        <v>25.94413408732057</v>
      </c>
      <c r="AD56" s="375">
        <f>AC56/'4'!V56</f>
        <v>0.11469898358092259</v>
      </c>
      <c r="AE56" s="371">
        <v>1.146989835809226E-28</v>
      </c>
      <c r="AF56" s="374">
        <f>AE56/'4'!W56</f>
        <v>0.11469898358092259</v>
      </c>
      <c r="AG56" s="373">
        <v>1.146989835809226E-28</v>
      </c>
      <c r="AH56" s="374">
        <f>AG56/'4'!X56</f>
        <v>0.11469898358092259</v>
      </c>
      <c r="AI56" s="373">
        <v>1.146989835809226E-28</v>
      </c>
      <c r="AJ56" s="374">
        <f>AI56/'4'!Y56</f>
        <v>0.11469898358092259</v>
      </c>
      <c r="AK56" s="373">
        <v>1.146989835809226E-28</v>
      </c>
      <c r="AL56" s="374">
        <f>AK56/'4'!Z56</f>
        <v>0.11469898358092259</v>
      </c>
      <c r="AM56" s="373">
        <v>1.146989835809226E-28</v>
      </c>
      <c r="AN56" s="374">
        <f>AM56/'4'!AA56</f>
        <v>0.11469898358092259</v>
      </c>
      <c r="AO56" s="373">
        <v>1.146989835809226E-28</v>
      </c>
      <c r="AP56" s="374">
        <f>AO56/'4'!AB56</f>
        <v>0.11469898358092259</v>
      </c>
      <c r="AQ56" s="373">
        <v>1.146989835809226E-28</v>
      </c>
      <c r="AR56" s="374">
        <f>AQ56/'4'!AC56</f>
        <v>0.11469898358092259</v>
      </c>
      <c r="AS56" s="373">
        <v>1.146989835809226E-28</v>
      </c>
      <c r="AT56" s="374">
        <f>AS56/'4'!AD56</f>
        <v>0.11469898358092259</v>
      </c>
      <c r="AU56" s="373">
        <v>22.589002790496803</v>
      </c>
      <c r="AV56" s="374">
        <f>AU56/'4'!AE56</f>
        <v>0.11469898358092259</v>
      </c>
      <c r="AW56" s="373">
        <v>22.589002790496803</v>
      </c>
      <c r="AX56" s="375">
        <f>AW56/'4'!AF56</f>
        <v>0.11469898358092259</v>
      </c>
      <c r="AY56" s="371">
        <v>-22.589002790496803</v>
      </c>
      <c r="AZ56" s="375">
        <f>AY56/'4'!AG56</f>
        <v>0.11469898358092259</v>
      </c>
      <c r="BA56" s="373">
        <v>338.83504185745204</v>
      </c>
      <c r="BB56" s="374">
        <f>BA56/'4'!AH56</f>
        <v>0.11469898358092259</v>
      </c>
      <c r="BC56" s="373">
        <v>1.146989835809226E-28</v>
      </c>
      <c r="BD56" s="374">
        <f>BC56/'4'!AI56</f>
        <v>8.8940138903209107E-2</v>
      </c>
      <c r="BE56" s="373">
        <v>1.146989835809226E-28</v>
      </c>
      <c r="BF56" s="374">
        <f>BE56/'4'!AJ56</f>
        <v>8.8940138903209107E-2</v>
      </c>
      <c r="BG56" s="373">
        <v>1.146989835809226E-28</v>
      </c>
      <c r="BH56" s="374">
        <f>BG56/'4'!AK56</f>
        <v>8.8940138903209107E-2</v>
      </c>
      <c r="BI56" s="373">
        <v>338.83504185745204</v>
      </c>
      <c r="BJ56" s="374">
        <f>BI56/'4'!AL56</f>
        <v>0.11469898358092259</v>
      </c>
      <c r="BK56" s="373">
        <v>1.146989835809226E-28</v>
      </c>
      <c r="BL56" s="374">
        <f>BK56/'4'!AM56</f>
        <v>8.8940138903209107E-2</v>
      </c>
      <c r="BM56" s="373">
        <v>1.146989835809226E-28</v>
      </c>
      <c r="BN56" s="374">
        <f>BM56/'4'!AN56</f>
        <v>8.8940138903209107E-2</v>
      </c>
      <c r="BO56" s="373">
        <v>338.83504185745204</v>
      </c>
      <c r="BP56" s="374">
        <f>BO56/'4'!AO56</f>
        <v>0.11469898358092259</v>
      </c>
      <c r="BQ56" s="373">
        <v>335.4799105606283</v>
      </c>
      <c r="BR56" s="374">
        <f>BQ56/'4'!AP56</f>
        <v>0.11469898358092259</v>
      </c>
      <c r="BS56" s="373">
        <v>3.3551312968237652</v>
      </c>
      <c r="BT56" s="375">
        <f>BS56/'4'!AQ56</f>
        <v>0.11469898358092259</v>
      </c>
    </row>
    <row r="57" spans="1:72" s="376" customFormat="1" ht="15">
      <c r="A57" s="305"/>
      <c r="B57" s="256">
        <v>29</v>
      </c>
      <c r="C57" s="1084" t="s">
        <v>680</v>
      </c>
      <c r="D57" s="1084"/>
      <c r="E57" s="1084"/>
      <c r="F57" s="1084"/>
      <c r="G57" s="1084"/>
      <c r="H57" s="1085" t="s">
        <v>788</v>
      </c>
      <c r="I57" s="1086"/>
      <c r="J57" s="315">
        <v>11124</v>
      </c>
      <c r="K57" s="371">
        <v>338.83504185745204</v>
      </c>
      <c r="L57" s="372">
        <f>K57/'4'!M57</f>
        <v>0.11469898358092259</v>
      </c>
      <c r="M57" s="373">
        <v>1.146989835809226E-28</v>
      </c>
      <c r="N57" s="374">
        <f>M57/'4'!N57</f>
        <v>0.11469898358092259</v>
      </c>
      <c r="O57" s="373">
        <v>1.146989835809226E-28</v>
      </c>
      <c r="P57" s="374">
        <f>O57/'4'!O57</f>
        <v>0.11469898358092259</v>
      </c>
      <c r="Q57" s="373">
        <v>1.146989835809226E-28</v>
      </c>
      <c r="R57" s="374">
        <f>Q57/'4'!P57</f>
        <v>0.11469898358092259</v>
      </c>
      <c r="S57" s="373">
        <v>338.83504185745204</v>
      </c>
      <c r="T57" s="374">
        <f>S57/'4'!Q57</f>
        <v>0.11469898358092259</v>
      </c>
      <c r="U57" s="373">
        <v>1.146989835809226E-28</v>
      </c>
      <c r="V57" s="374">
        <f>U57/'4'!R57</f>
        <v>8.8940138903209107E-2</v>
      </c>
      <c r="W57" s="373">
        <v>1.146989835809226E-28</v>
      </c>
      <c r="X57" s="374">
        <f>W57/'4'!S57</f>
        <v>8.8940138903209107E-2</v>
      </c>
      <c r="Y57" s="373">
        <v>338.83504185745204</v>
      </c>
      <c r="Z57" s="374">
        <f>Y57/'4'!T57</f>
        <v>0.11469898358092259</v>
      </c>
      <c r="AA57" s="373">
        <v>312.89090777013149</v>
      </c>
      <c r="AB57" s="374">
        <f>AA57/'4'!U57</f>
        <v>0.11469898358092259</v>
      </c>
      <c r="AC57" s="373">
        <v>25.94413408732057</v>
      </c>
      <c r="AD57" s="375">
        <f>AC57/'4'!V57</f>
        <v>0.11469898358092259</v>
      </c>
      <c r="AE57" s="371">
        <v>1.146989835809226E-28</v>
      </c>
      <c r="AF57" s="374">
        <f>AE57/'4'!W57</f>
        <v>0.11469898358092259</v>
      </c>
      <c r="AG57" s="373">
        <v>1.146989835809226E-28</v>
      </c>
      <c r="AH57" s="374">
        <f>AG57/'4'!X57</f>
        <v>0.11469898358092259</v>
      </c>
      <c r="AI57" s="373">
        <v>1.146989835809226E-28</v>
      </c>
      <c r="AJ57" s="374">
        <f>AI57/'4'!Y57</f>
        <v>0.11469898358092259</v>
      </c>
      <c r="AK57" s="373">
        <v>1.146989835809226E-28</v>
      </c>
      <c r="AL57" s="374">
        <f>AK57/'4'!Z57</f>
        <v>0.11469898358092259</v>
      </c>
      <c r="AM57" s="373">
        <v>1.146989835809226E-28</v>
      </c>
      <c r="AN57" s="374">
        <f>AM57/'4'!AA57</f>
        <v>0.11469898358092259</v>
      </c>
      <c r="AO57" s="373">
        <v>1.146989835809226E-28</v>
      </c>
      <c r="AP57" s="374">
        <f>AO57/'4'!AB57</f>
        <v>0.11469898358092259</v>
      </c>
      <c r="AQ57" s="373">
        <v>1.146989835809226E-28</v>
      </c>
      <c r="AR57" s="374">
        <f>AQ57/'4'!AC57</f>
        <v>0.11469898358092259</v>
      </c>
      <c r="AS57" s="373">
        <v>1.146989835809226E-28</v>
      </c>
      <c r="AT57" s="374">
        <f>AS57/'4'!AD57</f>
        <v>0.11469898358092259</v>
      </c>
      <c r="AU57" s="373">
        <v>22.589002790496803</v>
      </c>
      <c r="AV57" s="374">
        <f>AU57/'4'!AE57</f>
        <v>0.11469898358092259</v>
      </c>
      <c r="AW57" s="373">
        <v>22.589002790496803</v>
      </c>
      <c r="AX57" s="375">
        <f>AW57/'4'!AF57</f>
        <v>0.11469898358092259</v>
      </c>
      <c r="AY57" s="371">
        <v>-22.589002790496803</v>
      </c>
      <c r="AZ57" s="375">
        <f>AY57/'4'!AG57</f>
        <v>0.11469898358092259</v>
      </c>
      <c r="BA57" s="373">
        <v>338.83504185745204</v>
      </c>
      <c r="BB57" s="374">
        <f>BA57/'4'!AH57</f>
        <v>0.11469898358092259</v>
      </c>
      <c r="BC57" s="373">
        <v>1.146989835809226E-28</v>
      </c>
      <c r="BD57" s="374">
        <f>BC57/'4'!AI57</f>
        <v>8.8940138903209107E-2</v>
      </c>
      <c r="BE57" s="373">
        <v>1.146989835809226E-28</v>
      </c>
      <c r="BF57" s="374">
        <f>BE57/'4'!AJ57</f>
        <v>8.8940138903209107E-2</v>
      </c>
      <c r="BG57" s="373">
        <v>1.146989835809226E-28</v>
      </c>
      <c r="BH57" s="374">
        <f>BG57/'4'!AK57</f>
        <v>8.8940138903209107E-2</v>
      </c>
      <c r="BI57" s="373">
        <v>338.83504185745204</v>
      </c>
      <c r="BJ57" s="374">
        <f>BI57/'4'!AL57</f>
        <v>0.11469898358092259</v>
      </c>
      <c r="BK57" s="373">
        <v>1.146989835809226E-28</v>
      </c>
      <c r="BL57" s="374">
        <f>BK57/'4'!AM57</f>
        <v>8.8940138903209107E-2</v>
      </c>
      <c r="BM57" s="373">
        <v>1.146989835809226E-28</v>
      </c>
      <c r="BN57" s="374">
        <f>BM57/'4'!AN57</f>
        <v>8.8940138903209107E-2</v>
      </c>
      <c r="BO57" s="373">
        <v>338.83504185745204</v>
      </c>
      <c r="BP57" s="374">
        <f>BO57/'4'!AO57</f>
        <v>0.11469898358092259</v>
      </c>
      <c r="BQ57" s="373">
        <v>335.4799105606283</v>
      </c>
      <c r="BR57" s="374">
        <f>BQ57/'4'!AP57</f>
        <v>0.11469898358092259</v>
      </c>
      <c r="BS57" s="373">
        <v>3.3551312968237652</v>
      </c>
      <c r="BT57" s="375">
        <f>BS57/'4'!AQ57</f>
        <v>0.11469898358092259</v>
      </c>
    </row>
    <row r="58" spans="1:72" s="376" customFormat="1" ht="15">
      <c r="A58" s="305"/>
      <c r="B58" s="256">
        <v>30</v>
      </c>
      <c r="C58" s="1084" t="s">
        <v>688</v>
      </c>
      <c r="D58" s="1084"/>
      <c r="E58" s="1084"/>
      <c r="F58" s="1084"/>
      <c r="G58" s="1084"/>
      <c r="H58" s="1085" t="s">
        <v>788</v>
      </c>
      <c r="I58" s="1086"/>
      <c r="J58" s="315">
        <v>11035</v>
      </c>
      <c r="K58" s="371">
        <v>631.16331326388126</v>
      </c>
      <c r="L58" s="372">
        <f>K58/'4'!M58</f>
        <v>0.11469898358092259</v>
      </c>
      <c r="M58" s="373">
        <v>1.146989835809226E-28</v>
      </c>
      <c r="N58" s="374">
        <f>M58/'4'!N58</f>
        <v>0.11469898358092259</v>
      </c>
      <c r="O58" s="373">
        <v>1.146989835809226E-28</v>
      </c>
      <c r="P58" s="374">
        <f>O58/'4'!O58</f>
        <v>0.11469898358092259</v>
      </c>
      <c r="Q58" s="373">
        <v>1.146989835809226E-28</v>
      </c>
      <c r="R58" s="374">
        <f>Q58/'4'!P58</f>
        <v>0.11469898358092259</v>
      </c>
      <c r="S58" s="373">
        <v>631.16331326388126</v>
      </c>
      <c r="T58" s="374">
        <f>S58/'4'!Q58</f>
        <v>0.11469898358092259</v>
      </c>
      <c r="U58" s="373">
        <v>1.146989835809226E-28</v>
      </c>
      <c r="V58" s="374">
        <f>U58/'4'!R58</f>
        <v>8.8940138903209107E-2</v>
      </c>
      <c r="W58" s="373">
        <v>1.146989835809226E-28</v>
      </c>
      <c r="X58" s="374">
        <f>W58/'4'!S58</f>
        <v>8.8940138903209107E-2</v>
      </c>
      <c r="Y58" s="373">
        <v>631.16331326388126</v>
      </c>
      <c r="Z58" s="374">
        <f>Y58/'4'!T58</f>
        <v>0.11469898358092259</v>
      </c>
      <c r="AA58" s="373">
        <v>631.13009414213059</v>
      </c>
      <c r="AB58" s="374">
        <f>AA58/'4'!U58</f>
        <v>0.11469898358092259</v>
      </c>
      <c r="AC58" s="373">
        <v>3.3219121750659435E-2</v>
      </c>
      <c r="AD58" s="375">
        <f>AC58/'4'!V58</f>
        <v>0.11469898358092259</v>
      </c>
      <c r="AE58" s="371">
        <v>1.146989835809226E-28</v>
      </c>
      <c r="AF58" s="374">
        <f>AE58/'4'!W58</f>
        <v>0.11469898358092259</v>
      </c>
      <c r="AG58" s="373">
        <v>1.146989835809226E-28</v>
      </c>
      <c r="AH58" s="374">
        <f>AG58/'4'!X58</f>
        <v>0.11469898358092259</v>
      </c>
      <c r="AI58" s="373">
        <v>1.146989835809226E-28</v>
      </c>
      <c r="AJ58" s="374">
        <f>AI58/'4'!Y58</f>
        <v>0.11469898358092259</v>
      </c>
      <c r="AK58" s="373">
        <v>1.146989835809226E-28</v>
      </c>
      <c r="AL58" s="374">
        <f>AK58/'4'!Z58</f>
        <v>0.11469898358092259</v>
      </c>
      <c r="AM58" s="373">
        <v>1.146989835809226E-28</v>
      </c>
      <c r="AN58" s="374">
        <f>AM58/'4'!AA58</f>
        <v>0.11469898358092259</v>
      </c>
      <c r="AO58" s="373">
        <v>1.146989835809226E-28</v>
      </c>
      <c r="AP58" s="374">
        <f>AO58/'4'!AB58</f>
        <v>0.11469898358092259</v>
      </c>
      <c r="AQ58" s="373">
        <v>1.146989835809226E-28</v>
      </c>
      <c r="AR58" s="374">
        <f>AQ58/'4'!AC58</f>
        <v>0.11469898358092259</v>
      </c>
      <c r="AS58" s="373">
        <v>1.146989835809226E-28</v>
      </c>
      <c r="AT58" s="374">
        <f>AS58/'4'!AD58</f>
        <v>0.11469898358092259</v>
      </c>
      <c r="AU58" s="373">
        <v>3.3219121750659435E-2</v>
      </c>
      <c r="AV58" s="374">
        <f>AU58/'4'!AE58</f>
        <v>0.11469898358092259</v>
      </c>
      <c r="AW58" s="373">
        <v>3.3219121750659435E-2</v>
      </c>
      <c r="AX58" s="375">
        <f>AW58/'4'!AF58</f>
        <v>0.11469898358092259</v>
      </c>
      <c r="AY58" s="371">
        <v>-3.3219121750659435E-2</v>
      </c>
      <c r="AZ58" s="375">
        <f>AY58/'4'!AG58</f>
        <v>0.11469898358092259</v>
      </c>
      <c r="BA58" s="373">
        <v>631.16331326388126</v>
      </c>
      <c r="BB58" s="374">
        <f>BA58/'4'!AH58</f>
        <v>0.11469898358092259</v>
      </c>
      <c r="BC58" s="373">
        <v>1.146989835809226E-28</v>
      </c>
      <c r="BD58" s="374">
        <f>BC58/'4'!AI58</f>
        <v>8.8940138903209107E-2</v>
      </c>
      <c r="BE58" s="373">
        <v>1.146989835809226E-28</v>
      </c>
      <c r="BF58" s="374">
        <f>BE58/'4'!AJ58</f>
        <v>8.8940138903209107E-2</v>
      </c>
      <c r="BG58" s="373">
        <v>1.146989835809226E-28</v>
      </c>
      <c r="BH58" s="374">
        <f>BG58/'4'!AK58</f>
        <v>8.8940138903209107E-2</v>
      </c>
      <c r="BI58" s="373">
        <v>631.16331326388126</v>
      </c>
      <c r="BJ58" s="374">
        <f>BI58/'4'!AL58</f>
        <v>0.11469898358092259</v>
      </c>
      <c r="BK58" s="373">
        <v>1.146989835809226E-28</v>
      </c>
      <c r="BL58" s="374">
        <f>BK58/'4'!AM58</f>
        <v>8.8940138903209107E-2</v>
      </c>
      <c r="BM58" s="373">
        <v>1.146989835809226E-28</v>
      </c>
      <c r="BN58" s="374">
        <f>BM58/'4'!AN58</f>
        <v>8.8940138903209107E-2</v>
      </c>
      <c r="BO58" s="373">
        <v>631.16331326388126</v>
      </c>
      <c r="BP58" s="374">
        <f>BO58/'4'!AO58</f>
        <v>0.11469898358092259</v>
      </c>
      <c r="BQ58" s="373">
        <v>631.16331326388126</v>
      </c>
      <c r="BR58" s="374">
        <f>BQ58/'4'!AP58</f>
        <v>0.11469898358092259</v>
      </c>
      <c r="BS58" s="373">
        <v>1.146989835809226E-28</v>
      </c>
      <c r="BT58" s="375">
        <f>BS58/'4'!AQ58</f>
        <v>0.11469898358092259</v>
      </c>
    </row>
    <row r="59" spans="1:72" s="376" customFormat="1" ht="15">
      <c r="A59" s="305"/>
      <c r="B59" s="256">
        <v>31</v>
      </c>
      <c r="C59" s="1084" t="s">
        <v>689</v>
      </c>
      <c r="D59" s="1084"/>
      <c r="E59" s="1084"/>
      <c r="F59" s="1084"/>
      <c r="G59" s="1084"/>
      <c r="H59" s="1085" t="s">
        <v>797</v>
      </c>
      <c r="I59" s="1086"/>
      <c r="J59" s="315">
        <v>89105</v>
      </c>
      <c r="K59" s="371">
        <v>121.01726053791155</v>
      </c>
      <c r="L59" s="372">
        <f>K59/'4'!M59</f>
        <v>0.11469898358092259</v>
      </c>
      <c r="M59" s="373">
        <v>1.146989835809226E-28</v>
      </c>
      <c r="N59" s="374">
        <f>M59/'4'!N59</f>
        <v>0.11469898358092259</v>
      </c>
      <c r="O59" s="373">
        <v>1.146989835809226E-28</v>
      </c>
      <c r="P59" s="374">
        <f>O59/'4'!O59</f>
        <v>0.11469898358092259</v>
      </c>
      <c r="Q59" s="373">
        <v>1.146989835809226E-28</v>
      </c>
      <c r="R59" s="374">
        <f>Q59/'4'!P59</f>
        <v>0.11469898358092259</v>
      </c>
      <c r="S59" s="373">
        <v>121.01726053791155</v>
      </c>
      <c r="T59" s="374">
        <f>S59/'4'!Q59</f>
        <v>0.11469898358092259</v>
      </c>
      <c r="U59" s="373">
        <v>1.146989835809226E-28</v>
      </c>
      <c r="V59" s="374">
        <f>U59/'4'!R59</f>
        <v>8.8940138903209107E-2</v>
      </c>
      <c r="W59" s="373">
        <v>1.146989835809226E-28</v>
      </c>
      <c r="X59" s="374">
        <f>W59/'4'!S59</f>
        <v>8.8940138903209107E-2</v>
      </c>
      <c r="Y59" s="373">
        <v>121.01726053791155</v>
      </c>
      <c r="Z59" s="374">
        <f>Y59/'4'!T59</f>
        <v>0.11469898358092259</v>
      </c>
      <c r="AA59" s="373">
        <v>18.489763166456651</v>
      </c>
      <c r="AB59" s="374">
        <f>AA59/'4'!U59</f>
        <v>0.11469898358092261</v>
      </c>
      <c r="AC59" s="373">
        <v>102.52749737145491</v>
      </c>
      <c r="AD59" s="375">
        <f>AC59/'4'!V59</f>
        <v>0.11469898358092259</v>
      </c>
      <c r="AE59" s="371">
        <v>1.146989835809226E-28</v>
      </c>
      <c r="AF59" s="374">
        <f>AE59/'4'!W59</f>
        <v>0.11469898358092259</v>
      </c>
      <c r="AG59" s="373">
        <v>1.146989835809226E-28</v>
      </c>
      <c r="AH59" s="374">
        <f>AG59/'4'!X59</f>
        <v>0.11469898358092259</v>
      </c>
      <c r="AI59" s="373">
        <v>1.146989835809226E-28</v>
      </c>
      <c r="AJ59" s="374">
        <f>AI59/'4'!Y59</f>
        <v>0.11469898358092259</v>
      </c>
      <c r="AK59" s="373">
        <v>1.146989835809226E-28</v>
      </c>
      <c r="AL59" s="374">
        <f>AK59/'4'!Z59</f>
        <v>0.11469898358092259</v>
      </c>
      <c r="AM59" s="373">
        <v>1.146989835809226E-28</v>
      </c>
      <c r="AN59" s="374">
        <f>AM59/'4'!AA59</f>
        <v>0.11469898358092259</v>
      </c>
      <c r="AO59" s="373">
        <v>1.146989835809226E-28</v>
      </c>
      <c r="AP59" s="374">
        <f>AO59/'4'!AB59</f>
        <v>0.11469898358092259</v>
      </c>
      <c r="AQ59" s="373">
        <v>1.146989835809226E-28</v>
      </c>
      <c r="AR59" s="374">
        <f>AQ59/'4'!AC59</f>
        <v>0.11469898358092259</v>
      </c>
      <c r="AS59" s="373">
        <v>1.146989835809226E-28</v>
      </c>
      <c r="AT59" s="374">
        <f>AS59/'4'!AD59</f>
        <v>0.11469898358092259</v>
      </c>
      <c r="AU59" s="373">
        <v>20.16954342298526</v>
      </c>
      <c r="AV59" s="374">
        <f>AU59/'4'!AE59</f>
        <v>0.11469898358092259</v>
      </c>
      <c r="AW59" s="373">
        <v>20.16954342298526</v>
      </c>
      <c r="AX59" s="375">
        <f>AW59/'4'!AF59</f>
        <v>0.11469898358092259</v>
      </c>
      <c r="AY59" s="371">
        <v>-20.16954342298526</v>
      </c>
      <c r="AZ59" s="375">
        <f>AY59/'4'!AG59</f>
        <v>0.11469898358092259</v>
      </c>
      <c r="BA59" s="373">
        <v>121.01726053791155</v>
      </c>
      <c r="BB59" s="374">
        <f>BA59/'4'!AH59</f>
        <v>0.11469898358092259</v>
      </c>
      <c r="BC59" s="373">
        <v>1.146989835809226E-28</v>
      </c>
      <c r="BD59" s="374">
        <f>BC59/'4'!AI59</f>
        <v>8.8940138903209107E-2</v>
      </c>
      <c r="BE59" s="373">
        <v>1.146989835809226E-28</v>
      </c>
      <c r="BF59" s="374">
        <f>BE59/'4'!AJ59</f>
        <v>8.8940138903209107E-2</v>
      </c>
      <c r="BG59" s="373">
        <v>1.146989835809226E-28</v>
      </c>
      <c r="BH59" s="374">
        <f>BG59/'4'!AK59</f>
        <v>8.8940138903209107E-2</v>
      </c>
      <c r="BI59" s="373">
        <v>121.01726053791155</v>
      </c>
      <c r="BJ59" s="374">
        <f>BI59/'4'!AL59</f>
        <v>0.11469898358092259</v>
      </c>
      <c r="BK59" s="373">
        <v>1.146989835809226E-28</v>
      </c>
      <c r="BL59" s="374">
        <f>BK59/'4'!AM59</f>
        <v>8.8940138903209107E-2</v>
      </c>
      <c r="BM59" s="373">
        <v>1.146989835809226E-28</v>
      </c>
      <c r="BN59" s="374">
        <f>BM59/'4'!AN59</f>
        <v>8.8940138903209107E-2</v>
      </c>
      <c r="BO59" s="373">
        <v>121.01726053791155</v>
      </c>
      <c r="BP59" s="374">
        <f>BO59/'4'!AO59</f>
        <v>0.11469898358092259</v>
      </c>
      <c r="BQ59" s="373">
        <v>38.659306589441904</v>
      </c>
      <c r="BR59" s="374">
        <f>BQ59/'4'!AP59</f>
        <v>0.11469898358092259</v>
      </c>
      <c r="BS59" s="373">
        <v>82.357953948469657</v>
      </c>
      <c r="BT59" s="375">
        <f>BS59/'4'!AQ59</f>
        <v>0.11469898358092261</v>
      </c>
    </row>
    <row r="60" spans="1:72" s="376" customFormat="1" ht="15">
      <c r="A60" s="305"/>
      <c r="B60" s="256">
        <v>32</v>
      </c>
      <c r="C60" s="1084" t="s">
        <v>690</v>
      </c>
      <c r="D60" s="1084"/>
      <c r="E60" s="1084"/>
      <c r="F60" s="1084"/>
      <c r="G60" s="1084"/>
      <c r="H60" s="1085" t="s">
        <v>798</v>
      </c>
      <c r="I60" s="1086"/>
      <c r="J60" s="315">
        <v>72147</v>
      </c>
      <c r="K60" s="371">
        <v>134.25715967701981</v>
      </c>
      <c r="L60" s="372">
        <f>K60/'4'!M60</f>
        <v>0.12545686628763572</v>
      </c>
      <c r="M60" s="373">
        <v>1.2554113725746179E-28</v>
      </c>
      <c r="N60" s="374">
        <f>M60/'4'!N60</f>
        <v>0.1255411372574618</v>
      </c>
      <c r="O60" s="373">
        <v>1.2554113725746179E-28</v>
      </c>
      <c r="P60" s="374">
        <f>O60/'4'!O60</f>
        <v>0.1255411372574618</v>
      </c>
      <c r="Q60" s="373">
        <v>1.2554113725746179E-28</v>
      </c>
      <c r="R60" s="374">
        <f>Q60/'4'!P60</f>
        <v>0.1255411372574618</v>
      </c>
      <c r="S60" s="373">
        <v>134.25715967701981</v>
      </c>
      <c r="T60" s="374">
        <f>S60/'4'!Q60</f>
        <v>0.12545686628763572</v>
      </c>
      <c r="U60" s="373">
        <v>1.2554113725746179E-28</v>
      </c>
      <c r="V60" s="374">
        <f>U60/'4'!R60</f>
        <v>9.7347385627597025E-2</v>
      </c>
      <c r="W60" s="373">
        <v>1.2554113725746179E-28</v>
      </c>
      <c r="X60" s="374">
        <f>W60/'4'!S60</f>
        <v>9.7347385627597025E-2</v>
      </c>
      <c r="Y60" s="373">
        <v>134.25715967701981</v>
      </c>
      <c r="Z60" s="374">
        <f>Y60/'4'!T60</f>
        <v>0.12545686628763572</v>
      </c>
      <c r="AA60" s="373">
        <v>3.7294059186060391</v>
      </c>
      <c r="AB60" s="374">
        <f>AA60/'4'!U60</f>
        <v>0.12545686628763572</v>
      </c>
      <c r="AC60" s="373">
        <v>130.52775375841378</v>
      </c>
      <c r="AD60" s="375">
        <f>AC60/'4'!V60</f>
        <v>0.12545686628763572</v>
      </c>
      <c r="AE60" s="371">
        <v>1.2554113725746179E-28</v>
      </c>
      <c r="AF60" s="374">
        <f>AE60/'4'!W60</f>
        <v>0.1255411372574618</v>
      </c>
      <c r="AG60" s="373">
        <v>1.2554113725746179E-28</v>
      </c>
      <c r="AH60" s="374">
        <f>AG60/'4'!X60</f>
        <v>0.1255411372574618</v>
      </c>
      <c r="AI60" s="373">
        <v>1.2554113725746179E-28</v>
      </c>
      <c r="AJ60" s="374">
        <f>AI60/'4'!Y60</f>
        <v>0.1255411372574618</v>
      </c>
      <c r="AK60" s="373">
        <v>1.2554113725746179E-28</v>
      </c>
      <c r="AL60" s="374">
        <f>AK60/'4'!Z60</f>
        <v>0.1255411372574618</v>
      </c>
      <c r="AM60" s="373">
        <v>1.2554113725746179E-28</v>
      </c>
      <c r="AN60" s="374">
        <f>AM60/'4'!AA60</f>
        <v>0.1255411372574618</v>
      </c>
      <c r="AO60" s="373">
        <v>1.2554113725746179E-28</v>
      </c>
      <c r="AP60" s="374">
        <f>AO60/'4'!AB60</f>
        <v>0.1255411372574618</v>
      </c>
      <c r="AQ60" s="373">
        <v>1.2554113725746179E-28</v>
      </c>
      <c r="AR60" s="374">
        <f>AQ60/'4'!AC60</f>
        <v>0.1255411372574618</v>
      </c>
      <c r="AS60" s="373">
        <v>1.2554113725746179E-28</v>
      </c>
      <c r="AT60" s="374">
        <f>AS60/'4'!AD60</f>
        <v>0.1255411372574618</v>
      </c>
      <c r="AU60" s="373">
        <v>44.752386559006602</v>
      </c>
      <c r="AV60" s="374">
        <f>AU60/'4'!AE60</f>
        <v>0.12545686628763572</v>
      </c>
      <c r="AW60" s="373">
        <v>44.752386559006602</v>
      </c>
      <c r="AX60" s="375">
        <f>AW60/'4'!AF60</f>
        <v>0.12545686628763572</v>
      </c>
      <c r="AY60" s="371">
        <v>-44.752386559006602</v>
      </c>
      <c r="AZ60" s="375">
        <f>AY60/'4'!AG60</f>
        <v>0.12545686628763572</v>
      </c>
      <c r="BA60" s="373">
        <v>134.25715967701981</v>
      </c>
      <c r="BB60" s="374">
        <f>BA60/'4'!AH60</f>
        <v>0.12545686628763572</v>
      </c>
      <c r="BC60" s="373">
        <v>1.2554113725746179E-28</v>
      </c>
      <c r="BD60" s="374">
        <f>BC60/'4'!AI60</f>
        <v>9.7347385627597025E-2</v>
      </c>
      <c r="BE60" s="373">
        <v>1.2554113725746179E-28</v>
      </c>
      <c r="BF60" s="374">
        <f>BE60/'4'!AJ60</f>
        <v>9.7347385627597025E-2</v>
      </c>
      <c r="BG60" s="373">
        <v>1.2554113725746179E-28</v>
      </c>
      <c r="BH60" s="374">
        <f>BG60/'4'!AK60</f>
        <v>9.7347385627597025E-2</v>
      </c>
      <c r="BI60" s="373">
        <v>134.25715967701981</v>
      </c>
      <c r="BJ60" s="374">
        <f>BI60/'4'!AL60</f>
        <v>0.12545686628763572</v>
      </c>
      <c r="BK60" s="373">
        <v>1.2554113725746179E-28</v>
      </c>
      <c r="BL60" s="374">
        <f>BK60/'4'!AM60</f>
        <v>9.7347385627597025E-2</v>
      </c>
      <c r="BM60" s="373">
        <v>1.2554113725746179E-28</v>
      </c>
      <c r="BN60" s="374">
        <f>BM60/'4'!AN60</f>
        <v>9.7347385627597025E-2</v>
      </c>
      <c r="BO60" s="373">
        <v>134.25715967701981</v>
      </c>
      <c r="BP60" s="374">
        <f>BO60/'4'!AO60</f>
        <v>0.12545686628763572</v>
      </c>
      <c r="BQ60" s="373">
        <v>48.481792477612643</v>
      </c>
      <c r="BR60" s="374">
        <f>BQ60/'4'!AP60</f>
        <v>0.12545686628763572</v>
      </c>
      <c r="BS60" s="373">
        <v>85.775367199407171</v>
      </c>
      <c r="BT60" s="375">
        <f>BS60/'4'!AQ60</f>
        <v>0.12545686628763572</v>
      </c>
    </row>
    <row r="61" spans="1:72" s="376" customFormat="1" ht="15">
      <c r="A61" s="305"/>
      <c r="B61" s="256">
        <v>33</v>
      </c>
      <c r="C61" s="1084" t="s">
        <v>691</v>
      </c>
      <c r="D61" s="1084"/>
      <c r="E61" s="1084"/>
      <c r="F61" s="1084"/>
      <c r="G61" s="1084"/>
      <c r="H61" s="1085" t="s">
        <v>796</v>
      </c>
      <c r="I61" s="1086"/>
      <c r="J61" s="315">
        <v>11062</v>
      </c>
      <c r="K61" s="371">
        <v>145.06790468544051</v>
      </c>
      <c r="L61" s="372">
        <f>K61/'4'!M61</f>
        <v>0.11469898358092261</v>
      </c>
      <c r="M61" s="373">
        <v>1.146989835809226E-28</v>
      </c>
      <c r="N61" s="374">
        <f>M61/'4'!N61</f>
        <v>0.11469898358092259</v>
      </c>
      <c r="O61" s="373">
        <v>1.146989835809226E-28</v>
      </c>
      <c r="P61" s="374">
        <f>O61/'4'!O61</f>
        <v>0.11469898358092259</v>
      </c>
      <c r="Q61" s="373">
        <v>1.146989835809226E-28</v>
      </c>
      <c r="R61" s="374">
        <f>Q61/'4'!P61</f>
        <v>0.11469898358092259</v>
      </c>
      <c r="S61" s="373">
        <v>145.06790468544051</v>
      </c>
      <c r="T61" s="374">
        <f>S61/'4'!Q61</f>
        <v>0.11469898358092261</v>
      </c>
      <c r="U61" s="373">
        <v>1.146989835809226E-28</v>
      </c>
      <c r="V61" s="374">
        <f>U61/'4'!R61</f>
        <v>8.8940138903209107E-2</v>
      </c>
      <c r="W61" s="373">
        <v>1.146989835809226E-28</v>
      </c>
      <c r="X61" s="374">
        <f>W61/'4'!S61</f>
        <v>8.8940138903209107E-2</v>
      </c>
      <c r="Y61" s="373">
        <v>145.06790468544051</v>
      </c>
      <c r="Z61" s="374">
        <f>Y61/'4'!T61</f>
        <v>0.11469898358092261</v>
      </c>
      <c r="AA61" s="373">
        <v>80.911814848254508</v>
      </c>
      <c r="AB61" s="374">
        <f>AA61/'4'!U61</f>
        <v>0.11469898358092259</v>
      </c>
      <c r="AC61" s="373">
        <v>64.156089837185988</v>
      </c>
      <c r="AD61" s="375">
        <f>AC61/'4'!V61</f>
        <v>0.11469898358092259</v>
      </c>
      <c r="AE61" s="371">
        <v>1.146989835809226E-28</v>
      </c>
      <c r="AF61" s="374">
        <f>AE61/'4'!W61</f>
        <v>0.11469898358092259</v>
      </c>
      <c r="AG61" s="373">
        <v>1.146989835809226E-28</v>
      </c>
      <c r="AH61" s="374">
        <f>AG61/'4'!X61</f>
        <v>0.11469898358092259</v>
      </c>
      <c r="AI61" s="373">
        <v>1.146989835809226E-28</v>
      </c>
      <c r="AJ61" s="374">
        <f>AI61/'4'!Y61</f>
        <v>0.11469898358092259</v>
      </c>
      <c r="AK61" s="373">
        <v>1.146989835809226E-28</v>
      </c>
      <c r="AL61" s="374">
        <f>AK61/'4'!Z61</f>
        <v>0.11469898358092259</v>
      </c>
      <c r="AM61" s="373">
        <v>1.146989835809226E-28</v>
      </c>
      <c r="AN61" s="374">
        <f>AM61/'4'!AA61</f>
        <v>0.11469898358092259</v>
      </c>
      <c r="AO61" s="373">
        <v>1.146989835809226E-28</v>
      </c>
      <c r="AP61" s="374">
        <f>AO61/'4'!AB61</f>
        <v>0.11469898358092259</v>
      </c>
      <c r="AQ61" s="373">
        <v>1.146989835809226E-28</v>
      </c>
      <c r="AR61" s="374">
        <f>AQ61/'4'!AC61</f>
        <v>0.11469898358092259</v>
      </c>
      <c r="AS61" s="373">
        <v>1.146989835809226E-28</v>
      </c>
      <c r="AT61" s="374">
        <f>AS61/'4'!AD61</f>
        <v>0.11469898358092259</v>
      </c>
      <c r="AU61" s="373">
        <v>14.50679046854405</v>
      </c>
      <c r="AV61" s="374">
        <f>AU61/'4'!AE61</f>
        <v>0.11469898358092259</v>
      </c>
      <c r="AW61" s="373">
        <v>14.50679046854405</v>
      </c>
      <c r="AX61" s="375">
        <f>AW61/'4'!AF61</f>
        <v>0.11469898358092259</v>
      </c>
      <c r="AY61" s="371">
        <v>-14.50679046854405</v>
      </c>
      <c r="AZ61" s="375">
        <f>AY61/'4'!AG61</f>
        <v>0.11469898358092259</v>
      </c>
      <c r="BA61" s="373">
        <v>145.06790468544051</v>
      </c>
      <c r="BB61" s="374">
        <f>BA61/'4'!AH61</f>
        <v>0.11469898358092261</v>
      </c>
      <c r="BC61" s="373">
        <v>1.146989835809226E-28</v>
      </c>
      <c r="BD61" s="374">
        <f>BC61/'4'!AI61</f>
        <v>8.8940138903209107E-2</v>
      </c>
      <c r="BE61" s="373">
        <v>1.146989835809226E-28</v>
      </c>
      <c r="BF61" s="374">
        <f>BE61/'4'!AJ61</f>
        <v>8.8940138903209107E-2</v>
      </c>
      <c r="BG61" s="373">
        <v>1.146989835809226E-28</v>
      </c>
      <c r="BH61" s="374">
        <f>BG61/'4'!AK61</f>
        <v>8.8940138903209107E-2</v>
      </c>
      <c r="BI61" s="373">
        <v>145.06790468544051</v>
      </c>
      <c r="BJ61" s="374">
        <f>BI61/'4'!AL61</f>
        <v>0.11469898358092261</v>
      </c>
      <c r="BK61" s="373">
        <v>1.146989835809226E-28</v>
      </c>
      <c r="BL61" s="374">
        <f>BK61/'4'!AM61</f>
        <v>8.8940138903209107E-2</v>
      </c>
      <c r="BM61" s="373">
        <v>1.146989835809226E-28</v>
      </c>
      <c r="BN61" s="374">
        <f>BM61/'4'!AN61</f>
        <v>8.8940138903209107E-2</v>
      </c>
      <c r="BO61" s="373">
        <v>145.06790468544051</v>
      </c>
      <c r="BP61" s="374">
        <f>BO61/'4'!AO61</f>
        <v>0.11469898358092261</v>
      </c>
      <c r="BQ61" s="373">
        <v>95.418605316798562</v>
      </c>
      <c r="BR61" s="374">
        <f>BQ61/'4'!AP61</f>
        <v>0.11469898358092259</v>
      </c>
      <c r="BS61" s="373">
        <v>49.649299368641941</v>
      </c>
      <c r="BT61" s="375">
        <f>BS61/'4'!AQ61</f>
        <v>0.11469898358092259</v>
      </c>
    </row>
    <row r="62" spans="1:72" s="376" customFormat="1" ht="15">
      <c r="A62" s="305"/>
      <c r="B62" s="256">
        <v>34</v>
      </c>
      <c r="C62" s="1084" t="s">
        <v>692</v>
      </c>
      <c r="D62" s="1084"/>
      <c r="E62" s="1084"/>
      <c r="F62" s="1084"/>
      <c r="G62" s="1084"/>
      <c r="H62" s="1085" t="s">
        <v>789</v>
      </c>
      <c r="I62" s="1086"/>
      <c r="J62" s="315">
        <v>1128</v>
      </c>
      <c r="K62" s="371">
        <v>666.04339110214846</v>
      </c>
      <c r="L62" s="372">
        <f>K62/'4'!M62</f>
        <v>0.11469898358092259</v>
      </c>
      <c r="M62" s="373">
        <v>1.146989835809226E-28</v>
      </c>
      <c r="N62" s="374">
        <f>M62/'4'!N62</f>
        <v>0.11469898358092259</v>
      </c>
      <c r="O62" s="373">
        <v>1.146989835809226E-28</v>
      </c>
      <c r="P62" s="374">
        <f>O62/'4'!O62</f>
        <v>0.11469898358092259</v>
      </c>
      <c r="Q62" s="373">
        <v>1.146989835809226E-28</v>
      </c>
      <c r="R62" s="374">
        <f>Q62/'4'!P62</f>
        <v>0.11469898358092259</v>
      </c>
      <c r="S62" s="373">
        <v>666.04339110214846</v>
      </c>
      <c r="T62" s="374">
        <f>S62/'4'!Q62</f>
        <v>0.11469898358092259</v>
      </c>
      <c r="U62" s="373">
        <v>1.146989835809226E-28</v>
      </c>
      <c r="V62" s="374">
        <f>U62/'4'!R62</f>
        <v>8.8940138903209107E-2</v>
      </c>
      <c r="W62" s="373">
        <v>1.146989835809226E-28</v>
      </c>
      <c r="X62" s="374">
        <f>W62/'4'!S62</f>
        <v>8.8940138903209107E-2</v>
      </c>
      <c r="Y62" s="373">
        <v>666.04339110214846</v>
      </c>
      <c r="Z62" s="374">
        <f>Y62/'4'!T62</f>
        <v>0.11469898358092259</v>
      </c>
      <c r="AA62" s="373">
        <v>459.52011117785634</v>
      </c>
      <c r="AB62" s="374">
        <f>AA62/'4'!U62</f>
        <v>0.11469898358092259</v>
      </c>
      <c r="AC62" s="373">
        <v>206.52327992429213</v>
      </c>
      <c r="AD62" s="375">
        <f>AC62/'4'!V62</f>
        <v>0.11469898358092259</v>
      </c>
      <c r="AE62" s="371">
        <v>1.146989835809226E-28</v>
      </c>
      <c r="AF62" s="374">
        <f>AE62/'4'!W62</f>
        <v>0.11469898358092259</v>
      </c>
      <c r="AG62" s="373">
        <v>1.146989835809226E-28</v>
      </c>
      <c r="AH62" s="374">
        <f>AG62/'4'!X62</f>
        <v>0.11469898358092259</v>
      </c>
      <c r="AI62" s="373">
        <v>1.146989835809226E-28</v>
      </c>
      <c r="AJ62" s="374">
        <f>AI62/'4'!Y62</f>
        <v>0.11469898358092259</v>
      </c>
      <c r="AK62" s="373">
        <v>1.146989835809226E-28</v>
      </c>
      <c r="AL62" s="374">
        <f>AK62/'4'!Z62</f>
        <v>0.11469898358092259</v>
      </c>
      <c r="AM62" s="373">
        <v>1.146989835809226E-28</v>
      </c>
      <c r="AN62" s="374">
        <f>AM62/'4'!AA62</f>
        <v>0.11469898358092259</v>
      </c>
      <c r="AO62" s="373">
        <v>1.146989835809226E-28</v>
      </c>
      <c r="AP62" s="374">
        <f>AO62/'4'!AB62</f>
        <v>0.11469898358092259</v>
      </c>
      <c r="AQ62" s="373">
        <v>1.146989835809226E-28</v>
      </c>
      <c r="AR62" s="374">
        <f>AQ62/'4'!AC62</f>
        <v>0.11469898358092259</v>
      </c>
      <c r="AS62" s="373">
        <v>1.146989835809226E-28</v>
      </c>
      <c r="AT62" s="374">
        <f>AS62/'4'!AD62</f>
        <v>0.11469898358092259</v>
      </c>
      <c r="AU62" s="373">
        <v>13.32086782204297</v>
      </c>
      <c r="AV62" s="374">
        <f>AU62/'4'!AE62</f>
        <v>0.11469898358092259</v>
      </c>
      <c r="AW62" s="373">
        <v>13.32086782204297</v>
      </c>
      <c r="AX62" s="375">
        <f>AW62/'4'!AF62</f>
        <v>0.11469898358092259</v>
      </c>
      <c r="AY62" s="371">
        <v>-13.32086782204297</v>
      </c>
      <c r="AZ62" s="375">
        <f>AY62/'4'!AG62</f>
        <v>0.11469898358092259</v>
      </c>
      <c r="BA62" s="373">
        <v>666.04339110214846</v>
      </c>
      <c r="BB62" s="374">
        <f>BA62/'4'!AH62</f>
        <v>0.11469898358092259</v>
      </c>
      <c r="BC62" s="373">
        <v>1.146989835809226E-28</v>
      </c>
      <c r="BD62" s="374">
        <f>BC62/'4'!AI62</f>
        <v>8.8940138903209107E-2</v>
      </c>
      <c r="BE62" s="373">
        <v>1.146989835809226E-28</v>
      </c>
      <c r="BF62" s="374">
        <f>BE62/'4'!AJ62</f>
        <v>8.8940138903209107E-2</v>
      </c>
      <c r="BG62" s="373">
        <v>1.146989835809226E-28</v>
      </c>
      <c r="BH62" s="374">
        <f>BG62/'4'!AK62</f>
        <v>8.8940138903209107E-2</v>
      </c>
      <c r="BI62" s="373">
        <v>666.04339110214846</v>
      </c>
      <c r="BJ62" s="374">
        <f>BI62/'4'!AL62</f>
        <v>0.11469898358092259</v>
      </c>
      <c r="BK62" s="373">
        <v>1.146989835809226E-28</v>
      </c>
      <c r="BL62" s="374">
        <f>BK62/'4'!AM62</f>
        <v>8.8940138903209107E-2</v>
      </c>
      <c r="BM62" s="373">
        <v>1.146989835809226E-28</v>
      </c>
      <c r="BN62" s="374">
        <f>BM62/'4'!AN62</f>
        <v>8.8940138903209107E-2</v>
      </c>
      <c r="BO62" s="373">
        <v>666.04339110214846</v>
      </c>
      <c r="BP62" s="374">
        <f>BO62/'4'!AO62</f>
        <v>0.11469898358092259</v>
      </c>
      <c r="BQ62" s="373">
        <v>472.84097899989933</v>
      </c>
      <c r="BR62" s="374">
        <f>BQ62/'4'!AP62</f>
        <v>0.11469898358092259</v>
      </c>
      <c r="BS62" s="373">
        <v>193.20241210224916</v>
      </c>
      <c r="BT62" s="375">
        <f>BS62/'4'!AQ62</f>
        <v>0.11469898358092259</v>
      </c>
    </row>
    <row r="63" spans="1:72" s="376" customFormat="1" ht="15">
      <c r="A63" s="305"/>
      <c r="B63" s="256">
        <v>35</v>
      </c>
      <c r="C63" s="1084" t="s">
        <v>693</v>
      </c>
      <c r="D63" s="1084"/>
      <c r="E63" s="1084"/>
      <c r="F63" s="1084"/>
      <c r="G63" s="1084"/>
      <c r="H63" s="1085" t="s">
        <v>799</v>
      </c>
      <c r="I63" s="1086"/>
      <c r="J63" s="315">
        <v>69807</v>
      </c>
      <c r="K63" s="371">
        <v>235.45713496917847</v>
      </c>
      <c r="L63" s="372">
        <f>K63/'4'!M63</f>
        <v>0.11469898358092259</v>
      </c>
      <c r="M63" s="373">
        <v>1.146989835809226E-28</v>
      </c>
      <c r="N63" s="374">
        <f>M63/'4'!N63</f>
        <v>0.11469898358092259</v>
      </c>
      <c r="O63" s="373">
        <v>1.146989835809226E-28</v>
      </c>
      <c r="P63" s="374">
        <f>O63/'4'!O63</f>
        <v>0.11469898358092259</v>
      </c>
      <c r="Q63" s="373">
        <v>1.146989835809226E-28</v>
      </c>
      <c r="R63" s="374">
        <f>Q63/'4'!P63</f>
        <v>0.11469898358092259</v>
      </c>
      <c r="S63" s="373">
        <v>235.45713496917847</v>
      </c>
      <c r="T63" s="374">
        <f>S63/'4'!Q63</f>
        <v>0.11469898358092259</v>
      </c>
      <c r="U63" s="373">
        <v>1.146989835809226E-28</v>
      </c>
      <c r="V63" s="374">
        <f>U63/'4'!R63</f>
        <v>8.8940138903209107E-2</v>
      </c>
      <c r="W63" s="373">
        <v>1.146989835809226E-28</v>
      </c>
      <c r="X63" s="374">
        <f>W63/'4'!S63</f>
        <v>8.8940138903209107E-2</v>
      </c>
      <c r="Y63" s="373">
        <v>235.45713496917847</v>
      </c>
      <c r="Z63" s="374">
        <f>Y63/'4'!T63</f>
        <v>0.11469898358092259</v>
      </c>
      <c r="AA63" s="373">
        <v>187.44126727290814</v>
      </c>
      <c r="AB63" s="374">
        <f>AA63/'4'!U63</f>
        <v>0.11469898358092259</v>
      </c>
      <c r="AC63" s="373">
        <v>48.01586769627032</v>
      </c>
      <c r="AD63" s="375">
        <f>AC63/'4'!V63</f>
        <v>0.11469898358092259</v>
      </c>
      <c r="AE63" s="371">
        <v>1.146989835809226E-28</v>
      </c>
      <c r="AF63" s="374">
        <f>AE63/'4'!W63</f>
        <v>0.11469898358092259</v>
      </c>
      <c r="AG63" s="373">
        <v>1.146989835809226E-28</v>
      </c>
      <c r="AH63" s="374">
        <f>AG63/'4'!X63</f>
        <v>0.11469898358092259</v>
      </c>
      <c r="AI63" s="373">
        <v>1.146989835809226E-28</v>
      </c>
      <c r="AJ63" s="374">
        <f>AI63/'4'!Y63</f>
        <v>0.11469898358092259</v>
      </c>
      <c r="AK63" s="373">
        <v>1.146989835809226E-28</v>
      </c>
      <c r="AL63" s="374">
        <f>AK63/'4'!Z63</f>
        <v>0.11469898358092259</v>
      </c>
      <c r="AM63" s="373">
        <v>1.146989835809226E-28</v>
      </c>
      <c r="AN63" s="374">
        <f>AM63/'4'!AA63</f>
        <v>0.11469898358092259</v>
      </c>
      <c r="AO63" s="373">
        <v>1.146989835809226E-28</v>
      </c>
      <c r="AP63" s="374">
        <f>AO63/'4'!AB63</f>
        <v>0.11469898358092259</v>
      </c>
      <c r="AQ63" s="373">
        <v>1.146989835809226E-28</v>
      </c>
      <c r="AR63" s="374">
        <f>AQ63/'4'!AC63</f>
        <v>0.11469898358092259</v>
      </c>
      <c r="AS63" s="373">
        <v>1.146989835809226E-28</v>
      </c>
      <c r="AT63" s="374">
        <f>AS63/'4'!AD63</f>
        <v>0.11469898358092259</v>
      </c>
      <c r="AU63" s="373">
        <v>33.636733567025495</v>
      </c>
      <c r="AV63" s="374">
        <f>AU63/'4'!AE63</f>
        <v>0.11469898358092258</v>
      </c>
      <c r="AW63" s="373">
        <v>33.636733567025495</v>
      </c>
      <c r="AX63" s="375">
        <f>AW63/'4'!AF63</f>
        <v>0.11469898358092258</v>
      </c>
      <c r="AY63" s="371">
        <v>-33.636733567025495</v>
      </c>
      <c r="AZ63" s="375">
        <f>AY63/'4'!AG63</f>
        <v>0.11469898358092258</v>
      </c>
      <c r="BA63" s="373">
        <v>235.45713496917847</v>
      </c>
      <c r="BB63" s="374">
        <f>BA63/'4'!AH63</f>
        <v>0.11469898358092259</v>
      </c>
      <c r="BC63" s="373">
        <v>1.146989835809226E-28</v>
      </c>
      <c r="BD63" s="374">
        <f>BC63/'4'!AI63</f>
        <v>8.8940138903209107E-2</v>
      </c>
      <c r="BE63" s="373">
        <v>1.146989835809226E-28</v>
      </c>
      <c r="BF63" s="374">
        <f>BE63/'4'!AJ63</f>
        <v>8.8940138903209107E-2</v>
      </c>
      <c r="BG63" s="373">
        <v>1.146989835809226E-28</v>
      </c>
      <c r="BH63" s="374">
        <f>BG63/'4'!AK63</f>
        <v>8.8940138903209107E-2</v>
      </c>
      <c r="BI63" s="373">
        <v>235.45713496917847</v>
      </c>
      <c r="BJ63" s="374">
        <f>BI63/'4'!AL63</f>
        <v>0.11469898358092259</v>
      </c>
      <c r="BK63" s="373">
        <v>1.146989835809226E-28</v>
      </c>
      <c r="BL63" s="374">
        <f>BK63/'4'!AM63</f>
        <v>8.8940138903209107E-2</v>
      </c>
      <c r="BM63" s="373">
        <v>1.146989835809226E-28</v>
      </c>
      <c r="BN63" s="374">
        <f>BM63/'4'!AN63</f>
        <v>8.8940138903209107E-2</v>
      </c>
      <c r="BO63" s="373">
        <v>235.45713496917847</v>
      </c>
      <c r="BP63" s="374">
        <f>BO63/'4'!AO63</f>
        <v>0.11469898358092259</v>
      </c>
      <c r="BQ63" s="373">
        <v>221.07800083993362</v>
      </c>
      <c r="BR63" s="374">
        <f>BQ63/'4'!AP63</f>
        <v>0.11469898358092259</v>
      </c>
      <c r="BS63" s="373">
        <v>14.379134129244822</v>
      </c>
      <c r="BT63" s="375">
        <f>BS63/'4'!AQ63</f>
        <v>0.11469898358092259</v>
      </c>
    </row>
    <row r="64" spans="1:72" s="376" customFormat="1" ht="15">
      <c r="A64" s="305"/>
      <c r="B64" s="256">
        <v>36</v>
      </c>
      <c r="C64" s="1084" t="s">
        <v>677</v>
      </c>
      <c r="D64" s="1084"/>
      <c r="E64" s="1084"/>
      <c r="F64" s="1084"/>
      <c r="G64" s="1084"/>
      <c r="H64" s="1085" t="s">
        <v>788</v>
      </c>
      <c r="I64" s="1086"/>
      <c r="J64" s="315">
        <v>11130</v>
      </c>
      <c r="K64" s="371">
        <v>195.9928183293105</v>
      </c>
      <c r="L64" s="372">
        <f>K64/'4'!M64</f>
        <v>0.11469898358092259</v>
      </c>
      <c r="M64" s="373">
        <v>1.146989835809226E-28</v>
      </c>
      <c r="N64" s="374">
        <f>M64/'4'!N64</f>
        <v>0.11469898358092259</v>
      </c>
      <c r="O64" s="373">
        <v>1.146989835809226E-28</v>
      </c>
      <c r="P64" s="374">
        <f>O64/'4'!O64</f>
        <v>0.11469898358092259</v>
      </c>
      <c r="Q64" s="373">
        <v>1.146989835809226E-28</v>
      </c>
      <c r="R64" s="374">
        <f>Q64/'4'!P64</f>
        <v>0.11469898358092259</v>
      </c>
      <c r="S64" s="373">
        <v>195.9928183293105</v>
      </c>
      <c r="T64" s="374">
        <f>S64/'4'!Q64</f>
        <v>0.11469898358092259</v>
      </c>
      <c r="U64" s="373">
        <v>1.146989835809226E-28</v>
      </c>
      <c r="V64" s="374">
        <f>U64/'4'!R64</f>
        <v>8.8940138903209107E-2</v>
      </c>
      <c r="W64" s="373">
        <v>1.146989835809226E-28</v>
      </c>
      <c r="X64" s="374">
        <f>W64/'4'!S64</f>
        <v>8.8940138903209107E-2</v>
      </c>
      <c r="Y64" s="373">
        <v>195.9928183293105</v>
      </c>
      <c r="Z64" s="374">
        <f>Y64/'4'!T64</f>
        <v>0.11469898358092259</v>
      </c>
      <c r="AA64" s="373">
        <v>195.95959920755976</v>
      </c>
      <c r="AB64" s="374">
        <f>AA64/'4'!U64</f>
        <v>0.11469898358092259</v>
      </c>
      <c r="AC64" s="373">
        <v>3.3219121750737678E-2</v>
      </c>
      <c r="AD64" s="375">
        <f>AC64/'4'!V64</f>
        <v>0.11469898358092261</v>
      </c>
      <c r="AE64" s="371">
        <v>1.146989835809226E-28</v>
      </c>
      <c r="AF64" s="374">
        <f>AE64/'4'!W64</f>
        <v>0.11469898358092259</v>
      </c>
      <c r="AG64" s="373">
        <v>1.146989835809226E-28</v>
      </c>
      <c r="AH64" s="374">
        <f>AG64/'4'!X64</f>
        <v>0.11469898358092259</v>
      </c>
      <c r="AI64" s="373">
        <v>1.146989835809226E-28</v>
      </c>
      <c r="AJ64" s="374">
        <f>AI64/'4'!Y64</f>
        <v>0.11469898358092259</v>
      </c>
      <c r="AK64" s="373">
        <v>1.146989835809226E-28</v>
      </c>
      <c r="AL64" s="374">
        <f>AK64/'4'!Z64</f>
        <v>0.11469898358092259</v>
      </c>
      <c r="AM64" s="373">
        <v>1.146989835809226E-28</v>
      </c>
      <c r="AN64" s="374">
        <f>AM64/'4'!AA64</f>
        <v>0.11469898358092259</v>
      </c>
      <c r="AO64" s="373">
        <v>1.146989835809226E-28</v>
      </c>
      <c r="AP64" s="374">
        <f>AO64/'4'!AB64</f>
        <v>0.11469898358092259</v>
      </c>
      <c r="AQ64" s="373">
        <v>1.146989835809226E-28</v>
      </c>
      <c r="AR64" s="374">
        <f>AQ64/'4'!AC64</f>
        <v>0.11469898358092259</v>
      </c>
      <c r="AS64" s="373">
        <v>1.146989835809226E-28</v>
      </c>
      <c r="AT64" s="374">
        <f>AS64/'4'!AD64</f>
        <v>0.11469898358092259</v>
      </c>
      <c r="AU64" s="373">
        <v>3.3219121750737678E-2</v>
      </c>
      <c r="AV64" s="374">
        <f>AU64/'4'!AE64</f>
        <v>0.11469898358092261</v>
      </c>
      <c r="AW64" s="373">
        <v>3.3219121750737678E-2</v>
      </c>
      <c r="AX64" s="375">
        <f>AW64/'4'!AF64</f>
        <v>0.11469898358092261</v>
      </c>
      <c r="AY64" s="371">
        <v>-3.3219121750737678E-2</v>
      </c>
      <c r="AZ64" s="375">
        <f>AY64/'4'!AG64</f>
        <v>0.11469898358092261</v>
      </c>
      <c r="BA64" s="373">
        <v>195.9928183293105</v>
      </c>
      <c r="BB64" s="374">
        <f>BA64/'4'!AH64</f>
        <v>0.11469898358092259</v>
      </c>
      <c r="BC64" s="373">
        <v>1.146989835809226E-28</v>
      </c>
      <c r="BD64" s="374">
        <f>BC64/'4'!AI64</f>
        <v>8.8940138903209107E-2</v>
      </c>
      <c r="BE64" s="373">
        <v>1.146989835809226E-28</v>
      </c>
      <c r="BF64" s="374">
        <f>BE64/'4'!AJ64</f>
        <v>8.8940138903209107E-2</v>
      </c>
      <c r="BG64" s="373">
        <v>1.146989835809226E-28</v>
      </c>
      <c r="BH64" s="374">
        <f>BG64/'4'!AK64</f>
        <v>8.8940138903209107E-2</v>
      </c>
      <c r="BI64" s="373">
        <v>195.9928183293105</v>
      </c>
      <c r="BJ64" s="374">
        <f>BI64/'4'!AL64</f>
        <v>0.11469898358092259</v>
      </c>
      <c r="BK64" s="373">
        <v>1.146989835809226E-28</v>
      </c>
      <c r="BL64" s="374">
        <f>BK64/'4'!AM64</f>
        <v>8.8940138903209107E-2</v>
      </c>
      <c r="BM64" s="373">
        <v>1.146989835809226E-28</v>
      </c>
      <c r="BN64" s="374">
        <f>BM64/'4'!AN64</f>
        <v>8.8940138903209107E-2</v>
      </c>
      <c r="BO64" s="373">
        <v>195.9928183293105</v>
      </c>
      <c r="BP64" s="374">
        <f>BO64/'4'!AO64</f>
        <v>0.11469898358092259</v>
      </c>
      <c r="BQ64" s="373">
        <v>195.9928183293105</v>
      </c>
      <c r="BR64" s="374">
        <f>BQ64/'4'!AP64</f>
        <v>0.11469898358092259</v>
      </c>
      <c r="BS64" s="373">
        <v>1.146989835809226E-28</v>
      </c>
      <c r="BT64" s="375">
        <f>BS64/'4'!AQ64</f>
        <v>0.11469898358092259</v>
      </c>
    </row>
    <row r="65" spans="1:72" s="376" customFormat="1" ht="15">
      <c r="A65" s="305"/>
      <c r="B65" s="256">
        <v>37</v>
      </c>
      <c r="C65" s="1084" t="s">
        <v>694</v>
      </c>
      <c r="D65" s="1084"/>
      <c r="E65" s="1084"/>
      <c r="F65" s="1084"/>
      <c r="G65" s="1084"/>
      <c r="H65" s="1085" t="s">
        <v>788</v>
      </c>
      <c r="I65" s="1086"/>
      <c r="J65" s="315">
        <v>11115</v>
      </c>
      <c r="K65" s="371">
        <v>1395.203113530685</v>
      </c>
      <c r="L65" s="372">
        <f>K65/'4'!M65</f>
        <v>0.11469898358092258</v>
      </c>
      <c r="M65" s="373">
        <v>1.146989835809226E-28</v>
      </c>
      <c r="N65" s="374">
        <f>M65/'4'!N65</f>
        <v>0.11469898358092259</v>
      </c>
      <c r="O65" s="373">
        <v>1.146989835809226E-28</v>
      </c>
      <c r="P65" s="374">
        <f>O65/'4'!O65</f>
        <v>0.11469898358092259</v>
      </c>
      <c r="Q65" s="373">
        <v>1.146989835809226E-28</v>
      </c>
      <c r="R65" s="374">
        <f>Q65/'4'!P65</f>
        <v>0.11469898358092259</v>
      </c>
      <c r="S65" s="373">
        <v>1395.203113530685</v>
      </c>
      <c r="T65" s="374">
        <f>S65/'4'!Q65</f>
        <v>0.11469898358092258</v>
      </c>
      <c r="U65" s="373">
        <v>1.146989835809226E-28</v>
      </c>
      <c r="V65" s="374">
        <f>U65/'4'!R65</f>
        <v>8.8940138903209107E-2</v>
      </c>
      <c r="W65" s="373">
        <v>1.146989835809226E-28</v>
      </c>
      <c r="X65" s="374">
        <f>W65/'4'!S65</f>
        <v>8.8940138903209107E-2</v>
      </c>
      <c r="Y65" s="373">
        <v>1395.203113530685</v>
      </c>
      <c r="Z65" s="374">
        <f>Y65/'4'!T65</f>
        <v>0.11469898358092258</v>
      </c>
      <c r="AA65" s="373">
        <v>879.57590571584467</v>
      </c>
      <c r="AB65" s="374">
        <f>AA65/'4'!U65</f>
        <v>0.11469898358092259</v>
      </c>
      <c r="AC65" s="373">
        <v>515.6272078148404</v>
      </c>
      <c r="AD65" s="375">
        <f>AC65/'4'!V65</f>
        <v>0.11469898358092259</v>
      </c>
      <c r="AE65" s="371">
        <v>1.146989835809226E-28</v>
      </c>
      <c r="AF65" s="374">
        <f>AE65/'4'!W65</f>
        <v>0.11469898358092259</v>
      </c>
      <c r="AG65" s="373">
        <v>1.146989835809226E-28</v>
      </c>
      <c r="AH65" s="374">
        <f>AG65/'4'!X65</f>
        <v>0.11469898358092259</v>
      </c>
      <c r="AI65" s="373">
        <v>1.146989835809226E-28</v>
      </c>
      <c r="AJ65" s="374">
        <f>AI65/'4'!Y65</f>
        <v>0.11469898358092259</v>
      </c>
      <c r="AK65" s="373">
        <v>1.146989835809226E-28</v>
      </c>
      <c r="AL65" s="374">
        <f>AK65/'4'!Z65</f>
        <v>0.11469898358092259</v>
      </c>
      <c r="AM65" s="373">
        <v>1.146989835809226E-28</v>
      </c>
      <c r="AN65" s="374">
        <f>AM65/'4'!AA65</f>
        <v>0.11469898358092259</v>
      </c>
      <c r="AO65" s="373">
        <v>1.146989835809226E-28</v>
      </c>
      <c r="AP65" s="374">
        <f>AO65/'4'!AB65</f>
        <v>0.11469898358092259</v>
      </c>
      <c r="AQ65" s="373">
        <v>1.146989835809226E-28</v>
      </c>
      <c r="AR65" s="374">
        <f>AQ65/'4'!AC65</f>
        <v>0.11469898358092259</v>
      </c>
      <c r="AS65" s="373">
        <v>1.146989835809226E-28</v>
      </c>
      <c r="AT65" s="374">
        <f>AS65/'4'!AD65</f>
        <v>0.11469898358092259</v>
      </c>
      <c r="AU65" s="373">
        <v>69.760155676534254</v>
      </c>
      <c r="AV65" s="374">
        <f>AU65/'4'!AE65</f>
        <v>0.11469898358092259</v>
      </c>
      <c r="AW65" s="373">
        <v>69.760155676534254</v>
      </c>
      <c r="AX65" s="375">
        <f>AW65/'4'!AF65</f>
        <v>0.11469898358092259</v>
      </c>
      <c r="AY65" s="371">
        <v>-69.760155676534254</v>
      </c>
      <c r="AZ65" s="375">
        <f>AY65/'4'!AG65</f>
        <v>0.11469898358092259</v>
      </c>
      <c r="BA65" s="373">
        <v>1395.203113530685</v>
      </c>
      <c r="BB65" s="374">
        <f>BA65/'4'!AH65</f>
        <v>0.11469898358092258</v>
      </c>
      <c r="BC65" s="373">
        <v>1.146989835809226E-28</v>
      </c>
      <c r="BD65" s="374">
        <f>BC65/'4'!AI65</f>
        <v>8.8940138903209107E-2</v>
      </c>
      <c r="BE65" s="373">
        <v>1.146989835809226E-28</v>
      </c>
      <c r="BF65" s="374">
        <f>BE65/'4'!AJ65</f>
        <v>8.8940138903209107E-2</v>
      </c>
      <c r="BG65" s="373">
        <v>1.146989835809226E-28</v>
      </c>
      <c r="BH65" s="374">
        <f>BG65/'4'!AK65</f>
        <v>8.8940138903209107E-2</v>
      </c>
      <c r="BI65" s="373">
        <v>1395.203113530685</v>
      </c>
      <c r="BJ65" s="374">
        <f>BI65/'4'!AL65</f>
        <v>0.11469898358092258</v>
      </c>
      <c r="BK65" s="373">
        <v>1.146989835809226E-28</v>
      </c>
      <c r="BL65" s="374">
        <f>BK65/'4'!AM65</f>
        <v>8.8940138903209107E-2</v>
      </c>
      <c r="BM65" s="373">
        <v>1.146989835809226E-28</v>
      </c>
      <c r="BN65" s="374">
        <f>BM65/'4'!AN65</f>
        <v>8.8940138903209107E-2</v>
      </c>
      <c r="BO65" s="373">
        <v>1395.203113530685</v>
      </c>
      <c r="BP65" s="374">
        <f>BO65/'4'!AO65</f>
        <v>0.11469898358092258</v>
      </c>
      <c r="BQ65" s="373">
        <v>949.33606139237895</v>
      </c>
      <c r="BR65" s="374">
        <f>BQ65/'4'!AP65</f>
        <v>0.11469898358092259</v>
      </c>
      <c r="BS65" s="373">
        <v>445.86705213830612</v>
      </c>
      <c r="BT65" s="375">
        <f>BS65/'4'!AQ65</f>
        <v>0.11469898358092259</v>
      </c>
    </row>
    <row r="66" spans="1:72" s="376" customFormat="1" ht="15">
      <c r="A66" s="305"/>
      <c r="B66" s="256">
        <v>38</v>
      </c>
      <c r="C66" s="1084" t="s">
        <v>695</v>
      </c>
      <c r="D66" s="1084"/>
      <c r="E66" s="1084"/>
      <c r="F66" s="1084"/>
      <c r="G66" s="1084"/>
      <c r="H66" s="1085" t="s">
        <v>800</v>
      </c>
      <c r="I66" s="1086"/>
      <c r="J66" s="315">
        <v>1132</v>
      </c>
      <c r="K66" s="371">
        <v>303.78886841043129</v>
      </c>
      <c r="L66" s="372">
        <f>K66/'4'!M66</f>
        <v>0.11469898358092259</v>
      </c>
      <c r="M66" s="373">
        <v>1.146989835809226E-28</v>
      </c>
      <c r="N66" s="374">
        <f>M66/'4'!N66</f>
        <v>0.11469898358092259</v>
      </c>
      <c r="O66" s="373">
        <v>1.146989835809226E-28</v>
      </c>
      <c r="P66" s="374">
        <f>O66/'4'!O66</f>
        <v>0.11469898358092259</v>
      </c>
      <c r="Q66" s="373">
        <v>1.146989835809226E-28</v>
      </c>
      <c r="R66" s="374">
        <f>Q66/'4'!P66</f>
        <v>0.11469898358092259</v>
      </c>
      <c r="S66" s="373">
        <v>303.78886841043129</v>
      </c>
      <c r="T66" s="374">
        <f>S66/'4'!Q66</f>
        <v>0.11469898358092259</v>
      </c>
      <c r="U66" s="373">
        <v>1.146989835809226E-28</v>
      </c>
      <c r="V66" s="374">
        <f>U66/'4'!R66</f>
        <v>8.8940138903209107E-2</v>
      </c>
      <c r="W66" s="373">
        <v>1.146989835809226E-28</v>
      </c>
      <c r="X66" s="374">
        <f>W66/'4'!S66</f>
        <v>8.8940138903209107E-2</v>
      </c>
      <c r="Y66" s="373">
        <v>303.78886841043129</v>
      </c>
      <c r="Z66" s="374">
        <f>Y66/'4'!T66</f>
        <v>0.11469898358092259</v>
      </c>
      <c r="AA66" s="373">
        <v>146.84928008932343</v>
      </c>
      <c r="AB66" s="374">
        <f>AA66/'4'!U66</f>
        <v>0.11469898358092258</v>
      </c>
      <c r="AC66" s="373">
        <v>156.93958832110783</v>
      </c>
      <c r="AD66" s="375">
        <f>AC66/'4'!V66</f>
        <v>0.11469898358092259</v>
      </c>
      <c r="AE66" s="371">
        <v>1.146989835809226E-28</v>
      </c>
      <c r="AF66" s="374">
        <f>AE66/'4'!W66</f>
        <v>0.11469898358092259</v>
      </c>
      <c r="AG66" s="373">
        <v>1.146989835809226E-28</v>
      </c>
      <c r="AH66" s="374">
        <f>AG66/'4'!X66</f>
        <v>0.11469898358092259</v>
      </c>
      <c r="AI66" s="373">
        <v>1.146989835809226E-28</v>
      </c>
      <c r="AJ66" s="374">
        <f>AI66/'4'!Y66</f>
        <v>0.11469898358092259</v>
      </c>
      <c r="AK66" s="373">
        <v>1.146989835809226E-28</v>
      </c>
      <c r="AL66" s="374">
        <f>AK66/'4'!Z66</f>
        <v>0.11469898358092259</v>
      </c>
      <c r="AM66" s="373">
        <v>1.146989835809226E-28</v>
      </c>
      <c r="AN66" s="374">
        <f>AM66/'4'!AA66</f>
        <v>0.11469898358092259</v>
      </c>
      <c r="AO66" s="373">
        <v>1.146989835809226E-28</v>
      </c>
      <c r="AP66" s="374">
        <f>AO66/'4'!AB66</f>
        <v>0.11469898358092259</v>
      </c>
      <c r="AQ66" s="373">
        <v>1.146989835809226E-28</v>
      </c>
      <c r="AR66" s="374">
        <f>AQ66/'4'!AC66</f>
        <v>0.11469898358092259</v>
      </c>
      <c r="AS66" s="373">
        <v>1.146989835809226E-28</v>
      </c>
      <c r="AT66" s="374">
        <f>AS66/'4'!AD66</f>
        <v>0.11469898358092259</v>
      </c>
      <c r="AU66" s="373">
        <v>7.5947217102607825</v>
      </c>
      <c r="AV66" s="374">
        <f>AU66/'4'!AE66</f>
        <v>0.11469898358092259</v>
      </c>
      <c r="AW66" s="373">
        <v>7.5947217102607825</v>
      </c>
      <c r="AX66" s="375">
        <f>AW66/'4'!AF66</f>
        <v>0.11469898358092259</v>
      </c>
      <c r="AY66" s="371">
        <v>-7.5947217102607825</v>
      </c>
      <c r="AZ66" s="375">
        <f>AY66/'4'!AG66</f>
        <v>0.11469898358092259</v>
      </c>
      <c r="BA66" s="373">
        <v>303.78886841043129</v>
      </c>
      <c r="BB66" s="374">
        <f>BA66/'4'!AH66</f>
        <v>0.11469898358092259</v>
      </c>
      <c r="BC66" s="373">
        <v>1.146989835809226E-28</v>
      </c>
      <c r="BD66" s="374">
        <f>BC66/'4'!AI66</f>
        <v>8.8940138903209107E-2</v>
      </c>
      <c r="BE66" s="373">
        <v>1.146989835809226E-28</v>
      </c>
      <c r="BF66" s="374">
        <f>BE66/'4'!AJ66</f>
        <v>8.8940138903209107E-2</v>
      </c>
      <c r="BG66" s="373">
        <v>1.146989835809226E-28</v>
      </c>
      <c r="BH66" s="374">
        <f>BG66/'4'!AK66</f>
        <v>8.8940138903209107E-2</v>
      </c>
      <c r="BI66" s="373">
        <v>303.78886841043129</v>
      </c>
      <c r="BJ66" s="374">
        <f>BI66/'4'!AL66</f>
        <v>0.11469898358092259</v>
      </c>
      <c r="BK66" s="373">
        <v>1.146989835809226E-28</v>
      </c>
      <c r="BL66" s="374">
        <f>BK66/'4'!AM66</f>
        <v>8.8940138903209107E-2</v>
      </c>
      <c r="BM66" s="373">
        <v>1.146989835809226E-28</v>
      </c>
      <c r="BN66" s="374">
        <f>BM66/'4'!AN66</f>
        <v>8.8940138903209107E-2</v>
      </c>
      <c r="BO66" s="373">
        <v>303.78886841043129</v>
      </c>
      <c r="BP66" s="374">
        <f>BO66/'4'!AO66</f>
        <v>0.11469898358092259</v>
      </c>
      <c r="BQ66" s="373">
        <v>154.44400179958424</v>
      </c>
      <c r="BR66" s="374">
        <f>BQ66/'4'!AP66</f>
        <v>0.11469898358092261</v>
      </c>
      <c r="BS66" s="373">
        <v>149.34486661084705</v>
      </c>
      <c r="BT66" s="375">
        <f>BS66/'4'!AQ66</f>
        <v>0.11469898358092259</v>
      </c>
    </row>
    <row r="67" spans="1:72" s="376" customFormat="1" ht="15">
      <c r="A67" s="305"/>
      <c r="B67" s="256">
        <v>39</v>
      </c>
      <c r="C67" s="1084" t="s">
        <v>696</v>
      </c>
      <c r="D67" s="1084"/>
      <c r="E67" s="1084"/>
      <c r="F67" s="1084"/>
      <c r="G67" s="1084"/>
      <c r="H67" s="1085" t="s">
        <v>797</v>
      </c>
      <c r="I67" s="1086"/>
      <c r="J67" s="315">
        <v>89106</v>
      </c>
      <c r="K67" s="371">
        <v>73.082067851607306</v>
      </c>
      <c r="L67" s="372">
        <f>K67/'4'!M67</f>
        <v>0.11469898358092259</v>
      </c>
      <c r="M67" s="373">
        <v>1.146989835809226E-28</v>
      </c>
      <c r="N67" s="374">
        <f>M67/'4'!N67</f>
        <v>0.11469898358092259</v>
      </c>
      <c r="O67" s="373">
        <v>1.146989835809226E-28</v>
      </c>
      <c r="P67" s="374">
        <f>O67/'4'!O67</f>
        <v>0.11469898358092259</v>
      </c>
      <c r="Q67" s="373">
        <v>1.146989835809226E-28</v>
      </c>
      <c r="R67" s="374">
        <f>Q67/'4'!P67</f>
        <v>0.11469898358092259</v>
      </c>
      <c r="S67" s="373">
        <v>73.082067851607306</v>
      </c>
      <c r="T67" s="374">
        <f>S67/'4'!Q67</f>
        <v>0.11469898358092259</v>
      </c>
      <c r="U67" s="373">
        <v>1.146989835809226E-28</v>
      </c>
      <c r="V67" s="374">
        <f>U67/'4'!R67</f>
        <v>8.8940138903209107E-2</v>
      </c>
      <c r="W67" s="373">
        <v>1.146989835809226E-28</v>
      </c>
      <c r="X67" s="374">
        <f>W67/'4'!S67</f>
        <v>8.8940138903209107E-2</v>
      </c>
      <c r="Y67" s="373">
        <v>73.082067851607306</v>
      </c>
      <c r="Z67" s="374">
        <f>Y67/'4'!T67</f>
        <v>0.11469898358092259</v>
      </c>
      <c r="AA67" s="373">
        <v>11.166939967725598</v>
      </c>
      <c r="AB67" s="374">
        <f>AA67/'4'!U67</f>
        <v>0.11469898358092259</v>
      </c>
      <c r="AC67" s="373">
        <v>61.915127883881702</v>
      </c>
      <c r="AD67" s="375">
        <f>AC67/'4'!V67</f>
        <v>0.11469898358092259</v>
      </c>
      <c r="AE67" s="371">
        <v>1.146989835809226E-28</v>
      </c>
      <c r="AF67" s="374">
        <f>AE67/'4'!W67</f>
        <v>0.11469898358092259</v>
      </c>
      <c r="AG67" s="373">
        <v>1.146989835809226E-28</v>
      </c>
      <c r="AH67" s="374">
        <f>AG67/'4'!X67</f>
        <v>0.11469898358092259</v>
      </c>
      <c r="AI67" s="373">
        <v>1.146989835809226E-28</v>
      </c>
      <c r="AJ67" s="374">
        <f>AI67/'4'!Y67</f>
        <v>0.11469898358092259</v>
      </c>
      <c r="AK67" s="373">
        <v>1.146989835809226E-28</v>
      </c>
      <c r="AL67" s="374">
        <f>AK67/'4'!Z67</f>
        <v>0.11469898358092259</v>
      </c>
      <c r="AM67" s="373">
        <v>1.146989835809226E-28</v>
      </c>
      <c r="AN67" s="374">
        <f>AM67/'4'!AA67</f>
        <v>0.11469898358092259</v>
      </c>
      <c r="AO67" s="373">
        <v>1.146989835809226E-28</v>
      </c>
      <c r="AP67" s="374">
        <f>AO67/'4'!AB67</f>
        <v>0.11469898358092259</v>
      </c>
      <c r="AQ67" s="373">
        <v>1.146989835809226E-28</v>
      </c>
      <c r="AR67" s="374">
        <f>AQ67/'4'!AC67</f>
        <v>0.11469898358092259</v>
      </c>
      <c r="AS67" s="373">
        <v>1.146989835809226E-28</v>
      </c>
      <c r="AT67" s="374">
        <f>AS67/'4'!AD67</f>
        <v>0.11469898358092259</v>
      </c>
      <c r="AU67" s="373">
        <v>12.18034464193455</v>
      </c>
      <c r="AV67" s="374">
        <f>AU67/'4'!AE67</f>
        <v>0.11469898358092259</v>
      </c>
      <c r="AW67" s="373">
        <v>12.18034464193455</v>
      </c>
      <c r="AX67" s="375">
        <f>AW67/'4'!AF67</f>
        <v>0.11469898358092259</v>
      </c>
      <c r="AY67" s="371">
        <v>-12.18034464193455</v>
      </c>
      <c r="AZ67" s="375">
        <f>AY67/'4'!AG67</f>
        <v>0.11469898358092259</v>
      </c>
      <c r="BA67" s="373">
        <v>73.082067851607306</v>
      </c>
      <c r="BB67" s="374">
        <f>BA67/'4'!AH67</f>
        <v>0.11469898358092259</v>
      </c>
      <c r="BC67" s="373">
        <v>1.146989835809226E-28</v>
      </c>
      <c r="BD67" s="374">
        <f>BC67/'4'!AI67</f>
        <v>8.8940138903209107E-2</v>
      </c>
      <c r="BE67" s="373">
        <v>1.146989835809226E-28</v>
      </c>
      <c r="BF67" s="374">
        <f>BE67/'4'!AJ67</f>
        <v>8.8940138903209107E-2</v>
      </c>
      <c r="BG67" s="373">
        <v>1.146989835809226E-28</v>
      </c>
      <c r="BH67" s="374">
        <f>BG67/'4'!AK67</f>
        <v>8.8940138903209107E-2</v>
      </c>
      <c r="BI67" s="373">
        <v>73.082067851607306</v>
      </c>
      <c r="BJ67" s="374">
        <f>BI67/'4'!AL67</f>
        <v>0.11469898358092259</v>
      </c>
      <c r="BK67" s="373">
        <v>1.146989835809226E-28</v>
      </c>
      <c r="BL67" s="374">
        <f>BK67/'4'!AM67</f>
        <v>8.8940138903209107E-2</v>
      </c>
      <c r="BM67" s="373">
        <v>1.146989835809226E-28</v>
      </c>
      <c r="BN67" s="374">
        <f>BM67/'4'!AN67</f>
        <v>8.8940138903209107E-2</v>
      </c>
      <c r="BO67" s="373">
        <v>73.082067851607306</v>
      </c>
      <c r="BP67" s="374">
        <f>BO67/'4'!AO67</f>
        <v>0.11469898358092259</v>
      </c>
      <c r="BQ67" s="373">
        <v>23.347284609660147</v>
      </c>
      <c r="BR67" s="374">
        <f>BQ67/'4'!AP67</f>
        <v>0.11469898358092258</v>
      </c>
      <c r="BS67" s="373">
        <v>49.734783241947156</v>
      </c>
      <c r="BT67" s="375">
        <f>BS67/'4'!AQ67</f>
        <v>0.11469898358092259</v>
      </c>
    </row>
    <row r="68" spans="1:72" s="376" customFormat="1" ht="15">
      <c r="A68" s="305"/>
      <c r="B68" s="256">
        <v>40</v>
      </c>
      <c r="C68" s="1084" t="s">
        <v>688</v>
      </c>
      <c r="D68" s="1084"/>
      <c r="E68" s="1084"/>
      <c r="F68" s="1084"/>
      <c r="G68" s="1084"/>
      <c r="H68" s="1085" t="s">
        <v>788</v>
      </c>
      <c r="I68" s="1086"/>
      <c r="J68" s="315">
        <v>11133</v>
      </c>
      <c r="K68" s="371">
        <v>1.146989835809226E-28</v>
      </c>
      <c r="L68" s="372">
        <f>K68/'4'!M68</f>
        <v>0.11469898358092259</v>
      </c>
      <c r="M68" s="373">
        <v>1.146989835809226E-28</v>
      </c>
      <c r="N68" s="374">
        <f>M68/'4'!N68</f>
        <v>0.11469898358092259</v>
      </c>
      <c r="O68" s="373">
        <v>1.146989835809226E-28</v>
      </c>
      <c r="P68" s="374">
        <f>O68/'4'!O68</f>
        <v>0.11469898358092259</v>
      </c>
      <c r="Q68" s="373">
        <v>1.146989835809226E-28</v>
      </c>
      <c r="R68" s="374">
        <f>Q68/'4'!P68</f>
        <v>0.11469898358092259</v>
      </c>
      <c r="S68" s="373">
        <v>1.146989835809226E-28</v>
      </c>
      <c r="T68" s="374">
        <f>S68/'4'!Q68</f>
        <v>0.11469898358092259</v>
      </c>
      <c r="U68" s="373">
        <v>1.146989835809226E-28</v>
      </c>
      <c r="V68" s="374">
        <f>U68/'4'!R68</f>
        <v>0.11469898358092259</v>
      </c>
      <c r="W68" s="373">
        <v>1.146989835809226E-28</v>
      </c>
      <c r="X68" s="374">
        <f>W68/'4'!S68</f>
        <v>0.11469898358092259</v>
      </c>
      <c r="Y68" s="373">
        <v>1.146989835809226E-28</v>
      </c>
      <c r="Z68" s="374">
        <f>Y68/'4'!T68</f>
        <v>0.11469898358092259</v>
      </c>
      <c r="AA68" s="373">
        <v>1.146989835809226E-28</v>
      </c>
      <c r="AB68" s="374">
        <f>AA68/'4'!U68</f>
        <v>0.11469898358092259</v>
      </c>
      <c r="AC68" s="373">
        <v>1.146989835809226E-28</v>
      </c>
      <c r="AD68" s="375">
        <f>AC68/'4'!V68</f>
        <v>0.11469898358092259</v>
      </c>
      <c r="AE68" s="371">
        <v>1.146989835809226E-28</v>
      </c>
      <c r="AF68" s="374">
        <f>AE68/'4'!W68</f>
        <v>0.11469898358092259</v>
      </c>
      <c r="AG68" s="373">
        <v>1.146989835809226E-28</v>
      </c>
      <c r="AH68" s="374">
        <f>AG68/'4'!X68</f>
        <v>0.11469898358092259</v>
      </c>
      <c r="AI68" s="373">
        <v>1.146989835809226E-28</v>
      </c>
      <c r="AJ68" s="374">
        <f>AI68/'4'!Y68</f>
        <v>0.11469898358092259</v>
      </c>
      <c r="AK68" s="373">
        <v>1.146989835809226E-28</v>
      </c>
      <c r="AL68" s="374">
        <f>AK68/'4'!Z68</f>
        <v>0.11469898358092259</v>
      </c>
      <c r="AM68" s="373">
        <v>1.146989835809226E-28</v>
      </c>
      <c r="AN68" s="374">
        <f>AM68/'4'!AA68</f>
        <v>0.11469898358092259</v>
      </c>
      <c r="AO68" s="373">
        <v>1.146989835809226E-28</v>
      </c>
      <c r="AP68" s="374">
        <f>AO68/'4'!AB68</f>
        <v>0.11469898358092259</v>
      </c>
      <c r="AQ68" s="373">
        <v>1.146989835809226E-28</v>
      </c>
      <c r="AR68" s="374">
        <f>AQ68/'4'!AC68</f>
        <v>0.11469898358092259</v>
      </c>
      <c r="AS68" s="373">
        <v>1.146989835809226E-28</v>
      </c>
      <c r="AT68" s="374">
        <f>AS68/'4'!AD68</f>
        <v>0.11469898358092259</v>
      </c>
      <c r="AU68" s="373">
        <v>1.146989835809226E-28</v>
      </c>
      <c r="AV68" s="374">
        <f>AU68/'4'!AE68</f>
        <v>0.11469898358092259</v>
      </c>
      <c r="AW68" s="373">
        <v>1.146989835809226E-28</v>
      </c>
      <c r="AX68" s="375">
        <f>AW68/'4'!AF68</f>
        <v>0.11469898358092259</v>
      </c>
      <c r="AY68" s="371">
        <v>1.146989835809226E-28</v>
      </c>
      <c r="AZ68" s="375">
        <f>AY68/'4'!AG68</f>
        <v>0.11469898358092259</v>
      </c>
      <c r="BA68" s="373">
        <v>1.146989835809226E-28</v>
      </c>
      <c r="BB68" s="374">
        <f>BA68/'4'!AH68</f>
        <v>0.11469898358092259</v>
      </c>
      <c r="BC68" s="373">
        <v>1.146989835809226E-28</v>
      </c>
      <c r="BD68" s="374">
        <f>BC68/'4'!AI68</f>
        <v>0.11469898358092259</v>
      </c>
      <c r="BE68" s="373">
        <v>1.146989835809226E-28</v>
      </c>
      <c r="BF68" s="374">
        <f>BE68/'4'!AJ68</f>
        <v>0.11469898358092259</v>
      </c>
      <c r="BG68" s="373">
        <v>1.146989835809226E-28</v>
      </c>
      <c r="BH68" s="374">
        <f>BG68/'4'!AK68</f>
        <v>0.11469898358092259</v>
      </c>
      <c r="BI68" s="373">
        <v>1.146989835809226E-28</v>
      </c>
      <c r="BJ68" s="374">
        <f>BI68/'4'!AL68</f>
        <v>0.11469898358092259</v>
      </c>
      <c r="BK68" s="373">
        <v>1.146989835809226E-28</v>
      </c>
      <c r="BL68" s="374">
        <f>BK68/'4'!AM68</f>
        <v>0.11469898358092259</v>
      </c>
      <c r="BM68" s="373">
        <v>1.146989835809226E-28</v>
      </c>
      <c r="BN68" s="374">
        <f>BM68/'4'!AN68</f>
        <v>0.11469898358092259</v>
      </c>
      <c r="BO68" s="373">
        <v>1.146989835809226E-28</v>
      </c>
      <c r="BP68" s="374">
        <f>BO68/'4'!AO68</f>
        <v>0.11469898358092259</v>
      </c>
      <c r="BQ68" s="373">
        <v>1.146989835809226E-28</v>
      </c>
      <c r="BR68" s="374">
        <f>BQ68/'4'!AP68</f>
        <v>0.11469898358092259</v>
      </c>
      <c r="BS68" s="373">
        <v>1.146989835809226E-28</v>
      </c>
      <c r="BT68" s="375">
        <f>BS68/'4'!AQ68</f>
        <v>0.11469898358092259</v>
      </c>
    </row>
    <row r="69" spans="1:72" s="376" customFormat="1" ht="15">
      <c r="A69" s="305"/>
      <c r="B69" s="256">
        <v>41</v>
      </c>
      <c r="C69" s="1084" t="s">
        <v>697</v>
      </c>
      <c r="D69" s="1084"/>
      <c r="E69" s="1084"/>
      <c r="F69" s="1084"/>
      <c r="G69" s="1084"/>
      <c r="H69" s="1085" t="s">
        <v>797</v>
      </c>
      <c r="I69" s="1086"/>
      <c r="J69" s="315">
        <v>89104</v>
      </c>
      <c r="K69" s="371">
        <v>78.795756792732973</v>
      </c>
      <c r="L69" s="372">
        <f>K69/'4'!M69</f>
        <v>0.11469898358092259</v>
      </c>
      <c r="M69" s="373">
        <v>1.146989835809226E-28</v>
      </c>
      <c r="N69" s="374">
        <f>M69/'4'!N69</f>
        <v>0.11469898358092259</v>
      </c>
      <c r="O69" s="373">
        <v>1.146989835809226E-28</v>
      </c>
      <c r="P69" s="374">
        <f>O69/'4'!O69</f>
        <v>0.11469898358092259</v>
      </c>
      <c r="Q69" s="373">
        <v>1.146989835809226E-28</v>
      </c>
      <c r="R69" s="374">
        <f>Q69/'4'!P69</f>
        <v>0.11469898358092259</v>
      </c>
      <c r="S69" s="373">
        <v>78.795756792732973</v>
      </c>
      <c r="T69" s="374">
        <f>S69/'4'!Q69</f>
        <v>0.11469898358092259</v>
      </c>
      <c r="U69" s="373">
        <v>1.146989835809226E-28</v>
      </c>
      <c r="V69" s="374">
        <f>U69/'4'!R69</f>
        <v>8.8940138903209107E-2</v>
      </c>
      <c r="W69" s="373">
        <v>1.146989835809226E-28</v>
      </c>
      <c r="X69" s="374">
        <f>W69/'4'!S69</f>
        <v>8.8940138903209107E-2</v>
      </c>
      <c r="Y69" s="373">
        <v>78.795756792732973</v>
      </c>
      <c r="Z69" s="374">
        <f>Y69/'4'!T69</f>
        <v>0.11469898358092259</v>
      </c>
      <c r="AA69" s="373">
        <v>52.497285406737916</v>
      </c>
      <c r="AB69" s="374">
        <f>AA69/'4'!U69</f>
        <v>0.11469898358092259</v>
      </c>
      <c r="AC69" s="373">
        <v>26.298471385995057</v>
      </c>
      <c r="AD69" s="375">
        <f>AC69/'4'!V69</f>
        <v>0.11469898358092259</v>
      </c>
      <c r="AE69" s="371">
        <v>1.146989835809226E-28</v>
      </c>
      <c r="AF69" s="374">
        <f>AE69/'4'!W69</f>
        <v>0.11469898358092259</v>
      </c>
      <c r="AG69" s="373">
        <v>1.146989835809226E-28</v>
      </c>
      <c r="AH69" s="374">
        <f>AG69/'4'!X69</f>
        <v>0.11469898358092259</v>
      </c>
      <c r="AI69" s="373">
        <v>1.146989835809226E-28</v>
      </c>
      <c r="AJ69" s="374">
        <f>AI69/'4'!Y69</f>
        <v>0.11469898358092259</v>
      </c>
      <c r="AK69" s="373">
        <v>1.146989835809226E-28</v>
      </c>
      <c r="AL69" s="374">
        <f>AK69/'4'!Z69</f>
        <v>0.11469898358092259</v>
      </c>
      <c r="AM69" s="373">
        <v>1.146989835809226E-28</v>
      </c>
      <c r="AN69" s="374">
        <f>AM69/'4'!AA69</f>
        <v>0.11469898358092259</v>
      </c>
      <c r="AO69" s="373">
        <v>1.146989835809226E-28</v>
      </c>
      <c r="AP69" s="374">
        <f>AO69/'4'!AB69</f>
        <v>0.11469898358092259</v>
      </c>
      <c r="AQ69" s="373">
        <v>1.146989835809226E-28</v>
      </c>
      <c r="AR69" s="374">
        <f>AQ69/'4'!AC69</f>
        <v>0.11469898358092259</v>
      </c>
      <c r="AS69" s="373">
        <v>1.146989835809226E-28</v>
      </c>
      <c r="AT69" s="374">
        <f>AS69/'4'!AD69</f>
        <v>0.11469898358092259</v>
      </c>
      <c r="AU69" s="373">
        <v>13.13262613212216</v>
      </c>
      <c r="AV69" s="374">
        <f>AU69/'4'!AE69</f>
        <v>0.11469898358092259</v>
      </c>
      <c r="AW69" s="373">
        <v>13.13262613212216</v>
      </c>
      <c r="AX69" s="375">
        <f>AW69/'4'!AF69</f>
        <v>0.11469898358092259</v>
      </c>
      <c r="AY69" s="371">
        <v>-13.13262613212216</v>
      </c>
      <c r="AZ69" s="375">
        <f>AY69/'4'!AG69</f>
        <v>0.11469898358092259</v>
      </c>
      <c r="BA69" s="373">
        <v>78.795756792732973</v>
      </c>
      <c r="BB69" s="374">
        <f>BA69/'4'!AH69</f>
        <v>0.11469898358092259</v>
      </c>
      <c r="BC69" s="373">
        <v>1.146989835809226E-28</v>
      </c>
      <c r="BD69" s="374">
        <f>BC69/'4'!AI69</f>
        <v>8.8940138903209107E-2</v>
      </c>
      <c r="BE69" s="373">
        <v>1.146989835809226E-28</v>
      </c>
      <c r="BF69" s="374">
        <f>BE69/'4'!AJ69</f>
        <v>8.8940138903209107E-2</v>
      </c>
      <c r="BG69" s="373">
        <v>1.146989835809226E-28</v>
      </c>
      <c r="BH69" s="374">
        <f>BG69/'4'!AK69</f>
        <v>8.8940138903209107E-2</v>
      </c>
      <c r="BI69" s="373">
        <v>78.795756792732973</v>
      </c>
      <c r="BJ69" s="374">
        <f>BI69/'4'!AL69</f>
        <v>0.11469898358092259</v>
      </c>
      <c r="BK69" s="373">
        <v>1.146989835809226E-28</v>
      </c>
      <c r="BL69" s="374">
        <f>BK69/'4'!AM69</f>
        <v>8.8940138903209107E-2</v>
      </c>
      <c r="BM69" s="373">
        <v>1.146989835809226E-28</v>
      </c>
      <c r="BN69" s="374">
        <f>BM69/'4'!AN69</f>
        <v>8.8940138903209107E-2</v>
      </c>
      <c r="BO69" s="373">
        <v>78.795756792732973</v>
      </c>
      <c r="BP69" s="374">
        <f>BO69/'4'!AO69</f>
        <v>0.11469898358092259</v>
      </c>
      <c r="BQ69" s="373">
        <v>65.629911538860085</v>
      </c>
      <c r="BR69" s="374">
        <f>BQ69/'4'!AP69</f>
        <v>0.11469898358092261</v>
      </c>
      <c r="BS69" s="373">
        <v>13.165845253872895</v>
      </c>
      <c r="BT69" s="375">
        <f>BS69/'4'!AQ69</f>
        <v>0.11469898358092259</v>
      </c>
    </row>
    <row r="70" spans="1:72" s="376" customFormat="1" ht="15">
      <c r="A70" s="305"/>
      <c r="B70" s="256">
        <v>42</v>
      </c>
      <c r="C70" s="1084" t="s">
        <v>698</v>
      </c>
      <c r="D70" s="1084"/>
      <c r="E70" s="1084"/>
      <c r="F70" s="1084"/>
      <c r="G70" s="1084"/>
      <c r="H70" s="1085" t="s">
        <v>796</v>
      </c>
      <c r="I70" s="1086"/>
      <c r="J70" s="315">
        <v>11131</v>
      </c>
      <c r="K70" s="371">
        <v>360.52712836067911</v>
      </c>
      <c r="L70" s="372">
        <f>K70/'4'!M70</f>
        <v>0.11469898358092259</v>
      </c>
      <c r="M70" s="373">
        <v>1.146989835809226E-28</v>
      </c>
      <c r="N70" s="374">
        <f>M70/'4'!N70</f>
        <v>0.11469898358092259</v>
      </c>
      <c r="O70" s="373">
        <v>1.146989835809226E-28</v>
      </c>
      <c r="P70" s="374">
        <f>O70/'4'!O70</f>
        <v>0.11469898358092259</v>
      </c>
      <c r="Q70" s="373">
        <v>1.146989835809226E-28</v>
      </c>
      <c r="R70" s="374">
        <f>Q70/'4'!P70</f>
        <v>0.11469898358092259</v>
      </c>
      <c r="S70" s="373">
        <v>360.52712836067911</v>
      </c>
      <c r="T70" s="374">
        <f>S70/'4'!Q70</f>
        <v>0.11469898358092259</v>
      </c>
      <c r="U70" s="373">
        <v>1.146989835809226E-28</v>
      </c>
      <c r="V70" s="374">
        <f>U70/'4'!R70</f>
        <v>8.8940138903209107E-2</v>
      </c>
      <c r="W70" s="373">
        <v>1.146989835809226E-28</v>
      </c>
      <c r="X70" s="374">
        <f>W70/'4'!S70</f>
        <v>8.8940138903209107E-2</v>
      </c>
      <c r="Y70" s="373">
        <v>360.52712836067911</v>
      </c>
      <c r="Z70" s="374">
        <f>Y70/'4'!T70</f>
        <v>0.11469898358092259</v>
      </c>
      <c r="AA70" s="373">
        <v>360.49390923892844</v>
      </c>
      <c r="AB70" s="374">
        <f>AA70/'4'!U70</f>
        <v>0.11469898358092259</v>
      </c>
      <c r="AC70" s="373">
        <v>3.3219121750711594E-2</v>
      </c>
      <c r="AD70" s="375">
        <f>AC70/'4'!V70</f>
        <v>0.11469898358092259</v>
      </c>
      <c r="AE70" s="371">
        <v>1.146989835809226E-28</v>
      </c>
      <c r="AF70" s="374">
        <f>AE70/'4'!W70</f>
        <v>0.11469898358092259</v>
      </c>
      <c r="AG70" s="373">
        <v>1.146989835809226E-28</v>
      </c>
      <c r="AH70" s="374">
        <f>AG70/'4'!X70</f>
        <v>0.11469898358092259</v>
      </c>
      <c r="AI70" s="373">
        <v>1.146989835809226E-28</v>
      </c>
      <c r="AJ70" s="374">
        <f>AI70/'4'!Y70</f>
        <v>0.11469898358092259</v>
      </c>
      <c r="AK70" s="373">
        <v>1.146989835809226E-28</v>
      </c>
      <c r="AL70" s="374">
        <f>AK70/'4'!Z70</f>
        <v>0.11469898358092259</v>
      </c>
      <c r="AM70" s="373">
        <v>1.146989835809226E-28</v>
      </c>
      <c r="AN70" s="374">
        <f>AM70/'4'!AA70</f>
        <v>0.11469898358092259</v>
      </c>
      <c r="AO70" s="373">
        <v>1.146989835809226E-28</v>
      </c>
      <c r="AP70" s="374">
        <f>AO70/'4'!AB70</f>
        <v>0.11469898358092259</v>
      </c>
      <c r="AQ70" s="373">
        <v>1.146989835809226E-28</v>
      </c>
      <c r="AR70" s="374">
        <f>AQ70/'4'!AC70</f>
        <v>0.11469898358092259</v>
      </c>
      <c r="AS70" s="373">
        <v>1.146989835809226E-28</v>
      </c>
      <c r="AT70" s="374">
        <f>AS70/'4'!AD70</f>
        <v>0.11469898358092259</v>
      </c>
      <c r="AU70" s="373">
        <v>3.3219121750711594E-2</v>
      </c>
      <c r="AV70" s="374">
        <f>AU70/'4'!AE70</f>
        <v>0.11469898358092259</v>
      </c>
      <c r="AW70" s="373">
        <v>3.3219121750711594E-2</v>
      </c>
      <c r="AX70" s="375">
        <f>AW70/'4'!AF70</f>
        <v>0.11469898358092259</v>
      </c>
      <c r="AY70" s="371">
        <v>-3.3219121750711594E-2</v>
      </c>
      <c r="AZ70" s="375">
        <f>AY70/'4'!AG70</f>
        <v>0.11469898358092259</v>
      </c>
      <c r="BA70" s="373">
        <v>360.52712836067911</v>
      </c>
      <c r="BB70" s="374">
        <f>BA70/'4'!AH70</f>
        <v>0.11469898358092259</v>
      </c>
      <c r="BC70" s="373">
        <v>1.146989835809226E-28</v>
      </c>
      <c r="BD70" s="374">
        <f>BC70/'4'!AI70</f>
        <v>8.8940138903209107E-2</v>
      </c>
      <c r="BE70" s="373">
        <v>1.146989835809226E-28</v>
      </c>
      <c r="BF70" s="374">
        <f>BE70/'4'!AJ70</f>
        <v>8.8940138903209107E-2</v>
      </c>
      <c r="BG70" s="373">
        <v>1.146989835809226E-28</v>
      </c>
      <c r="BH70" s="374">
        <f>BG70/'4'!AK70</f>
        <v>8.8940138903209107E-2</v>
      </c>
      <c r="BI70" s="373">
        <v>360.52712836067911</v>
      </c>
      <c r="BJ70" s="374">
        <f>BI70/'4'!AL70</f>
        <v>0.11469898358092259</v>
      </c>
      <c r="BK70" s="373">
        <v>1.146989835809226E-28</v>
      </c>
      <c r="BL70" s="374">
        <f>BK70/'4'!AM70</f>
        <v>8.8940138903209107E-2</v>
      </c>
      <c r="BM70" s="373">
        <v>1.146989835809226E-28</v>
      </c>
      <c r="BN70" s="374">
        <f>BM70/'4'!AN70</f>
        <v>8.8940138903209107E-2</v>
      </c>
      <c r="BO70" s="373">
        <v>360.52712836067911</v>
      </c>
      <c r="BP70" s="374">
        <f>BO70/'4'!AO70</f>
        <v>0.11469898358092259</v>
      </c>
      <c r="BQ70" s="373">
        <v>360.52712836067911</v>
      </c>
      <c r="BR70" s="374">
        <f>BQ70/'4'!AP70</f>
        <v>0.11469898358092259</v>
      </c>
      <c r="BS70" s="373">
        <v>1.146989835809226E-28</v>
      </c>
      <c r="BT70" s="375">
        <f>BS70/'4'!AQ70</f>
        <v>0.11469898358092259</v>
      </c>
    </row>
    <row r="71" spans="1:72" s="376" customFormat="1" ht="15">
      <c r="A71" s="305"/>
      <c r="B71" s="256">
        <v>43</v>
      </c>
      <c r="C71" s="1084" t="s">
        <v>688</v>
      </c>
      <c r="D71" s="1084"/>
      <c r="E71" s="1084"/>
      <c r="F71" s="1084"/>
      <c r="G71" s="1084"/>
      <c r="H71" s="1085" t="s">
        <v>788</v>
      </c>
      <c r="I71" s="1086"/>
      <c r="J71" s="315">
        <v>19005</v>
      </c>
      <c r="K71" s="371">
        <v>106.63338081984521</v>
      </c>
      <c r="L71" s="372">
        <f>K71/'4'!M71</f>
        <v>0.11469898358092259</v>
      </c>
      <c r="M71" s="373">
        <v>1.146989835809226E-28</v>
      </c>
      <c r="N71" s="374">
        <f>M71/'4'!N71</f>
        <v>0.11469898358092259</v>
      </c>
      <c r="O71" s="373">
        <v>1.146989835809226E-28</v>
      </c>
      <c r="P71" s="374">
        <f>O71/'4'!O71</f>
        <v>0.11469898358092259</v>
      </c>
      <c r="Q71" s="373">
        <v>1.146989835809226E-28</v>
      </c>
      <c r="R71" s="374">
        <f>Q71/'4'!P71</f>
        <v>0.11469898358092259</v>
      </c>
      <c r="S71" s="373">
        <v>106.63338081984521</v>
      </c>
      <c r="T71" s="374">
        <f>S71/'4'!Q71</f>
        <v>0.11469898358092259</v>
      </c>
      <c r="U71" s="373">
        <v>1.146989835809226E-28</v>
      </c>
      <c r="V71" s="374">
        <f>U71/'4'!R71</f>
        <v>8.8940138903209107E-2</v>
      </c>
      <c r="W71" s="373">
        <v>1.146989835809226E-28</v>
      </c>
      <c r="X71" s="374">
        <f>W71/'4'!S71</f>
        <v>8.8940138903209107E-2</v>
      </c>
      <c r="Y71" s="373">
        <v>106.63338081984521</v>
      </c>
      <c r="Z71" s="374">
        <f>Y71/'4'!T71</f>
        <v>0.11469898358092259</v>
      </c>
      <c r="AA71" s="373">
        <v>61.521813482353053</v>
      </c>
      <c r="AB71" s="374">
        <f>AA71/'4'!U71</f>
        <v>0.11469898358092259</v>
      </c>
      <c r="AC71" s="373">
        <v>45.111567337492154</v>
      </c>
      <c r="AD71" s="375">
        <f>AC71/'4'!V71</f>
        <v>0.11469898358092259</v>
      </c>
      <c r="AE71" s="371">
        <v>1.146989835809226E-28</v>
      </c>
      <c r="AF71" s="374">
        <f>AE71/'4'!W71</f>
        <v>0.11469898358092259</v>
      </c>
      <c r="AG71" s="373">
        <v>1.146989835809226E-28</v>
      </c>
      <c r="AH71" s="374">
        <f>AG71/'4'!X71</f>
        <v>0.11469898358092259</v>
      </c>
      <c r="AI71" s="373">
        <v>1.146989835809226E-28</v>
      </c>
      <c r="AJ71" s="374">
        <f>AI71/'4'!Y71</f>
        <v>0.11469898358092259</v>
      </c>
      <c r="AK71" s="373">
        <v>1.146989835809226E-28</v>
      </c>
      <c r="AL71" s="374">
        <f>AK71/'4'!Z71</f>
        <v>0.11469898358092259</v>
      </c>
      <c r="AM71" s="373">
        <v>1.146989835809226E-28</v>
      </c>
      <c r="AN71" s="374">
        <f>AM71/'4'!AA71</f>
        <v>0.11469898358092259</v>
      </c>
      <c r="AO71" s="373">
        <v>1.146989835809226E-28</v>
      </c>
      <c r="AP71" s="374">
        <f>AO71/'4'!AB71</f>
        <v>0.11469898358092259</v>
      </c>
      <c r="AQ71" s="373">
        <v>1.146989835809226E-28</v>
      </c>
      <c r="AR71" s="374">
        <f>AQ71/'4'!AC71</f>
        <v>0.11469898358092259</v>
      </c>
      <c r="AS71" s="373">
        <v>1.146989835809226E-28</v>
      </c>
      <c r="AT71" s="374">
        <f>AS71/'4'!AD71</f>
        <v>0.11469898358092259</v>
      </c>
      <c r="AU71" s="373">
        <v>7.108892054656347</v>
      </c>
      <c r="AV71" s="374">
        <f>AU71/'4'!AE71</f>
        <v>0.11469898358092259</v>
      </c>
      <c r="AW71" s="373">
        <v>7.108892054656347</v>
      </c>
      <c r="AX71" s="375">
        <f>AW71/'4'!AF71</f>
        <v>0.11469898358092259</v>
      </c>
      <c r="AY71" s="371">
        <v>-7.108892054656347</v>
      </c>
      <c r="AZ71" s="375">
        <f>AY71/'4'!AG71</f>
        <v>0.11469898358092259</v>
      </c>
      <c r="BA71" s="373">
        <v>106.63338081984521</v>
      </c>
      <c r="BB71" s="374">
        <f>BA71/'4'!AH71</f>
        <v>0.11469898358092259</v>
      </c>
      <c r="BC71" s="373">
        <v>1.146989835809226E-28</v>
      </c>
      <c r="BD71" s="374">
        <f>BC71/'4'!AI71</f>
        <v>8.8940138903209107E-2</v>
      </c>
      <c r="BE71" s="373">
        <v>1.146989835809226E-28</v>
      </c>
      <c r="BF71" s="374">
        <f>BE71/'4'!AJ71</f>
        <v>8.8940138903209107E-2</v>
      </c>
      <c r="BG71" s="373">
        <v>1.146989835809226E-28</v>
      </c>
      <c r="BH71" s="374">
        <f>BG71/'4'!AK71</f>
        <v>8.8940138903209107E-2</v>
      </c>
      <c r="BI71" s="373">
        <v>106.63338081984521</v>
      </c>
      <c r="BJ71" s="374">
        <f>BI71/'4'!AL71</f>
        <v>0.11469898358092259</v>
      </c>
      <c r="BK71" s="373">
        <v>1.146989835809226E-28</v>
      </c>
      <c r="BL71" s="374">
        <f>BK71/'4'!AM71</f>
        <v>8.8940138903209107E-2</v>
      </c>
      <c r="BM71" s="373">
        <v>1.146989835809226E-28</v>
      </c>
      <c r="BN71" s="374">
        <f>BM71/'4'!AN71</f>
        <v>8.8940138903209107E-2</v>
      </c>
      <c r="BO71" s="373">
        <v>106.63338081984521</v>
      </c>
      <c r="BP71" s="374">
        <f>BO71/'4'!AO71</f>
        <v>0.11469898358092259</v>
      </c>
      <c r="BQ71" s="373">
        <v>68.630705537009405</v>
      </c>
      <c r="BR71" s="374">
        <f>BQ71/'4'!AP71</f>
        <v>0.11469898358092259</v>
      </c>
      <c r="BS71" s="373">
        <v>38.002675282835803</v>
      </c>
      <c r="BT71" s="375">
        <f>BS71/'4'!AQ71</f>
        <v>0.11469898358092259</v>
      </c>
    </row>
    <row r="72" spans="1:72" s="376" customFormat="1" ht="15">
      <c r="A72" s="305"/>
      <c r="B72" s="256">
        <v>44</v>
      </c>
      <c r="C72" s="1084" t="s">
        <v>699</v>
      </c>
      <c r="D72" s="1084"/>
      <c r="E72" s="1084"/>
      <c r="F72" s="1084"/>
      <c r="G72" s="1084"/>
      <c r="H72" s="1085" t="s">
        <v>799</v>
      </c>
      <c r="I72" s="1086"/>
      <c r="J72" s="315">
        <v>69808</v>
      </c>
      <c r="K72" s="371">
        <v>89.69162872697261</v>
      </c>
      <c r="L72" s="372">
        <f>K72/'4'!M72</f>
        <v>0.11469898358092259</v>
      </c>
      <c r="M72" s="373">
        <v>1.146989835809226E-28</v>
      </c>
      <c r="N72" s="374">
        <f>M72/'4'!N72</f>
        <v>0.11469898358092259</v>
      </c>
      <c r="O72" s="373">
        <v>1.146989835809226E-28</v>
      </c>
      <c r="P72" s="374">
        <f>O72/'4'!O72</f>
        <v>0.11469898358092259</v>
      </c>
      <c r="Q72" s="373">
        <v>1.146989835809226E-28</v>
      </c>
      <c r="R72" s="374">
        <f>Q72/'4'!P72</f>
        <v>0.11469898358092259</v>
      </c>
      <c r="S72" s="373">
        <v>89.69162872697261</v>
      </c>
      <c r="T72" s="374">
        <f>S72/'4'!Q72</f>
        <v>0.11469898358092259</v>
      </c>
      <c r="U72" s="373">
        <v>1.146989835809226E-28</v>
      </c>
      <c r="V72" s="374">
        <f>U72/'4'!R72</f>
        <v>8.8940138903209107E-2</v>
      </c>
      <c r="W72" s="373">
        <v>1.146989835809226E-28</v>
      </c>
      <c r="X72" s="374">
        <f>W72/'4'!S72</f>
        <v>8.8940138903209107E-2</v>
      </c>
      <c r="Y72" s="373">
        <v>89.69162872697261</v>
      </c>
      <c r="Z72" s="374">
        <f>Y72/'4'!T72</f>
        <v>0.11469898358092259</v>
      </c>
      <c r="AA72" s="373">
        <v>55.466442146077028</v>
      </c>
      <c r="AB72" s="374">
        <f>AA72/'4'!U72</f>
        <v>0.11469898358092259</v>
      </c>
      <c r="AC72" s="373">
        <v>34.225186580895574</v>
      </c>
      <c r="AD72" s="375">
        <f>AC72/'4'!V72</f>
        <v>0.11469898358092258</v>
      </c>
      <c r="AE72" s="371">
        <v>1.146989835809226E-28</v>
      </c>
      <c r="AF72" s="374">
        <f>AE72/'4'!W72</f>
        <v>0.11469898358092259</v>
      </c>
      <c r="AG72" s="373">
        <v>1.146989835809226E-28</v>
      </c>
      <c r="AH72" s="374">
        <f>AG72/'4'!X72</f>
        <v>0.11469898358092259</v>
      </c>
      <c r="AI72" s="373">
        <v>1.146989835809226E-28</v>
      </c>
      <c r="AJ72" s="374">
        <f>AI72/'4'!Y72</f>
        <v>0.11469898358092259</v>
      </c>
      <c r="AK72" s="373">
        <v>1.146989835809226E-28</v>
      </c>
      <c r="AL72" s="374">
        <f>AK72/'4'!Z72</f>
        <v>0.11469898358092259</v>
      </c>
      <c r="AM72" s="373">
        <v>1.146989835809226E-28</v>
      </c>
      <c r="AN72" s="374">
        <f>AM72/'4'!AA72</f>
        <v>0.11469898358092259</v>
      </c>
      <c r="AO72" s="373">
        <v>1.146989835809226E-28</v>
      </c>
      <c r="AP72" s="374">
        <f>AO72/'4'!AB72</f>
        <v>0.11469898358092259</v>
      </c>
      <c r="AQ72" s="373">
        <v>1.146989835809226E-28</v>
      </c>
      <c r="AR72" s="374">
        <f>AQ72/'4'!AC72</f>
        <v>0.11469898358092259</v>
      </c>
      <c r="AS72" s="373">
        <v>1.146989835809226E-28</v>
      </c>
      <c r="AT72" s="374">
        <f>AS72/'4'!AD72</f>
        <v>0.11469898358092259</v>
      </c>
      <c r="AU72" s="373">
        <v>12.813089818138945</v>
      </c>
      <c r="AV72" s="374">
        <f>AU72/'4'!AE72</f>
        <v>0.11469898358092259</v>
      </c>
      <c r="AW72" s="373">
        <v>12.813089818138945</v>
      </c>
      <c r="AX72" s="375">
        <f>AW72/'4'!AF72</f>
        <v>0.11469898358092259</v>
      </c>
      <c r="AY72" s="371">
        <v>-12.813089818138945</v>
      </c>
      <c r="AZ72" s="375">
        <f>AY72/'4'!AG72</f>
        <v>0.11469898358092259</v>
      </c>
      <c r="BA72" s="373">
        <v>89.69162872697261</v>
      </c>
      <c r="BB72" s="374">
        <f>BA72/'4'!AH72</f>
        <v>0.11469898358092259</v>
      </c>
      <c r="BC72" s="373">
        <v>1.146989835809226E-28</v>
      </c>
      <c r="BD72" s="374">
        <f>BC72/'4'!AI72</f>
        <v>8.8940138903209107E-2</v>
      </c>
      <c r="BE72" s="373">
        <v>1.146989835809226E-28</v>
      </c>
      <c r="BF72" s="374">
        <f>BE72/'4'!AJ72</f>
        <v>8.8940138903209107E-2</v>
      </c>
      <c r="BG72" s="373">
        <v>1.146989835809226E-28</v>
      </c>
      <c r="BH72" s="374">
        <f>BG72/'4'!AK72</f>
        <v>8.8940138903209107E-2</v>
      </c>
      <c r="BI72" s="373">
        <v>89.69162872697261</v>
      </c>
      <c r="BJ72" s="374">
        <f>BI72/'4'!AL72</f>
        <v>0.11469898358092259</v>
      </c>
      <c r="BK72" s="373">
        <v>1.146989835809226E-28</v>
      </c>
      <c r="BL72" s="374">
        <f>BK72/'4'!AM72</f>
        <v>8.8940138903209107E-2</v>
      </c>
      <c r="BM72" s="373">
        <v>1.146989835809226E-28</v>
      </c>
      <c r="BN72" s="374">
        <f>BM72/'4'!AN72</f>
        <v>8.8940138903209107E-2</v>
      </c>
      <c r="BO72" s="373">
        <v>89.69162872697261</v>
      </c>
      <c r="BP72" s="374">
        <f>BO72/'4'!AO72</f>
        <v>0.11469898358092259</v>
      </c>
      <c r="BQ72" s="373">
        <v>68.279531964215977</v>
      </c>
      <c r="BR72" s="374">
        <f>BQ72/'4'!AP72</f>
        <v>0.11469898358092261</v>
      </c>
      <c r="BS72" s="373">
        <v>21.412096762756633</v>
      </c>
      <c r="BT72" s="375">
        <f>BS72/'4'!AQ72</f>
        <v>0.11469898358092258</v>
      </c>
    </row>
    <row r="73" spans="1:72" s="376" customFormat="1" ht="15">
      <c r="A73" s="305"/>
      <c r="B73" s="256">
        <v>45</v>
      </c>
      <c r="C73" s="1084" t="s">
        <v>688</v>
      </c>
      <c r="D73" s="1084"/>
      <c r="E73" s="1084"/>
      <c r="F73" s="1084"/>
      <c r="G73" s="1084"/>
      <c r="H73" s="1085" t="s">
        <v>788</v>
      </c>
      <c r="I73" s="1086"/>
      <c r="J73" s="315">
        <v>19302</v>
      </c>
      <c r="K73" s="371">
        <v>147.09427111223508</v>
      </c>
      <c r="L73" s="372">
        <f>K73/'4'!M73</f>
        <v>0.11469898358092259</v>
      </c>
      <c r="M73" s="373">
        <v>1.146989835809226E-28</v>
      </c>
      <c r="N73" s="374">
        <f>M73/'4'!N73</f>
        <v>0.11469898358092259</v>
      </c>
      <c r="O73" s="373">
        <v>1.146989835809226E-28</v>
      </c>
      <c r="P73" s="374">
        <f>O73/'4'!O73</f>
        <v>0.11469898358092259</v>
      </c>
      <c r="Q73" s="373">
        <v>1.146989835809226E-28</v>
      </c>
      <c r="R73" s="374">
        <f>Q73/'4'!P73</f>
        <v>0.11469898358092259</v>
      </c>
      <c r="S73" s="373">
        <v>147.09427111223508</v>
      </c>
      <c r="T73" s="374">
        <f>S73/'4'!Q73</f>
        <v>0.11469898358092259</v>
      </c>
      <c r="U73" s="373">
        <v>1.146989835809226E-28</v>
      </c>
      <c r="V73" s="374">
        <f>U73/'4'!R73</f>
        <v>8.8940138903209107E-2</v>
      </c>
      <c r="W73" s="373">
        <v>1.146989835809226E-28</v>
      </c>
      <c r="X73" s="374">
        <f>W73/'4'!S73</f>
        <v>8.8940138903209107E-2</v>
      </c>
      <c r="Y73" s="373">
        <v>147.09427111223508</v>
      </c>
      <c r="Z73" s="374">
        <f>Y73/'4'!T73</f>
        <v>0.11469898358092259</v>
      </c>
      <c r="AA73" s="373">
        <v>111.05816783704252</v>
      </c>
      <c r="AB73" s="374">
        <f>AA73/'4'!U73</f>
        <v>0.11469898358092259</v>
      </c>
      <c r="AC73" s="373">
        <v>36.036103275192559</v>
      </c>
      <c r="AD73" s="375">
        <f>AC73/'4'!V73</f>
        <v>0.11469898358092259</v>
      </c>
      <c r="AE73" s="371">
        <v>1.146989835809226E-28</v>
      </c>
      <c r="AF73" s="374">
        <f>AE73/'4'!W73</f>
        <v>0.11469898358092259</v>
      </c>
      <c r="AG73" s="373">
        <v>1.146989835809226E-28</v>
      </c>
      <c r="AH73" s="374">
        <f>AG73/'4'!X73</f>
        <v>0.11469898358092259</v>
      </c>
      <c r="AI73" s="373">
        <v>1.146989835809226E-28</v>
      </c>
      <c r="AJ73" s="374">
        <f>AI73/'4'!Y73</f>
        <v>0.11469898358092259</v>
      </c>
      <c r="AK73" s="373">
        <v>1.146989835809226E-28</v>
      </c>
      <c r="AL73" s="374">
        <f>AK73/'4'!Z73</f>
        <v>0.11469898358092259</v>
      </c>
      <c r="AM73" s="373">
        <v>1.146989835809226E-28</v>
      </c>
      <c r="AN73" s="374">
        <f>AM73/'4'!AA73</f>
        <v>0.11469898358092259</v>
      </c>
      <c r="AO73" s="373">
        <v>1.146989835809226E-28</v>
      </c>
      <c r="AP73" s="374">
        <f>AO73/'4'!AB73</f>
        <v>0.11469898358092259</v>
      </c>
      <c r="AQ73" s="373">
        <v>1.146989835809226E-28</v>
      </c>
      <c r="AR73" s="374">
        <f>AQ73/'4'!AC73</f>
        <v>0.11469898358092259</v>
      </c>
      <c r="AS73" s="373">
        <v>1.146989835809226E-28</v>
      </c>
      <c r="AT73" s="374">
        <f>AS73/'4'!AD73</f>
        <v>0.11469898358092259</v>
      </c>
      <c r="AU73" s="373">
        <v>9.8062847408156717</v>
      </c>
      <c r="AV73" s="374">
        <f>AU73/'4'!AE73</f>
        <v>0.11469898358092259</v>
      </c>
      <c r="AW73" s="373">
        <v>9.8062847408156717</v>
      </c>
      <c r="AX73" s="375">
        <f>AW73/'4'!AF73</f>
        <v>0.11469898358092259</v>
      </c>
      <c r="AY73" s="371">
        <v>-9.8062847408156717</v>
      </c>
      <c r="AZ73" s="375">
        <f>AY73/'4'!AG73</f>
        <v>0.11469898358092259</v>
      </c>
      <c r="BA73" s="373">
        <v>147.09427111223508</v>
      </c>
      <c r="BB73" s="374">
        <f>BA73/'4'!AH73</f>
        <v>0.11469898358092259</v>
      </c>
      <c r="BC73" s="373">
        <v>1.146989835809226E-28</v>
      </c>
      <c r="BD73" s="374">
        <f>BC73/'4'!AI73</f>
        <v>8.8940138903209107E-2</v>
      </c>
      <c r="BE73" s="373">
        <v>1.146989835809226E-28</v>
      </c>
      <c r="BF73" s="374">
        <f>BE73/'4'!AJ73</f>
        <v>8.8940138903209107E-2</v>
      </c>
      <c r="BG73" s="373">
        <v>1.146989835809226E-28</v>
      </c>
      <c r="BH73" s="374">
        <f>BG73/'4'!AK73</f>
        <v>8.8940138903209107E-2</v>
      </c>
      <c r="BI73" s="373">
        <v>147.09427111223508</v>
      </c>
      <c r="BJ73" s="374">
        <f>BI73/'4'!AL73</f>
        <v>0.11469898358092259</v>
      </c>
      <c r="BK73" s="373">
        <v>1.146989835809226E-28</v>
      </c>
      <c r="BL73" s="374">
        <f>BK73/'4'!AM73</f>
        <v>8.8940138903209107E-2</v>
      </c>
      <c r="BM73" s="373">
        <v>1.146989835809226E-28</v>
      </c>
      <c r="BN73" s="374">
        <f>BM73/'4'!AN73</f>
        <v>8.8940138903209107E-2</v>
      </c>
      <c r="BO73" s="373">
        <v>147.09427111223508</v>
      </c>
      <c r="BP73" s="374">
        <f>BO73/'4'!AO73</f>
        <v>0.11469898358092259</v>
      </c>
      <c r="BQ73" s="373">
        <v>120.8644525778582</v>
      </c>
      <c r="BR73" s="374">
        <f>BQ73/'4'!AP73</f>
        <v>0.11469898358092259</v>
      </c>
      <c r="BS73" s="373">
        <v>26.229818534376889</v>
      </c>
      <c r="BT73" s="375">
        <f>BS73/'4'!AQ73</f>
        <v>0.11469898358092259</v>
      </c>
    </row>
    <row r="74" spans="1:72" s="376" customFormat="1" ht="15">
      <c r="A74" s="305"/>
      <c r="B74" s="256">
        <v>46</v>
      </c>
      <c r="C74" s="1084" t="s">
        <v>700</v>
      </c>
      <c r="D74" s="1084"/>
      <c r="E74" s="1084"/>
      <c r="F74" s="1084"/>
      <c r="G74" s="1084"/>
      <c r="H74" s="1085" t="s">
        <v>801</v>
      </c>
      <c r="I74" s="1086"/>
      <c r="J74" s="315">
        <v>34405</v>
      </c>
      <c r="K74" s="371">
        <v>298.97209575657536</v>
      </c>
      <c r="L74" s="372">
        <f>K74/'4'!M74</f>
        <v>0.11469898358092261</v>
      </c>
      <c r="M74" s="373">
        <v>1.146989835809226E-28</v>
      </c>
      <c r="N74" s="374">
        <f>M74/'4'!N74</f>
        <v>0.11469898358092259</v>
      </c>
      <c r="O74" s="373">
        <v>1.146989835809226E-28</v>
      </c>
      <c r="P74" s="374">
        <f>O74/'4'!O74</f>
        <v>0.11469898358092259</v>
      </c>
      <c r="Q74" s="373">
        <v>1.146989835809226E-28</v>
      </c>
      <c r="R74" s="374">
        <f>Q74/'4'!P74</f>
        <v>0.11469898358092259</v>
      </c>
      <c r="S74" s="373">
        <v>298.97209575657536</v>
      </c>
      <c r="T74" s="374">
        <f>S74/'4'!Q74</f>
        <v>0.11469898358092261</v>
      </c>
      <c r="U74" s="373">
        <v>1.146989835809226E-28</v>
      </c>
      <c r="V74" s="374">
        <f>U74/'4'!R74</f>
        <v>8.8940138903209107E-2</v>
      </c>
      <c r="W74" s="373">
        <v>1.146989835809226E-28</v>
      </c>
      <c r="X74" s="374">
        <f>W74/'4'!S74</f>
        <v>8.8940138903209107E-2</v>
      </c>
      <c r="Y74" s="373">
        <v>298.97209575657536</v>
      </c>
      <c r="Z74" s="374">
        <f>Y74/'4'!T74</f>
        <v>0.11469898358092261</v>
      </c>
      <c r="AA74" s="373">
        <v>298.93887663482462</v>
      </c>
      <c r="AB74" s="374">
        <f>AA74/'4'!U74</f>
        <v>0.11469898358092259</v>
      </c>
      <c r="AC74" s="373">
        <v>3.3219121750711594E-2</v>
      </c>
      <c r="AD74" s="375">
        <f>AC74/'4'!V74</f>
        <v>0.11469898358092259</v>
      </c>
      <c r="AE74" s="371">
        <v>1.146989835809226E-28</v>
      </c>
      <c r="AF74" s="374">
        <f>AE74/'4'!W74</f>
        <v>0.11469898358092259</v>
      </c>
      <c r="AG74" s="373">
        <v>1.146989835809226E-28</v>
      </c>
      <c r="AH74" s="374">
        <f>AG74/'4'!X74</f>
        <v>0.11469898358092259</v>
      </c>
      <c r="AI74" s="373">
        <v>1.146989835809226E-28</v>
      </c>
      <c r="AJ74" s="374">
        <f>AI74/'4'!Y74</f>
        <v>0.11469898358092259</v>
      </c>
      <c r="AK74" s="373">
        <v>1.146989835809226E-28</v>
      </c>
      <c r="AL74" s="374">
        <f>AK74/'4'!Z74</f>
        <v>0.11469898358092259</v>
      </c>
      <c r="AM74" s="373">
        <v>1.146989835809226E-28</v>
      </c>
      <c r="AN74" s="374">
        <f>AM74/'4'!AA74</f>
        <v>0.11469898358092259</v>
      </c>
      <c r="AO74" s="373">
        <v>1.146989835809226E-28</v>
      </c>
      <c r="AP74" s="374">
        <f>AO74/'4'!AB74</f>
        <v>0.11469898358092259</v>
      </c>
      <c r="AQ74" s="373">
        <v>1.146989835809226E-28</v>
      </c>
      <c r="AR74" s="374">
        <f>AQ74/'4'!AC74</f>
        <v>0.11469898358092259</v>
      </c>
      <c r="AS74" s="373">
        <v>1.146989835809226E-28</v>
      </c>
      <c r="AT74" s="374">
        <f>AS74/'4'!AD74</f>
        <v>0.11469898358092259</v>
      </c>
      <c r="AU74" s="373">
        <v>3.3219121750711594E-2</v>
      </c>
      <c r="AV74" s="374">
        <f>AU74/'4'!AE74</f>
        <v>0.11469898358092259</v>
      </c>
      <c r="AW74" s="373">
        <v>3.3219121750711594E-2</v>
      </c>
      <c r="AX74" s="375">
        <f>AW74/'4'!AF74</f>
        <v>0.11469898358092259</v>
      </c>
      <c r="AY74" s="371">
        <v>-3.3219121750711594E-2</v>
      </c>
      <c r="AZ74" s="375">
        <f>AY74/'4'!AG74</f>
        <v>0.11469898358092259</v>
      </c>
      <c r="BA74" s="373">
        <v>298.97209575657536</v>
      </c>
      <c r="BB74" s="374">
        <f>BA74/'4'!AH74</f>
        <v>0.11469898358092261</v>
      </c>
      <c r="BC74" s="373">
        <v>1.146989835809226E-28</v>
      </c>
      <c r="BD74" s="374">
        <f>BC74/'4'!AI74</f>
        <v>8.8940138903209107E-2</v>
      </c>
      <c r="BE74" s="373">
        <v>1.146989835809226E-28</v>
      </c>
      <c r="BF74" s="374">
        <f>BE74/'4'!AJ74</f>
        <v>8.8940138903209107E-2</v>
      </c>
      <c r="BG74" s="373">
        <v>1.146989835809226E-28</v>
      </c>
      <c r="BH74" s="374">
        <f>BG74/'4'!AK74</f>
        <v>8.8940138903209107E-2</v>
      </c>
      <c r="BI74" s="373">
        <v>298.97209575657536</v>
      </c>
      <c r="BJ74" s="374">
        <f>BI74/'4'!AL74</f>
        <v>0.11469898358092261</v>
      </c>
      <c r="BK74" s="373">
        <v>1.146989835809226E-28</v>
      </c>
      <c r="BL74" s="374">
        <f>BK74/'4'!AM74</f>
        <v>8.8940138903209107E-2</v>
      </c>
      <c r="BM74" s="373">
        <v>1.146989835809226E-28</v>
      </c>
      <c r="BN74" s="374">
        <f>BM74/'4'!AN74</f>
        <v>8.8940138903209107E-2</v>
      </c>
      <c r="BO74" s="373">
        <v>298.97209575657536</v>
      </c>
      <c r="BP74" s="374">
        <f>BO74/'4'!AO74</f>
        <v>0.11469898358092261</v>
      </c>
      <c r="BQ74" s="373">
        <v>298.97209575657536</v>
      </c>
      <c r="BR74" s="374">
        <f>BQ74/'4'!AP74</f>
        <v>0.11469898358092261</v>
      </c>
      <c r="BS74" s="373">
        <v>1.146989835809226E-28</v>
      </c>
      <c r="BT74" s="375">
        <f>BS74/'4'!AQ74</f>
        <v>0.11469898358092259</v>
      </c>
    </row>
    <row r="75" spans="1:72" s="376" customFormat="1" ht="15">
      <c r="A75" s="305"/>
      <c r="B75" s="256">
        <v>47</v>
      </c>
      <c r="C75" s="1084" t="s">
        <v>701</v>
      </c>
      <c r="D75" s="1084"/>
      <c r="E75" s="1084"/>
      <c r="F75" s="1084"/>
      <c r="G75" s="1084"/>
      <c r="H75" s="1085" t="s">
        <v>792</v>
      </c>
      <c r="I75" s="1086"/>
      <c r="J75" s="315">
        <v>1135</v>
      </c>
      <c r="K75" s="371">
        <v>145.66584887695365</v>
      </c>
      <c r="L75" s="372">
        <f>K75/'4'!M75</f>
        <v>0.11469898358092259</v>
      </c>
      <c r="M75" s="373">
        <v>1.146989835809226E-28</v>
      </c>
      <c r="N75" s="374">
        <f>M75/'4'!N75</f>
        <v>0.11469898358092259</v>
      </c>
      <c r="O75" s="373">
        <v>1.146989835809226E-28</v>
      </c>
      <c r="P75" s="374">
        <f>O75/'4'!O75</f>
        <v>0.11469898358092259</v>
      </c>
      <c r="Q75" s="373">
        <v>1.146989835809226E-28</v>
      </c>
      <c r="R75" s="374">
        <f>Q75/'4'!P75</f>
        <v>0.11469898358092259</v>
      </c>
      <c r="S75" s="373">
        <v>145.66584887695365</v>
      </c>
      <c r="T75" s="374">
        <f>S75/'4'!Q75</f>
        <v>0.11469898358092259</v>
      </c>
      <c r="U75" s="373">
        <v>1.146989835809226E-28</v>
      </c>
      <c r="V75" s="374">
        <f>U75/'4'!R75</f>
        <v>8.8940138903209107E-2</v>
      </c>
      <c r="W75" s="373">
        <v>1.146989835809226E-28</v>
      </c>
      <c r="X75" s="374">
        <f>W75/'4'!S75</f>
        <v>8.8940138903209107E-2</v>
      </c>
      <c r="Y75" s="373">
        <v>145.66584887695365</v>
      </c>
      <c r="Z75" s="374">
        <f>Y75/'4'!T75</f>
        <v>0.11469898358092259</v>
      </c>
      <c r="AA75" s="373">
        <v>139.14493527728521</v>
      </c>
      <c r="AB75" s="374">
        <f>AA75/'4'!U75</f>
        <v>0.11469898358092258</v>
      </c>
      <c r="AC75" s="373">
        <v>6.5209135996684209</v>
      </c>
      <c r="AD75" s="375">
        <f>AC75/'4'!V75</f>
        <v>0.11469898358092259</v>
      </c>
      <c r="AE75" s="371">
        <v>1.146989835809226E-28</v>
      </c>
      <c r="AF75" s="374">
        <f>AE75/'4'!W75</f>
        <v>0.11469898358092259</v>
      </c>
      <c r="AG75" s="373">
        <v>1.146989835809226E-28</v>
      </c>
      <c r="AH75" s="374">
        <f>AG75/'4'!X75</f>
        <v>0.11469898358092259</v>
      </c>
      <c r="AI75" s="373">
        <v>1.146989835809226E-28</v>
      </c>
      <c r="AJ75" s="374">
        <f>AI75/'4'!Y75</f>
        <v>0.11469898358092259</v>
      </c>
      <c r="AK75" s="373">
        <v>1.146989835809226E-28</v>
      </c>
      <c r="AL75" s="374">
        <f>AK75/'4'!Z75</f>
        <v>0.11469898358092259</v>
      </c>
      <c r="AM75" s="373">
        <v>1.146989835809226E-28</v>
      </c>
      <c r="AN75" s="374">
        <f>AM75/'4'!AA75</f>
        <v>0.11469898358092259</v>
      </c>
      <c r="AO75" s="373">
        <v>1.146989835809226E-28</v>
      </c>
      <c r="AP75" s="374">
        <f>AO75/'4'!AB75</f>
        <v>0.11469898358092259</v>
      </c>
      <c r="AQ75" s="373">
        <v>1.146989835809226E-28</v>
      </c>
      <c r="AR75" s="374">
        <f>AQ75/'4'!AC75</f>
        <v>0.11469898358092259</v>
      </c>
      <c r="AS75" s="373">
        <v>1.146989835809226E-28</v>
      </c>
      <c r="AT75" s="374">
        <f>AS75/'4'!AD75</f>
        <v>0.11469898358092259</v>
      </c>
      <c r="AU75" s="373">
        <v>2.9133169775390728</v>
      </c>
      <c r="AV75" s="374">
        <f>AU75/'4'!AE75</f>
        <v>0.11469898358092259</v>
      </c>
      <c r="AW75" s="373">
        <v>2.9133169775390728</v>
      </c>
      <c r="AX75" s="375">
        <f>AW75/'4'!AF75</f>
        <v>0.11469898358092259</v>
      </c>
      <c r="AY75" s="371">
        <v>-2.9133169775390728</v>
      </c>
      <c r="AZ75" s="375">
        <f>AY75/'4'!AG75</f>
        <v>0.11469898358092259</v>
      </c>
      <c r="BA75" s="373">
        <v>145.66584887695365</v>
      </c>
      <c r="BB75" s="374">
        <f>BA75/'4'!AH75</f>
        <v>0.11469898358092259</v>
      </c>
      <c r="BC75" s="373">
        <v>1.146989835809226E-28</v>
      </c>
      <c r="BD75" s="374">
        <f>BC75/'4'!AI75</f>
        <v>8.8940138903209107E-2</v>
      </c>
      <c r="BE75" s="373">
        <v>1.146989835809226E-28</v>
      </c>
      <c r="BF75" s="374">
        <f>BE75/'4'!AJ75</f>
        <v>8.8940138903209107E-2</v>
      </c>
      <c r="BG75" s="373">
        <v>1.146989835809226E-28</v>
      </c>
      <c r="BH75" s="374">
        <f>BG75/'4'!AK75</f>
        <v>8.8940138903209107E-2</v>
      </c>
      <c r="BI75" s="373">
        <v>145.66584887695365</v>
      </c>
      <c r="BJ75" s="374">
        <f>BI75/'4'!AL75</f>
        <v>0.11469898358092259</v>
      </c>
      <c r="BK75" s="373">
        <v>1.146989835809226E-28</v>
      </c>
      <c r="BL75" s="374">
        <f>BK75/'4'!AM75</f>
        <v>8.8940138903209107E-2</v>
      </c>
      <c r="BM75" s="373">
        <v>1.146989835809226E-28</v>
      </c>
      <c r="BN75" s="374">
        <f>BM75/'4'!AN75</f>
        <v>8.8940138903209107E-2</v>
      </c>
      <c r="BO75" s="373">
        <v>145.66584887695365</v>
      </c>
      <c r="BP75" s="374">
        <f>BO75/'4'!AO75</f>
        <v>0.11469898358092259</v>
      </c>
      <c r="BQ75" s="373">
        <v>142.05825225482428</v>
      </c>
      <c r="BR75" s="374">
        <f>BQ75/'4'!AP75</f>
        <v>0.11469898358092258</v>
      </c>
      <c r="BS75" s="373">
        <v>3.6075966221293481</v>
      </c>
      <c r="BT75" s="375">
        <f>BS75/'4'!AQ75</f>
        <v>0.11469898358092259</v>
      </c>
    </row>
    <row r="76" spans="1:72" s="376" customFormat="1" ht="15">
      <c r="A76" s="305"/>
      <c r="B76" s="256">
        <v>48</v>
      </c>
      <c r="C76" s="1084" t="s">
        <v>702</v>
      </c>
      <c r="D76" s="1084"/>
      <c r="E76" s="1084"/>
      <c r="F76" s="1084"/>
      <c r="G76" s="1084"/>
      <c r="H76" s="1085" t="s">
        <v>802</v>
      </c>
      <c r="I76" s="1086"/>
      <c r="J76" s="315">
        <v>11063</v>
      </c>
      <c r="K76" s="371">
        <v>59.794419151315076</v>
      </c>
      <c r="L76" s="372">
        <f>K76/'4'!M76</f>
        <v>0.11469898358092259</v>
      </c>
      <c r="M76" s="373">
        <v>1.146989835809226E-28</v>
      </c>
      <c r="N76" s="374">
        <f>M76/'4'!N76</f>
        <v>0.11469898358092259</v>
      </c>
      <c r="O76" s="373">
        <v>1.146989835809226E-28</v>
      </c>
      <c r="P76" s="374">
        <f>O76/'4'!O76</f>
        <v>0.11469898358092259</v>
      </c>
      <c r="Q76" s="373">
        <v>1.146989835809226E-28</v>
      </c>
      <c r="R76" s="374">
        <f>Q76/'4'!P76</f>
        <v>0.11469898358092259</v>
      </c>
      <c r="S76" s="373">
        <v>59.794419151315076</v>
      </c>
      <c r="T76" s="374">
        <f>S76/'4'!Q76</f>
        <v>0.11469898358092259</v>
      </c>
      <c r="U76" s="373">
        <v>1.146989835809226E-28</v>
      </c>
      <c r="V76" s="374">
        <f>U76/'4'!R76</f>
        <v>8.8940138903209107E-2</v>
      </c>
      <c r="W76" s="373">
        <v>1.146989835809226E-28</v>
      </c>
      <c r="X76" s="374">
        <f>W76/'4'!S76</f>
        <v>8.8940138903209107E-2</v>
      </c>
      <c r="Y76" s="373">
        <v>59.794419151315076</v>
      </c>
      <c r="Z76" s="374">
        <f>Y76/'4'!T76</f>
        <v>0.11469898358092259</v>
      </c>
      <c r="AA76" s="373">
        <v>33.385217359484251</v>
      </c>
      <c r="AB76" s="374">
        <f>AA76/'4'!U76</f>
        <v>0.11469898358092259</v>
      </c>
      <c r="AC76" s="373">
        <v>26.409201791830824</v>
      </c>
      <c r="AD76" s="375">
        <f>AC76/'4'!V76</f>
        <v>0.11469898358092259</v>
      </c>
      <c r="AE76" s="371">
        <v>1.146989835809226E-28</v>
      </c>
      <c r="AF76" s="374">
        <f>AE76/'4'!W76</f>
        <v>0.11469898358092259</v>
      </c>
      <c r="AG76" s="373">
        <v>1.146989835809226E-28</v>
      </c>
      <c r="AH76" s="374">
        <f>AG76/'4'!X76</f>
        <v>0.11469898358092259</v>
      </c>
      <c r="AI76" s="373">
        <v>1.146989835809226E-28</v>
      </c>
      <c r="AJ76" s="374">
        <f>AI76/'4'!Y76</f>
        <v>0.11469898358092259</v>
      </c>
      <c r="AK76" s="373">
        <v>1.146989835809226E-28</v>
      </c>
      <c r="AL76" s="374">
        <f>AK76/'4'!Z76</f>
        <v>0.11469898358092259</v>
      </c>
      <c r="AM76" s="373">
        <v>1.146989835809226E-28</v>
      </c>
      <c r="AN76" s="374">
        <f>AM76/'4'!AA76</f>
        <v>0.11469898358092259</v>
      </c>
      <c r="AO76" s="373">
        <v>1.146989835809226E-28</v>
      </c>
      <c r="AP76" s="374">
        <f>AO76/'4'!AB76</f>
        <v>0.11469898358092259</v>
      </c>
      <c r="AQ76" s="373">
        <v>1.146989835809226E-28</v>
      </c>
      <c r="AR76" s="374">
        <f>AQ76/'4'!AC76</f>
        <v>0.11469898358092259</v>
      </c>
      <c r="AS76" s="373">
        <v>1.146989835809226E-28</v>
      </c>
      <c r="AT76" s="374">
        <f>AS76/'4'!AD76</f>
        <v>0.11469898358092259</v>
      </c>
      <c r="AU76" s="373">
        <v>5.9794419151315079</v>
      </c>
      <c r="AV76" s="374">
        <f>AU76/'4'!AE76</f>
        <v>0.11469898358092259</v>
      </c>
      <c r="AW76" s="373">
        <v>5.9794419151315079</v>
      </c>
      <c r="AX76" s="375">
        <f>AW76/'4'!AF76</f>
        <v>0.11469898358092259</v>
      </c>
      <c r="AY76" s="371">
        <v>-5.9794419151315079</v>
      </c>
      <c r="AZ76" s="375">
        <f>AY76/'4'!AG76</f>
        <v>0.11469898358092259</v>
      </c>
      <c r="BA76" s="373">
        <v>59.794419151315076</v>
      </c>
      <c r="BB76" s="374">
        <f>BA76/'4'!AH76</f>
        <v>0.11469898358092259</v>
      </c>
      <c r="BC76" s="373">
        <v>1.146989835809226E-28</v>
      </c>
      <c r="BD76" s="374">
        <f>BC76/'4'!AI76</f>
        <v>8.8940138903209107E-2</v>
      </c>
      <c r="BE76" s="373">
        <v>1.146989835809226E-28</v>
      </c>
      <c r="BF76" s="374">
        <f>BE76/'4'!AJ76</f>
        <v>8.8940138903209107E-2</v>
      </c>
      <c r="BG76" s="373">
        <v>1.146989835809226E-28</v>
      </c>
      <c r="BH76" s="374">
        <f>BG76/'4'!AK76</f>
        <v>8.8940138903209107E-2</v>
      </c>
      <c r="BI76" s="373">
        <v>59.794419151315076</v>
      </c>
      <c r="BJ76" s="374">
        <f>BI76/'4'!AL76</f>
        <v>0.11469898358092259</v>
      </c>
      <c r="BK76" s="373">
        <v>1.146989835809226E-28</v>
      </c>
      <c r="BL76" s="374">
        <f>BK76/'4'!AM76</f>
        <v>8.8940138903209107E-2</v>
      </c>
      <c r="BM76" s="373">
        <v>1.146989835809226E-28</v>
      </c>
      <c r="BN76" s="374">
        <f>BM76/'4'!AN76</f>
        <v>8.8940138903209107E-2</v>
      </c>
      <c r="BO76" s="373">
        <v>59.794419151315076</v>
      </c>
      <c r="BP76" s="374">
        <f>BO76/'4'!AO76</f>
        <v>0.11469898358092259</v>
      </c>
      <c r="BQ76" s="373">
        <v>39.364659274615761</v>
      </c>
      <c r="BR76" s="374">
        <f>BQ76/'4'!AP76</f>
        <v>0.11469898358092259</v>
      </c>
      <c r="BS76" s="373">
        <v>20.429759876699318</v>
      </c>
      <c r="BT76" s="375">
        <f>BS76/'4'!AQ76</f>
        <v>0.11469898358092259</v>
      </c>
    </row>
    <row r="77" spans="1:72" s="376" customFormat="1" ht="15">
      <c r="A77" s="305"/>
      <c r="B77" s="256">
        <v>49</v>
      </c>
      <c r="C77" s="1084" t="s">
        <v>703</v>
      </c>
      <c r="D77" s="1084"/>
      <c r="E77" s="1084"/>
      <c r="F77" s="1084"/>
      <c r="G77" s="1084"/>
      <c r="H77" s="1085" t="s">
        <v>803</v>
      </c>
      <c r="I77" s="1086"/>
      <c r="J77" s="315">
        <v>69502</v>
      </c>
      <c r="K77" s="371">
        <v>50.991351887371465</v>
      </c>
      <c r="L77" s="372">
        <f>K77/'4'!M77</f>
        <v>0.11469898358092259</v>
      </c>
      <c r="M77" s="373">
        <v>1.146989835809226E-28</v>
      </c>
      <c r="N77" s="374">
        <f>M77/'4'!N77</f>
        <v>0.11469898358092259</v>
      </c>
      <c r="O77" s="373">
        <v>1.146989835809226E-28</v>
      </c>
      <c r="P77" s="374">
        <f>O77/'4'!O77</f>
        <v>0.11469898358092259</v>
      </c>
      <c r="Q77" s="373">
        <v>1.146989835809226E-28</v>
      </c>
      <c r="R77" s="374">
        <f>Q77/'4'!P77</f>
        <v>0.11469898358092259</v>
      </c>
      <c r="S77" s="373">
        <v>50.991351887371465</v>
      </c>
      <c r="T77" s="374">
        <f>S77/'4'!Q77</f>
        <v>0.11469898358092259</v>
      </c>
      <c r="U77" s="373">
        <v>1.146989835809226E-28</v>
      </c>
      <c r="V77" s="374">
        <f>U77/'4'!R77</f>
        <v>8.8940138903209107E-2</v>
      </c>
      <c r="W77" s="373">
        <v>1.146989835809226E-28</v>
      </c>
      <c r="X77" s="374">
        <f>W77/'4'!S77</f>
        <v>8.8940138903209107E-2</v>
      </c>
      <c r="Y77" s="373">
        <v>50.991351887371465</v>
      </c>
      <c r="Z77" s="374">
        <f>Y77/'4'!T77</f>
        <v>0.11469898358092259</v>
      </c>
      <c r="AA77" s="373">
        <v>33.185902628979861</v>
      </c>
      <c r="AB77" s="374">
        <f>AA77/'4'!U77</f>
        <v>0.11469898358092258</v>
      </c>
      <c r="AC77" s="373">
        <v>17.805449258391601</v>
      </c>
      <c r="AD77" s="375">
        <f>AC77/'4'!V77</f>
        <v>0.11469898358092261</v>
      </c>
      <c r="AE77" s="371">
        <v>1.146989835809226E-28</v>
      </c>
      <c r="AF77" s="374">
        <f>AE77/'4'!W77</f>
        <v>0.11469898358092259</v>
      </c>
      <c r="AG77" s="373">
        <v>1.146989835809226E-28</v>
      </c>
      <c r="AH77" s="374">
        <f>AG77/'4'!X77</f>
        <v>0.11469898358092259</v>
      </c>
      <c r="AI77" s="373">
        <v>1.146989835809226E-28</v>
      </c>
      <c r="AJ77" s="374">
        <f>AI77/'4'!Y77</f>
        <v>0.11469898358092259</v>
      </c>
      <c r="AK77" s="373">
        <v>1.146989835809226E-28</v>
      </c>
      <c r="AL77" s="374">
        <f>AK77/'4'!Z77</f>
        <v>0.11469898358092259</v>
      </c>
      <c r="AM77" s="373">
        <v>1.146989835809226E-28</v>
      </c>
      <c r="AN77" s="374">
        <f>AM77/'4'!AA77</f>
        <v>0.11469898358092259</v>
      </c>
      <c r="AO77" s="373">
        <v>1.146989835809226E-28</v>
      </c>
      <c r="AP77" s="374">
        <f>AO77/'4'!AB77</f>
        <v>0.11469898358092259</v>
      </c>
      <c r="AQ77" s="373">
        <v>1.146989835809226E-28</v>
      </c>
      <c r="AR77" s="374">
        <f>AQ77/'4'!AC77</f>
        <v>0.11469898358092259</v>
      </c>
      <c r="AS77" s="373">
        <v>1.146989835809226E-28</v>
      </c>
      <c r="AT77" s="374">
        <f>AS77/'4'!AD77</f>
        <v>0.11469898358092259</v>
      </c>
      <c r="AU77" s="373">
        <v>10.198270377474293</v>
      </c>
      <c r="AV77" s="374">
        <f>AU77/'4'!AE77</f>
        <v>0.11469898358092261</v>
      </c>
      <c r="AW77" s="373">
        <v>10.198270377474293</v>
      </c>
      <c r="AX77" s="375">
        <f>AW77/'4'!AF77</f>
        <v>0.11469898358092261</v>
      </c>
      <c r="AY77" s="371">
        <v>-10.198270377474293</v>
      </c>
      <c r="AZ77" s="375">
        <f>AY77/'4'!AG77</f>
        <v>0.11469898358092261</v>
      </c>
      <c r="BA77" s="373">
        <v>50.991351887371465</v>
      </c>
      <c r="BB77" s="374">
        <f>BA77/'4'!AH77</f>
        <v>0.11469898358092259</v>
      </c>
      <c r="BC77" s="373">
        <v>1.146989835809226E-28</v>
      </c>
      <c r="BD77" s="374">
        <f>BC77/'4'!AI77</f>
        <v>8.8940138903209107E-2</v>
      </c>
      <c r="BE77" s="373">
        <v>1.146989835809226E-28</v>
      </c>
      <c r="BF77" s="374">
        <f>BE77/'4'!AJ77</f>
        <v>8.8940138903209107E-2</v>
      </c>
      <c r="BG77" s="373">
        <v>1.146989835809226E-28</v>
      </c>
      <c r="BH77" s="374">
        <f>BG77/'4'!AK77</f>
        <v>8.8940138903209107E-2</v>
      </c>
      <c r="BI77" s="373">
        <v>50.991351887371465</v>
      </c>
      <c r="BJ77" s="374">
        <f>BI77/'4'!AL77</f>
        <v>0.11469898358092259</v>
      </c>
      <c r="BK77" s="373">
        <v>1.146989835809226E-28</v>
      </c>
      <c r="BL77" s="374">
        <f>BK77/'4'!AM77</f>
        <v>8.8940138903209107E-2</v>
      </c>
      <c r="BM77" s="373">
        <v>1.146989835809226E-28</v>
      </c>
      <c r="BN77" s="374">
        <f>BM77/'4'!AN77</f>
        <v>8.8940138903209107E-2</v>
      </c>
      <c r="BO77" s="373">
        <v>50.991351887371465</v>
      </c>
      <c r="BP77" s="374">
        <f>BO77/'4'!AO77</f>
        <v>0.11469898358092259</v>
      </c>
      <c r="BQ77" s="373">
        <v>43.384173006454155</v>
      </c>
      <c r="BR77" s="374">
        <f>BQ77/'4'!AP77</f>
        <v>0.11469898358092258</v>
      </c>
      <c r="BS77" s="373">
        <v>7.6071788809173073</v>
      </c>
      <c r="BT77" s="375">
        <f>BS77/'4'!AQ77</f>
        <v>0.11469898358092259</v>
      </c>
    </row>
    <row r="78" spans="1:72" s="376" customFormat="1" ht="15">
      <c r="A78" s="305"/>
      <c r="B78" s="256">
        <v>50</v>
      </c>
      <c r="C78" s="1084" t="s">
        <v>704</v>
      </c>
      <c r="D78" s="1084"/>
      <c r="E78" s="1084"/>
      <c r="F78" s="1084"/>
      <c r="G78" s="1084"/>
      <c r="H78" s="1085" t="s">
        <v>796</v>
      </c>
      <c r="I78" s="1086"/>
      <c r="J78" s="315">
        <v>11129</v>
      </c>
      <c r="K78" s="371">
        <v>183.70174328154019</v>
      </c>
      <c r="L78" s="372">
        <f>K78/'4'!M78</f>
        <v>0.11469898358092259</v>
      </c>
      <c r="M78" s="373">
        <v>1.146989835809226E-28</v>
      </c>
      <c r="N78" s="374">
        <f>M78/'4'!N78</f>
        <v>0.11469898358092259</v>
      </c>
      <c r="O78" s="373">
        <v>1.146989835809226E-28</v>
      </c>
      <c r="P78" s="374">
        <f>O78/'4'!O78</f>
        <v>0.11469898358092259</v>
      </c>
      <c r="Q78" s="373">
        <v>1.146989835809226E-28</v>
      </c>
      <c r="R78" s="374">
        <f>Q78/'4'!P78</f>
        <v>0.11469898358092259</v>
      </c>
      <c r="S78" s="373">
        <v>183.70174328154019</v>
      </c>
      <c r="T78" s="374">
        <f>S78/'4'!Q78</f>
        <v>0.11469898358092259</v>
      </c>
      <c r="U78" s="373">
        <v>1.146989835809226E-28</v>
      </c>
      <c r="V78" s="374">
        <f>U78/'4'!R78</f>
        <v>8.8940138903209107E-2</v>
      </c>
      <c r="W78" s="373">
        <v>1.146989835809226E-28</v>
      </c>
      <c r="X78" s="374">
        <f>W78/'4'!S78</f>
        <v>8.8940138903209107E-2</v>
      </c>
      <c r="Y78" s="373">
        <v>183.70174328154019</v>
      </c>
      <c r="Z78" s="374">
        <f>Y78/'4'!T78</f>
        <v>0.11469898358092259</v>
      </c>
      <c r="AA78" s="373">
        <v>183.66852415978946</v>
      </c>
      <c r="AB78" s="374">
        <f>AA78/'4'!U78</f>
        <v>0.11469898358092259</v>
      </c>
      <c r="AC78" s="373">
        <v>3.3219121750737678E-2</v>
      </c>
      <c r="AD78" s="375">
        <f>AC78/'4'!V78</f>
        <v>0.11469898358092261</v>
      </c>
      <c r="AE78" s="371">
        <v>1.146989835809226E-28</v>
      </c>
      <c r="AF78" s="374">
        <f>AE78/'4'!W78</f>
        <v>0.11469898358092259</v>
      </c>
      <c r="AG78" s="373">
        <v>1.146989835809226E-28</v>
      </c>
      <c r="AH78" s="374">
        <f>AG78/'4'!X78</f>
        <v>0.11469898358092259</v>
      </c>
      <c r="AI78" s="373">
        <v>1.146989835809226E-28</v>
      </c>
      <c r="AJ78" s="374">
        <f>AI78/'4'!Y78</f>
        <v>0.11469898358092259</v>
      </c>
      <c r="AK78" s="373">
        <v>1.146989835809226E-28</v>
      </c>
      <c r="AL78" s="374">
        <f>AK78/'4'!Z78</f>
        <v>0.11469898358092259</v>
      </c>
      <c r="AM78" s="373">
        <v>1.146989835809226E-28</v>
      </c>
      <c r="AN78" s="374">
        <f>AM78/'4'!AA78</f>
        <v>0.11469898358092259</v>
      </c>
      <c r="AO78" s="373">
        <v>1.146989835809226E-28</v>
      </c>
      <c r="AP78" s="374">
        <f>AO78/'4'!AB78</f>
        <v>0.11469898358092259</v>
      </c>
      <c r="AQ78" s="373">
        <v>1.146989835809226E-28</v>
      </c>
      <c r="AR78" s="374">
        <f>AQ78/'4'!AC78</f>
        <v>0.11469898358092259</v>
      </c>
      <c r="AS78" s="373">
        <v>1.146989835809226E-28</v>
      </c>
      <c r="AT78" s="374">
        <f>AS78/'4'!AD78</f>
        <v>0.11469898358092259</v>
      </c>
      <c r="AU78" s="373">
        <v>3.3219121750737678E-2</v>
      </c>
      <c r="AV78" s="374">
        <f>AU78/'4'!AE78</f>
        <v>0.11469898358092261</v>
      </c>
      <c r="AW78" s="373">
        <v>3.3219121750737678E-2</v>
      </c>
      <c r="AX78" s="375">
        <f>AW78/'4'!AF78</f>
        <v>0.11469898358092261</v>
      </c>
      <c r="AY78" s="371">
        <v>-3.3219121750737678E-2</v>
      </c>
      <c r="AZ78" s="375">
        <f>AY78/'4'!AG78</f>
        <v>0.11469898358092261</v>
      </c>
      <c r="BA78" s="373">
        <v>183.70174328154019</v>
      </c>
      <c r="BB78" s="374">
        <f>BA78/'4'!AH78</f>
        <v>0.11469898358092259</v>
      </c>
      <c r="BC78" s="373">
        <v>1.146989835809226E-28</v>
      </c>
      <c r="BD78" s="374">
        <f>BC78/'4'!AI78</f>
        <v>8.8940138903209107E-2</v>
      </c>
      <c r="BE78" s="373">
        <v>1.146989835809226E-28</v>
      </c>
      <c r="BF78" s="374">
        <f>BE78/'4'!AJ78</f>
        <v>8.8940138903209107E-2</v>
      </c>
      <c r="BG78" s="373">
        <v>1.146989835809226E-28</v>
      </c>
      <c r="BH78" s="374">
        <f>BG78/'4'!AK78</f>
        <v>8.8940138903209107E-2</v>
      </c>
      <c r="BI78" s="373">
        <v>183.70174328154019</v>
      </c>
      <c r="BJ78" s="374">
        <f>BI78/'4'!AL78</f>
        <v>0.11469898358092259</v>
      </c>
      <c r="BK78" s="373">
        <v>1.146989835809226E-28</v>
      </c>
      <c r="BL78" s="374">
        <f>BK78/'4'!AM78</f>
        <v>8.8940138903209107E-2</v>
      </c>
      <c r="BM78" s="373">
        <v>1.146989835809226E-28</v>
      </c>
      <c r="BN78" s="374">
        <f>BM78/'4'!AN78</f>
        <v>8.8940138903209107E-2</v>
      </c>
      <c r="BO78" s="373">
        <v>183.70174328154019</v>
      </c>
      <c r="BP78" s="374">
        <f>BO78/'4'!AO78</f>
        <v>0.11469898358092259</v>
      </c>
      <c r="BQ78" s="373">
        <v>183.70174328154019</v>
      </c>
      <c r="BR78" s="374">
        <f>BQ78/'4'!AP78</f>
        <v>0.11469898358092259</v>
      </c>
      <c r="BS78" s="373">
        <v>1.146989835809226E-28</v>
      </c>
      <c r="BT78" s="375">
        <f>BS78/'4'!AQ78</f>
        <v>0.11469898358092259</v>
      </c>
    </row>
    <row r="79" spans="1:72" s="376" customFormat="1" ht="15">
      <c r="A79" s="305"/>
      <c r="B79" s="256">
        <v>51</v>
      </c>
      <c r="C79" s="1084" t="s">
        <v>705</v>
      </c>
      <c r="D79" s="1084"/>
      <c r="E79" s="1084"/>
      <c r="F79" s="1084"/>
      <c r="G79" s="1084"/>
      <c r="H79" s="1085" t="s">
        <v>804</v>
      </c>
      <c r="I79" s="1086"/>
      <c r="J79" s="315">
        <v>31208</v>
      </c>
      <c r="K79" s="371">
        <v>26.326459684893422</v>
      </c>
      <c r="L79" s="372">
        <f>K79/'4'!M79</f>
        <v>0.1</v>
      </c>
      <c r="M79" s="373">
        <v>1.0000000000000001E-28</v>
      </c>
      <c r="N79" s="374">
        <f>M79/'4'!N79</f>
        <v>0.1</v>
      </c>
      <c r="O79" s="373">
        <v>1.0000000000000001E-28</v>
      </c>
      <c r="P79" s="374">
        <f>O79/'4'!O79</f>
        <v>0.1</v>
      </c>
      <c r="Q79" s="373">
        <v>1.0000000000000001E-28</v>
      </c>
      <c r="R79" s="374">
        <f>Q79/'4'!P79</f>
        <v>0.1</v>
      </c>
      <c r="S79" s="373">
        <v>26.326459684893422</v>
      </c>
      <c r="T79" s="374">
        <f>S79/'4'!Q79</f>
        <v>0.1</v>
      </c>
      <c r="U79" s="373">
        <v>1.0000000000000001E-28</v>
      </c>
      <c r="V79" s="374">
        <f>U79/'4'!R79</f>
        <v>7.7542220625224575E-2</v>
      </c>
      <c r="W79" s="373">
        <v>1.0000000000000001E-28</v>
      </c>
      <c r="X79" s="374">
        <f>W79/'4'!S79</f>
        <v>7.7542220625224575E-2</v>
      </c>
      <c r="Y79" s="373">
        <v>26.326459684893422</v>
      </c>
      <c r="Z79" s="374">
        <f>Y79/'4'!T79</f>
        <v>0.1</v>
      </c>
      <c r="AA79" s="373">
        <v>18.428521779425392</v>
      </c>
      <c r="AB79" s="374">
        <f>AA79/'4'!U79</f>
        <v>9.9999999999999992E-2</v>
      </c>
      <c r="AC79" s="373">
        <v>7.8979379054680301</v>
      </c>
      <c r="AD79" s="375">
        <f>AC79/'4'!V79</f>
        <v>0.1</v>
      </c>
      <c r="AE79" s="371">
        <v>1.0000000000000001E-28</v>
      </c>
      <c r="AF79" s="374">
        <f>AE79/'4'!W79</f>
        <v>0.1</v>
      </c>
      <c r="AG79" s="373">
        <v>1.0000000000000001E-28</v>
      </c>
      <c r="AH79" s="374">
        <f>AG79/'4'!X79</f>
        <v>0.1</v>
      </c>
      <c r="AI79" s="373">
        <v>1.0000000000000001E-28</v>
      </c>
      <c r="AJ79" s="374">
        <f>AI79/'4'!Y79</f>
        <v>0.1</v>
      </c>
      <c r="AK79" s="373">
        <v>1.0000000000000001E-28</v>
      </c>
      <c r="AL79" s="374">
        <f>AK79/'4'!Z79</f>
        <v>0.1</v>
      </c>
      <c r="AM79" s="373">
        <v>1.0000000000000001E-28</v>
      </c>
      <c r="AN79" s="374">
        <f>AM79/'4'!AA79</f>
        <v>0.1</v>
      </c>
      <c r="AO79" s="373">
        <v>1.0000000000000001E-28</v>
      </c>
      <c r="AP79" s="374">
        <f>AO79/'4'!AB79</f>
        <v>0.1</v>
      </c>
      <c r="AQ79" s="373">
        <v>1.0000000000000001E-28</v>
      </c>
      <c r="AR79" s="374">
        <f>AQ79/'4'!AC79</f>
        <v>0.1</v>
      </c>
      <c r="AS79" s="373">
        <v>1.0000000000000001E-28</v>
      </c>
      <c r="AT79" s="374">
        <f>AS79/'4'!AD79</f>
        <v>0.1</v>
      </c>
      <c r="AU79" s="373">
        <v>5.2652919369786844</v>
      </c>
      <c r="AV79" s="374">
        <f>AU79/'4'!AE79</f>
        <v>0.1</v>
      </c>
      <c r="AW79" s="373">
        <v>5.2652919369786844</v>
      </c>
      <c r="AX79" s="375">
        <f>AW79/'4'!AF79</f>
        <v>0.1</v>
      </c>
      <c r="AY79" s="371">
        <v>-5.2652919369786844</v>
      </c>
      <c r="AZ79" s="375">
        <f>AY79/'4'!AG79</f>
        <v>0.1</v>
      </c>
      <c r="BA79" s="373">
        <v>26.326459684893422</v>
      </c>
      <c r="BB79" s="374">
        <f>BA79/'4'!AH79</f>
        <v>0.1</v>
      </c>
      <c r="BC79" s="373">
        <v>1.0000000000000001E-28</v>
      </c>
      <c r="BD79" s="374">
        <f>BC79/'4'!AI79</f>
        <v>7.7542220625224575E-2</v>
      </c>
      <c r="BE79" s="373">
        <v>1.0000000000000001E-28</v>
      </c>
      <c r="BF79" s="374">
        <f>BE79/'4'!AJ79</f>
        <v>7.7542220625224575E-2</v>
      </c>
      <c r="BG79" s="373">
        <v>1.0000000000000001E-28</v>
      </c>
      <c r="BH79" s="374">
        <f>BG79/'4'!AK79</f>
        <v>7.7542220625224575E-2</v>
      </c>
      <c r="BI79" s="373">
        <v>26.326459684893422</v>
      </c>
      <c r="BJ79" s="374">
        <f>BI79/'4'!AL79</f>
        <v>0.1</v>
      </c>
      <c r="BK79" s="373">
        <v>1.0000000000000001E-28</v>
      </c>
      <c r="BL79" s="374">
        <f>BK79/'4'!AM79</f>
        <v>7.7542220625224575E-2</v>
      </c>
      <c r="BM79" s="373">
        <v>1.0000000000000001E-28</v>
      </c>
      <c r="BN79" s="374">
        <f>BM79/'4'!AN79</f>
        <v>7.7542220625224575E-2</v>
      </c>
      <c r="BO79" s="373">
        <v>26.326459684893422</v>
      </c>
      <c r="BP79" s="374">
        <f>BO79/'4'!AO79</f>
        <v>0.1</v>
      </c>
      <c r="BQ79" s="373">
        <v>23.69381371640408</v>
      </c>
      <c r="BR79" s="374">
        <f>BQ79/'4'!AP79</f>
        <v>0.1</v>
      </c>
      <c r="BS79" s="373">
        <v>2.6326459684893453</v>
      </c>
      <c r="BT79" s="375">
        <f>BS79/'4'!AQ79</f>
        <v>0.1</v>
      </c>
    </row>
    <row r="80" spans="1:72" s="376" customFormat="1" ht="15">
      <c r="A80" s="305"/>
      <c r="B80" s="256">
        <v>52</v>
      </c>
      <c r="C80" s="1084" t="s">
        <v>706</v>
      </c>
      <c r="D80" s="1084"/>
      <c r="E80" s="1084"/>
      <c r="F80" s="1084"/>
      <c r="G80" s="1084"/>
      <c r="H80" s="1085" t="s">
        <v>797</v>
      </c>
      <c r="I80" s="1086"/>
      <c r="J80" s="315">
        <v>59703</v>
      </c>
      <c r="K80" s="371">
        <v>41.191710970905937</v>
      </c>
      <c r="L80" s="372">
        <f>K80/'4'!M80</f>
        <v>0.11469898358092261</v>
      </c>
      <c r="M80" s="373">
        <v>1.146989835809226E-28</v>
      </c>
      <c r="N80" s="374">
        <f>M80/'4'!N80</f>
        <v>0.11469898358092259</v>
      </c>
      <c r="O80" s="373">
        <v>1.146989835809226E-28</v>
      </c>
      <c r="P80" s="374">
        <f>O80/'4'!O80</f>
        <v>0.11469898358092259</v>
      </c>
      <c r="Q80" s="373">
        <v>1.146989835809226E-28</v>
      </c>
      <c r="R80" s="374">
        <f>Q80/'4'!P80</f>
        <v>0.11469898358092259</v>
      </c>
      <c r="S80" s="373">
        <v>41.191710970905937</v>
      </c>
      <c r="T80" s="374">
        <f>S80/'4'!Q80</f>
        <v>0.11469898358092261</v>
      </c>
      <c r="U80" s="373">
        <v>1.146989835809226E-28</v>
      </c>
      <c r="V80" s="374">
        <f>U80/'4'!R80</f>
        <v>8.8940138903209107E-2</v>
      </c>
      <c r="W80" s="373">
        <v>1.146989835809226E-28</v>
      </c>
      <c r="X80" s="374">
        <f>W80/'4'!S80</f>
        <v>8.8940138903209107E-2</v>
      </c>
      <c r="Y80" s="373">
        <v>41.191710970905937</v>
      </c>
      <c r="Z80" s="374">
        <f>Y80/'4'!T80</f>
        <v>0.11469898358092261</v>
      </c>
      <c r="AA80" s="373">
        <v>30.295839036666305</v>
      </c>
      <c r="AB80" s="374">
        <f>AA80/'4'!U80</f>
        <v>0.11469898358092259</v>
      </c>
      <c r="AC80" s="373">
        <v>10.895871934239629</v>
      </c>
      <c r="AD80" s="375">
        <f>AC80/'4'!V80</f>
        <v>0.11469898358092259</v>
      </c>
      <c r="AE80" s="371">
        <v>1.146989835809226E-28</v>
      </c>
      <c r="AF80" s="374">
        <f>AE80/'4'!W80</f>
        <v>0.11469898358092259</v>
      </c>
      <c r="AG80" s="373">
        <v>1.146989835809226E-28</v>
      </c>
      <c r="AH80" s="374">
        <f>AG80/'4'!X80</f>
        <v>0.11469898358092259</v>
      </c>
      <c r="AI80" s="373">
        <v>1.146989835809226E-28</v>
      </c>
      <c r="AJ80" s="374">
        <f>AI80/'4'!Y80</f>
        <v>0.11469898358092259</v>
      </c>
      <c r="AK80" s="373">
        <v>1.146989835809226E-28</v>
      </c>
      <c r="AL80" s="374">
        <f>AK80/'4'!Z80</f>
        <v>0.11469898358092259</v>
      </c>
      <c r="AM80" s="373">
        <v>1.146989835809226E-28</v>
      </c>
      <c r="AN80" s="374">
        <f>AM80/'4'!AA80</f>
        <v>0.11469898358092259</v>
      </c>
      <c r="AO80" s="373">
        <v>1.146989835809226E-28</v>
      </c>
      <c r="AP80" s="374">
        <f>AO80/'4'!AB80</f>
        <v>0.11469898358092259</v>
      </c>
      <c r="AQ80" s="373">
        <v>1.146989835809226E-28</v>
      </c>
      <c r="AR80" s="374">
        <f>AQ80/'4'!AC80</f>
        <v>0.11469898358092259</v>
      </c>
      <c r="AS80" s="373">
        <v>1.146989835809226E-28</v>
      </c>
      <c r="AT80" s="374">
        <f>AS80/'4'!AD80</f>
        <v>0.11469898358092259</v>
      </c>
      <c r="AU80" s="373">
        <v>8.2383421941811861</v>
      </c>
      <c r="AV80" s="374">
        <f>AU80/'4'!AE80</f>
        <v>0.11469898358092259</v>
      </c>
      <c r="AW80" s="373">
        <v>8.2383421941811861</v>
      </c>
      <c r="AX80" s="375">
        <f>AW80/'4'!AF80</f>
        <v>0.11469898358092259</v>
      </c>
      <c r="AY80" s="371">
        <v>-8.2383421941811861</v>
      </c>
      <c r="AZ80" s="375">
        <f>AY80/'4'!AG80</f>
        <v>0.11469898358092259</v>
      </c>
      <c r="BA80" s="373">
        <v>41.191710970905937</v>
      </c>
      <c r="BB80" s="374">
        <f>BA80/'4'!AH80</f>
        <v>0.11469898358092261</v>
      </c>
      <c r="BC80" s="373">
        <v>1.146989835809226E-28</v>
      </c>
      <c r="BD80" s="374">
        <f>BC80/'4'!AI80</f>
        <v>8.8940138903209107E-2</v>
      </c>
      <c r="BE80" s="373">
        <v>1.146989835809226E-28</v>
      </c>
      <c r="BF80" s="374">
        <f>BE80/'4'!AJ80</f>
        <v>8.8940138903209107E-2</v>
      </c>
      <c r="BG80" s="373">
        <v>1.146989835809226E-28</v>
      </c>
      <c r="BH80" s="374">
        <f>BG80/'4'!AK80</f>
        <v>8.8940138903209107E-2</v>
      </c>
      <c r="BI80" s="373">
        <v>41.191710970905937</v>
      </c>
      <c r="BJ80" s="374">
        <f>BI80/'4'!AL80</f>
        <v>0.11469898358092261</v>
      </c>
      <c r="BK80" s="373">
        <v>1.146989835809226E-28</v>
      </c>
      <c r="BL80" s="374">
        <f>BK80/'4'!AM80</f>
        <v>8.8940138903209107E-2</v>
      </c>
      <c r="BM80" s="373">
        <v>1.146989835809226E-28</v>
      </c>
      <c r="BN80" s="374">
        <f>BM80/'4'!AN80</f>
        <v>8.8940138903209107E-2</v>
      </c>
      <c r="BO80" s="373">
        <v>41.191710970905937</v>
      </c>
      <c r="BP80" s="374">
        <f>BO80/'4'!AO80</f>
        <v>0.11469898358092261</v>
      </c>
      <c r="BQ80" s="373">
        <v>38.534181230847487</v>
      </c>
      <c r="BR80" s="374">
        <f>BQ80/'4'!AP80</f>
        <v>0.11469898358092259</v>
      </c>
      <c r="BS80" s="373">
        <v>2.6575297400584437</v>
      </c>
      <c r="BT80" s="375">
        <f>BS80/'4'!AQ80</f>
        <v>0.11469898358092259</v>
      </c>
    </row>
    <row r="81" spans="1:72" s="376" customFormat="1" ht="15">
      <c r="A81" s="305"/>
      <c r="B81" s="256">
        <v>53</v>
      </c>
      <c r="C81" s="1084" t="s">
        <v>707</v>
      </c>
      <c r="D81" s="1084"/>
      <c r="E81" s="1084"/>
      <c r="F81" s="1084"/>
      <c r="G81" s="1084"/>
      <c r="H81" s="1085" t="s">
        <v>797</v>
      </c>
      <c r="I81" s="1086"/>
      <c r="J81" s="315">
        <v>89103</v>
      </c>
      <c r="K81" s="371">
        <v>107.96214568987443</v>
      </c>
      <c r="L81" s="372">
        <f>K81/'4'!M81</f>
        <v>0.11469898358092259</v>
      </c>
      <c r="M81" s="373">
        <v>1.146989835809226E-28</v>
      </c>
      <c r="N81" s="374">
        <f>M81/'4'!N81</f>
        <v>0.11469898358092259</v>
      </c>
      <c r="O81" s="373">
        <v>1.146989835809226E-28</v>
      </c>
      <c r="P81" s="374">
        <f>O81/'4'!O81</f>
        <v>0.11469898358092259</v>
      </c>
      <c r="Q81" s="373">
        <v>1.146989835809226E-28</v>
      </c>
      <c r="R81" s="374">
        <f>Q81/'4'!P81</f>
        <v>0.11469898358092259</v>
      </c>
      <c r="S81" s="373">
        <v>107.96214568987443</v>
      </c>
      <c r="T81" s="374">
        <f>S81/'4'!Q81</f>
        <v>0.11469898358092259</v>
      </c>
      <c r="U81" s="373">
        <v>1.146989835809226E-28</v>
      </c>
      <c r="V81" s="374">
        <f>U81/'4'!R81</f>
        <v>8.8940138903209107E-2</v>
      </c>
      <c r="W81" s="373">
        <v>1.146989835809226E-28</v>
      </c>
      <c r="X81" s="374">
        <f>W81/'4'!S81</f>
        <v>8.8940138903209107E-2</v>
      </c>
      <c r="Y81" s="373">
        <v>107.96214568987443</v>
      </c>
      <c r="Z81" s="374">
        <f>Y81/'4'!T81</f>
        <v>0.11469898358092259</v>
      </c>
      <c r="AA81" s="373">
        <v>107.9289265681237</v>
      </c>
      <c r="AB81" s="374">
        <f>AA81/'4'!U81</f>
        <v>0.11469898358092259</v>
      </c>
      <c r="AC81" s="373">
        <v>3.3219121750724633E-2</v>
      </c>
      <c r="AD81" s="375">
        <f>AC81/'4'!V81</f>
        <v>0.11469898358092258</v>
      </c>
      <c r="AE81" s="371">
        <v>1.146989835809226E-28</v>
      </c>
      <c r="AF81" s="374">
        <f>AE81/'4'!W81</f>
        <v>0.11469898358092259</v>
      </c>
      <c r="AG81" s="373">
        <v>1.146989835809226E-28</v>
      </c>
      <c r="AH81" s="374">
        <f>AG81/'4'!X81</f>
        <v>0.11469898358092259</v>
      </c>
      <c r="AI81" s="373">
        <v>1.146989835809226E-28</v>
      </c>
      <c r="AJ81" s="374">
        <f>AI81/'4'!Y81</f>
        <v>0.11469898358092259</v>
      </c>
      <c r="AK81" s="373">
        <v>1.146989835809226E-28</v>
      </c>
      <c r="AL81" s="374">
        <f>AK81/'4'!Z81</f>
        <v>0.11469898358092259</v>
      </c>
      <c r="AM81" s="373">
        <v>1.146989835809226E-28</v>
      </c>
      <c r="AN81" s="374">
        <f>AM81/'4'!AA81</f>
        <v>0.11469898358092259</v>
      </c>
      <c r="AO81" s="373">
        <v>1.146989835809226E-28</v>
      </c>
      <c r="AP81" s="374">
        <f>AO81/'4'!AB81</f>
        <v>0.11469898358092259</v>
      </c>
      <c r="AQ81" s="373">
        <v>1.146989835809226E-28</v>
      </c>
      <c r="AR81" s="374">
        <f>AQ81/'4'!AC81</f>
        <v>0.11469898358092259</v>
      </c>
      <c r="AS81" s="373">
        <v>1.146989835809226E-28</v>
      </c>
      <c r="AT81" s="374">
        <f>AS81/'4'!AD81</f>
        <v>0.11469898358092259</v>
      </c>
      <c r="AU81" s="373">
        <v>3.3219121750724633E-2</v>
      </c>
      <c r="AV81" s="374">
        <f>AU81/'4'!AE81</f>
        <v>0.11469898358092258</v>
      </c>
      <c r="AW81" s="373">
        <v>3.3219121750724633E-2</v>
      </c>
      <c r="AX81" s="375">
        <f>AW81/'4'!AF81</f>
        <v>0.11469898358092258</v>
      </c>
      <c r="AY81" s="371">
        <v>-3.3219121750724633E-2</v>
      </c>
      <c r="AZ81" s="375">
        <f>AY81/'4'!AG81</f>
        <v>0.11469898358092258</v>
      </c>
      <c r="BA81" s="373">
        <v>107.96214568987443</v>
      </c>
      <c r="BB81" s="374">
        <f>BA81/'4'!AH81</f>
        <v>0.11469898358092259</v>
      </c>
      <c r="BC81" s="373">
        <v>1.146989835809226E-28</v>
      </c>
      <c r="BD81" s="374">
        <f>BC81/'4'!AI81</f>
        <v>8.8940138903209107E-2</v>
      </c>
      <c r="BE81" s="373">
        <v>1.146989835809226E-28</v>
      </c>
      <c r="BF81" s="374">
        <f>BE81/'4'!AJ81</f>
        <v>8.8940138903209107E-2</v>
      </c>
      <c r="BG81" s="373">
        <v>1.146989835809226E-28</v>
      </c>
      <c r="BH81" s="374">
        <f>BG81/'4'!AK81</f>
        <v>8.8940138903209107E-2</v>
      </c>
      <c r="BI81" s="373">
        <v>107.96214568987443</v>
      </c>
      <c r="BJ81" s="374">
        <f>BI81/'4'!AL81</f>
        <v>0.11469898358092259</v>
      </c>
      <c r="BK81" s="373">
        <v>1.146989835809226E-28</v>
      </c>
      <c r="BL81" s="374">
        <f>BK81/'4'!AM81</f>
        <v>8.8940138903209107E-2</v>
      </c>
      <c r="BM81" s="373">
        <v>1.146989835809226E-28</v>
      </c>
      <c r="BN81" s="374">
        <f>BM81/'4'!AN81</f>
        <v>8.8940138903209107E-2</v>
      </c>
      <c r="BO81" s="373">
        <v>107.96214568987443</v>
      </c>
      <c r="BP81" s="374">
        <f>BO81/'4'!AO81</f>
        <v>0.11469898358092259</v>
      </c>
      <c r="BQ81" s="373">
        <v>107.96214568987443</v>
      </c>
      <c r="BR81" s="374">
        <f>BQ81/'4'!AP81</f>
        <v>0.11469898358092259</v>
      </c>
      <c r="BS81" s="373">
        <v>1.146989835809226E-28</v>
      </c>
      <c r="BT81" s="375">
        <f>BS81/'4'!AQ81</f>
        <v>0.11469898358092259</v>
      </c>
    </row>
    <row r="82" spans="1:72" s="376" customFormat="1" ht="15">
      <c r="A82" s="305"/>
      <c r="B82" s="256">
        <v>54</v>
      </c>
      <c r="C82" s="1084" t="s">
        <v>708</v>
      </c>
      <c r="D82" s="1084"/>
      <c r="E82" s="1084"/>
      <c r="F82" s="1084"/>
      <c r="G82" s="1084"/>
      <c r="H82" s="1085" t="s">
        <v>798</v>
      </c>
      <c r="I82" s="1086"/>
      <c r="J82" s="315">
        <v>72144</v>
      </c>
      <c r="K82" s="371">
        <v>314.23772011121412</v>
      </c>
      <c r="L82" s="372">
        <f>K82/'4'!M82</f>
        <v>1</v>
      </c>
      <c r="M82" s="373">
        <v>1E-27</v>
      </c>
      <c r="N82" s="374">
        <f>M82/'4'!N82</f>
        <v>1</v>
      </c>
      <c r="O82" s="373">
        <v>1E-27</v>
      </c>
      <c r="P82" s="374">
        <f>O82/'4'!O82</f>
        <v>1</v>
      </c>
      <c r="Q82" s="373">
        <v>1E-27</v>
      </c>
      <c r="R82" s="374">
        <f>Q82/'4'!P82</f>
        <v>1</v>
      </c>
      <c r="S82" s="373">
        <v>314.23772011121412</v>
      </c>
      <c r="T82" s="374">
        <f>S82/'4'!Q82</f>
        <v>1</v>
      </c>
      <c r="U82" s="373">
        <v>91.01</v>
      </c>
      <c r="V82" s="374">
        <f>U82/'4'!R82</f>
        <v>0.28962150046082946</v>
      </c>
      <c r="W82" s="373">
        <v>1E-27</v>
      </c>
      <c r="X82" s="374">
        <f>W82/'4'!S82</f>
        <v>0.77542220625224578</v>
      </c>
      <c r="Y82" s="373">
        <v>7.1037998146431878E-28</v>
      </c>
      <c r="Z82" s="374">
        <f>Y82/'4'!T82</f>
        <v>1</v>
      </c>
      <c r="AA82" s="373">
        <v>1.2896200185356813E-27</v>
      </c>
      <c r="AB82" s="374">
        <f>AA82/'4'!U82</f>
        <v>1</v>
      </c>
      <c r="AC82" s="373">
        <v>4.207599629286376E-28</v>
      </c>
      <c r="AD82" s="375">
        <f>AC82/'4'!V82</f>
        <v>1</v>
      </c>
      <c r="AE82" s="371">
        <v>1E-27</v>
      </c>
      <c r="AF82" s="374">
        <f>AE82/'4'!W82</f>
        <v>1</v>
      </c>
      <c r="AG82" s="373">
        <v>1E-27</v>
      </c>
      <c r="AH82" s="374">
        <f>AG82/'4'!X82</f>
        <v>1</v>
      </c>
      <c r="AI82" s="373">
        <v>1E-27</v>
      </c>
      <c r="AJ82" s="374">
        <f>AI82/'4'!Y82</f>
        <v>1</v>
      </c>
      <c r="AK82" s="373">
        <v>1E-27</v>
      </c>
      <c r="AL82" s="374">
        <f>AK82/'4'!Z82</f>
        <v>1</v>
      </c>
      <c r="AM82" s="373">
        <v>1E-27</v>
      </c>
      <c r="AN82" s="374">
        <f>AM82/'4'!AA82</f>
        <v>1</v>
      </c>
      <c r="AO82" s="373">
        <v>1E-27</v>
      </c>
      <c r="AP82" s="374">
        <f>AO82/'4'!AB82</f>
        <v>1</v>
      </c>
      <c r="AQ82" s="373">
        <v>1E-27</v>
      </c>
      <c r="AR82" s="374">
        <f>AQ82/'4'!AC82</f>
        <v>1</v>
      </c>
      <c r="AS82" s="373">
        <v>1E-27</v>
      </c>
      <c r="AT82" s="374">
        <f>AS82/'4'!AD82</f>
        <v>1</v>
      </c>
      <c r="AU82" s="373">
        <v>4.207599629286376E-28</v>
      </c>
      <c r="AV82" s="374">
        <f>AU82/'4'!AE82</f>
        <v>1</v>
      </c>
      <c r="AW82" s="373">
        <v>4.207599629286376E-28</v>
      </c>
      <c r="AX82" s="375">
        <f>AW82/'4'!AF82</f>
        <v>1</v>
      </c>
      <c r="AY82" s="371">
        <v>1.5792400370713626E-27</v>
      </c>
      <c r="AZ82" s="375">
        <f>AY82/'4'!AG82</f>
        <v>1</v>
      </c>
      <c r="BA82" s="373">
        <v>314.23772011121412</v>
      </c>
      <c r="BB82" s="374">
        <f>BA82/'4'!AH82</f>
        <v>1</v>
      </c>
      <c r="BC82" s="373">
        <v>1E-27</v>
      </c>
      <c r="BD82" s="374">
        <f>BC82/'4'!AI82</f>
        <v>0.77542220625224578</v>
      </c>
      <c r="BE82" s="373">
        <v>1E-27</v>
      </c>
      <c r="BF82" s="374">
        <f>BE82/'4'!AJ82</f>
        <v>0.77542220625224578</v>
      </c>
      <c r="BG82" s="373">
        <v>1E-27</v>
      </c>
      <c r="BH82" s="374">
        <f>BG82/'4'!AK82</f>
        <v>0.77542220625224578</v>
      </c>
      <c r="BI82" s="373">
        <v>314.23772011121412</v>
      </c>
      <c r="BJ82" s="374">
        <f>BI82/'4'!AL82</f>
        <v>1</v>
      </c>
      <c r="BK82" s="373">
        <v>91.01</v>
      </c>
      <c r="BL82" s="374">
        <f>BK82/'4'!AM82</f>
        <v>0.28962150046082946</v>
      </c>
      <c r="BM82" s="373">
        <v>1E-27</v>
      </c>
      <c r="BN82" s="374">
        <f>BM82/'4'!AN82</f>
        <v>0.77542220625224578</v>
      </c>
      <c r="BO82" s="373">
        <v>7.1037998146431878E-28</v>
      </c>
      <c r="BP82" s="374">
        <f>BO82/'4'!AO82</f>
        <v>1</v>
      </c>
      <c r="BQ82" s="373">
        <v>7.1037998146431878E-28</v>
      </c>
      <c r="BR82" s="374">
        <f>BQ82/'4'!AP82</f>
        <v>1</v>
      </c>
      <c r="BS82" s="373">
        <v>1E-27</v>
      </c>
      <c r="BT82" s="375">
        <f>BS82/'4'!AQ82</f>
        <v>1</v>
      </c>
    </row>
    <row r="83" spans="1:72" s="376" customFormat="1" ht="15">
      <c r="A83" s="305"/>
      <c r="B83" s="256">
        <v>55</v>
      </c>
      <c r="C83" s="1084" t="s">
        <v>709</v>
      </c>
      <c r="D83" s="1084"/>
      <c r="E83" s="1084"/>
      <c r="F83" s="1084"/>
      <c r="G83" s="1084"/>
      <c r="H83" s="1085" t="s">
        <v>802</v>
      </c>
      <c r="I83" s="1086"/>
      <c r="J83" s="315">
        <v>11125</v>
      </c>
      <c r="K83" s="371">
        <v>664.38243501461193</v>
      </c>
      <c r="L83" s="372">
        <f>K83/'4'!M83</f>
        <v>0.11469898358092259</v>
      </c>
      <c r="M83" s="373">
        <v>1.146989835809226E-28</v>
      </c>
      <c r="N83" s="374">
        <f>M83/'4'!N83</f>
        <v>0.11469898358092259</v>
      </c>
      <c r="O83" s="373">
        <v>1.146989835809226E-28</v>
      </c>
      <c r="P83" s="374">
        <f>O83/'4'!O83</f>
        <v>0.11469898358092259</v>
      </c>
      <c r="Q83" s="373">
        <v>1.146989835809226E-28</v>
      </c>
      <c r="R83" s="374">
        <f>Q83/'4'!P83</f>
        <v>0.11469898358092259</v>
      </c>
      <c r="S83" s="373">
        <v>664.38243501461193</v>
      </c>
      <c r="T83" s="374">
        <f>S83/'4'!Q83</f>
        <v>0.11469898358092259</v>
      </c>
      <c r="U83" s="373">
        <v>1.146989835809226E-28</v>
      </c>
      <c r="V83" s="374">
        <f>U83/'4'!R83</f>
        <v>8.8940138903209107E-2</v>
      </c>
      <c r="W83" s="373">
        <v>1.146989835809226E-28</v>
      </c>
      <c r="X83" s="374">
        <f>W83/'4'!S83</f>
        <v>8.8940138903209107E-2</v>
      </c>
      <c r="Y83" s="373">
        <v>664.38243501461193</v>
      </c>
      <c r="Z83" s="374">
        <f>Y83/'4'!T83</f>
        <v>0.11469898358092259</v>
      </c>
      <c r="AA83" s="373">
        <v>664.34921589286114</v>
      </c>
      <c r="AB83" s="374">
        <f>AA83/'4'!U83</f>
        <v>0.11469898358092259</v>
      </c>
      <c r="AC83" s="373">
        <v>3.3219121750763754E-2</v>
      </c>
      <c r="AD83" s="375">
        <f>AC83/'4'!V83</f>
        <v>0.11469898358092259</v>
      </c>
      <c r="AE83" s="371">
        <v>1.146989835809226E-28</v>
      </c>
      <c r="AF83" s="374">
        <f>AE83/'4'!W83</f>
        <v>0.11469898358092259</v>
      </c>
      <c r="AG83" s="373">
        <v>1.146989835809226E-28</v>
      </c>
      <c r="AH83" s="374">
        <f>AG83/'4'!X83</f>
        <v>0.11469898358092259</v>
      </c>
      <c r="AI83" s="373">
        <v>1.146989835809226E-28</v>
      </c>
      <c r="AJ83" s="374">
        <f>AI83/'4'!Y83</f>
        <v>0.11469898358092259</v>
      </c>
      <c r="AK83" s="373">
        <v>1.146989835809226E-28</v>
      </c>
      <c r="AL83" s="374">
        <f>AK83/'4'!Z83</f>
        <v>0.11469898358092259</v>
      </c>
      <c r="AM83" s="373">
        <v>1.146989835809226E-28</v>
      </c>
      <c r="AN83" s="374">
        <f>AM83/'4'!AA83</f>
        <v>0.11469898358092259</v>
      </c>
      <c r="AO83" s="373">
        <v>1.146989835809226E-28</v>
      </c>
      <c r="AP83" s="374">
        <f>AO83/'4'!AB83</f>
        <v>0.11469898358092259</v>
      </c>
      <c r="AQ83" s="373">
        <v>1.146989835809226E-28</v>
      </c>
      <c r="AR83" s="374">
        <f>AQ83/'4'!AC83</f>
        <v>0.11469898358092259</v>
      </c>
      <c r="AS83" s="373">
        <v>1.146989835809226E-28</v>
      </c>
      <c r="AT83" s="374">
        <f>AS83/'4'!AD83</f>
        <v>0.11469898358092259</v>
      </c>
      <c r="AU83" s="373">
        <v>3.3219121750763754E-2</v>
      </c>
      <c r="AV83" s="374">
        <f>AU83/'4'!AE83</f>
        <v>0.11469898358092259</v>
      </c>
      <c r="AW83" s="373">
        <v>3.3219121750763754E-2</v>
      </c>
      <c r="AX83" s="375">
        <f>AW83/'4'!AF83</f>
        <v>0.11469898358092259</v>
      </c>
      <c r="AY83" s="371">
        <v>-3.3219121750763754E-2</v>
      </c>
      <c r="AZ83" s="375">
        <f>AY83/'4'!AG83</f>
        <v>0.11469898358092259</v>
      </c>
      <c r="BA83" s="373">
        <v>664.38243501461193</v>
      </c>
      <c r="BB83" s="374">
        <f>BA83/'4'!AH83</f>
        <v>0.11469898358092259</v>
      </c>
      <c r="BC83" s="373">
        <v>1.146989835809226E-28</v>
      </c>
      <c r="BD83" s="374">
        <f>BC83/'4'!AI83</f>
        <v>8.8940138903209107E-2</v>
      </c>
      <c r="BE83" s="373">
        <v>1.146989835809226E-28</v>
      </c>
      <c r="BF83" s="374">
        <f>BE83/'4'!AJ83</f>
        <v>8.8940138903209107E-2</v>
      </c>
      <c r="BG83" s="373">
        <v>1.146989835809226E-28</v>
      </c>
      <c r="BH83" s="374">
        <f>BG83/'4'!AK83</f>
        <v>8.8940138903209107E-2</v>
      </c>
      <c r="BI83" s="373">
        <v>664.38243501461193</v>
      </c>
      <c r="BJ83" s="374">
        <f>BI83/'4'!AL83</f>
        <v>0.11469898358092259</v>
      </c>
      <c r="BK83" s="373">
        <v>1.146989835809226E-28</v>
      </c>
      <c r="BL83" s="374">
        <f>BK83/'4'!AM83</f>
        <v>8.8940138903209107E-2</v>
      </c>
      <c r="BM83" s="373">
        <v>1.146989835809226E-28</v>
      </c>
      <c r="BN83" s="374">
        <f>BM83/'4'!AN83</f>
        <v>8.8940138903209107E-2</v>
      </c>
      <c r="BO83" s="373">
        <v>664.38243501461193</v>
      </c>
      <c r="BP83" s="374">
        <f>BO83/'4'!AO83</f>
        <v>0.11469898358092259</v>
      </c>
      <c r="BQ83" s="373">
        <v>664.38243501461193</v>
      </c>
      <c r="BR83" s="374">
        <f>BQ83/'4'!AP83</f>
        <v>0.11469898358092259</v>
      </c>
      <c r="BS83" s="373">
        <v>1.146989835809226E-28</v>
      </c>
      <c r="BT83" s="375">
        <f>BS83/'4'!AQ83</f>
        <v>0.11469898358092259</v>
      </c>
    </row>
    <row r="84" spans="1:72" s="376" customFormat="1" ht="15">
      <c r="A84" s="305"/>
      <c r="B84" s="256">
        <v>56</v>
      </c>
      <c r="C84" s="1084" t="s">
        <v>709</v>
      </c>
      <c r="D84" s="1084"/>
      <c r="E84" s="1084"/>
      <c r="F84" s="1084"/>
      <c r="G84" s="1084"/>
      <c r="H84" s="1085" t="s">
        <v>802</v>
      </c>
      <c r="I84" s="1086"/>
      <c r="J84" s="315">
        <v>11126</v>
      </c>
      <c r="K84" s="371">
        <v>664.38243501461193</v>
      </c>
      <c r="L84" s="372">
        <f>K84/'4'!M84</f>
        <v>0.11469898358092259</v>
      </c>
      <c r="M84" s="373">
        <v>1.146989835809226E-28</v>
      </c>
      <c r="N84" s="374">
        <f>M84/'4'!N84</f>
        <v>0.11469898358092259</v>
      </c>
      <c r="O84" s="373">
        <v>1.146989835809226E-28</v>
      </c>
      <c r="P84" s="374">
        <f>O84/'4'!O84</f>
        <v>0.11469898358092259</v>
      </c>
      <c r="Q84" s="373">
        <v>1.146989835809226E-28</v>
      </c>
      <c r="R84" s="374">
        <f>Q84/'4'!P84</f>
        <v>0.11469898358092259</v>
      </c>
      <c r="S84" s="373">
        <v>664.38243501461193</v>
      </c>
      <c r="T84" s="374">
        <f>S84/'4'!Q84</f>
        <v>0.11469898358092259</v>
      </c>
      <c r="U84" s="373">
        <v>1.146989835809226E-28</v>
      </c>
      <c r="V84" s="374">
        <f>U84/'4'!R84</f>
        <v>8.8940138903209107E-2</v>
      </c>
      <c r="W84" s="373">
        <v>1.146989835809226E-28</v>
      </c>
      <c r="X84" s="374">
        <f>W84/'4'!S84</f>
        <v>8.8940138903209107E-2</v>
      </c>
      <c r="Y84" s="373">
        <v>664.38243501461193</v>
      </c>
      <c r="Z84" s="374">
        <f>Y84/'4'!T84</f>
        <v>0.11469898358092259</v>
      </c>
      <c r="AA84" s="373">
        <v>664.34921589286114</v>
      </c>
      <c r="AB84" s="374">
        <f>AA84/'4'!U84</f>
        <v>0.11469898358092259</v>
      </c>
      <c r="AC84" s="373">
        <v>3.3219121750763754E-2</v>
      </c>
      <c r="AD84" s="375">
        <f>AC84/'4'!V84</f>
        <v>0.11469898358092259</v>
      </c>
      <c r="AE84" s="371">
        <v>1.146989835809226E-28</v>
      </c>
      <c r="AF84" s="374">
        <f>AE84/'4'!W84</f>
        <v>0.11469898358092259</v>
      </c>
      <c r="AG84" s="373">
        <v>1.146989835809226E-28</v>
      </c>
      <c r="AH84" s="374">
        <f>AG84/'4'!X84</f>
        <v>0.11469898358092259</v>
      </c>
      <c r="AI84" s="373">
        <v>1.146989835809226E-28</v>
      </c>
      <c r="AJ84" s="374">
        <f>AI84/'4'!Y84</f>
        <v>0.11469898358092259</v>
      </c>
      <c r="AK84" s="373">
        <v>1.146989835809226E-28</v>
      </c>
      <c r="AL84" s="374">
        <f>AK84/'4'!Z84</f>
        <v>0.11469898358092259</v>
      </c>
      <c r="AM84" s="373">
        <v>1.146989835809226E-28</v>
      </c>
      <c r="AN84" s="374">
        <f>AM84/'4'!AA84</f>
        <v>0.11469898358092259</v>
      </c>
      <c r="AO84" s="373">
        <v>1.146989835809226E-28</v>
      </c>
      <c r="AP84" s="374">
        <f>AO84/'4'!AB84</f>
        <v>0.11469898358092259</v>
      </c>
      <c r="AQ84" s="373">
        <v>1.146989835809226E-28</v>
      </c>
      <c r="AR84" s="374">
        <f>AQ84/'4'!AC84</f>
        <v>0.11469898358092259</v>
      </c>
      <c r="AS84" s="373">
        <v>1.146989835809226E-28</v>
      </c>
      <c r="AT84" s="374">
        <f>AS84/'4'!AD84</f>
        <v>0.11469898358092259</v>
      </c>
      <c r="AU84" s="373">
        <v>3.3219121750763754E-2</v>
      </c>
      <c r="AV84" s="374">
        <f>AU84/'4'!AE84</f>
        <v>0.11469898358092259</v>
      </c>
      <c r="AW84" s="373">
        <v>3.3219121750763754E-2</v>
      </c>
      <c r="AX84" s="375">
        <f>AW84/'4'!AF84</f>
        <v>0.11469898358092259</v>
      </c>
      <c r="AY84" s="371">
        <v>-3.3219121750763754E-2</v>
      </c>
      <c r="AZ84" s="375">
        <f>AY84/'4'!AG84</f>
        <v>0.11469898358092259</v>
      </c>
      <c r="BA84" s="373">
        <v>664.38243501461193</v>
      </c>
      <c r="BB84" s="374">
        <f>BA84/'4'!AH84</f>
        <v>0.11469898358092259</v>
      </c>
      <c r="BC84" s="373">
        <v>1.146989835809226E-28</v>
      </c>
      <c r="BD84" s="374">
        <f>BC84/'4'!AI84</f>
        <v>8.8940138903209107E-2</v>
      </c>
      <c r="BE84" s="373">
        <v>1.146989835809226E-28</v>
      </c>
      <c r="BF84" s="374">
        <f>BE84/'4'!AJ84</f>
        <v>8.8940138903209107E-2</v>
      </c>
      <c r="BG84" s="373">
        <v>1.146989835809226E-28</v>
      </c>
      <c r="BH84" s="374">
        <f>BG84/'4'!AK84</f>
        <v>8.8940138903209107E-2</v>
      </c>
      <c r="BI84" s="373">
        <v>664.38243501461193</v>
      </c>
      <c r="BJ84" s="374">
        <f>BI84/'4'!AL84</f>
        <v>0.11469898358092259</v>
      </c>
      <c r="BK84" s="373">
        <v>1.146989835809226E-28</v>
      </c>
      <c r="BL84" s="374">
        <f>BK84/'4'!AM84</f>
        <v>8.8940138903209107E-2</v>
      </c>
      <c r="BM84" s="373">
        <v>1.146989835809226E-28</v>
      </c>
      <c r="BN84" s="374">
        <f>BM84/'4'!AN84</f>
        <v>8.8940138903209107E-2</v>
      </c>
      <c r="BO84" s="373">
        <v>664.38243501461193</v>
      </c>
      <c r="BP84" s="374">
        <f>BO84/'4'!AO84</f>
        <v>0.11469898358092259</v>
      </c>
      <c r="BQ84" s="373">
        <v>664.38243501461193</v>
      </c>
      <c r="BR84" s="374">
        <f>BQ84/'4'!AP84</f>
        <v>0.11469898358092259</v>
      </c>
      <c r="BS84" s="373">
        <v>1.146989835809226E-28</v>
      </c>
      <c r="BT84" s="375">
        <f>BS84/'4'!AQ84</f>
        <v>0.11469898358092259</v>
      </c>
    </row>
    <row r="85" spans="1:72" s="376" customFormat="1" ht="15">
      <c r="A85" s="305"/>
      <c r="B85" s="256">
        <v>57</v>
      </c>
      <c r="C85" s="1084" t="s">
        <v>710</v>
      </c>
      <c r="D85" s="1084"/>
      <c r="E85" s="1084"/>
      <c r="F85" s="1084"/>
      <c r="G85" s="1084"/>
      <c r="H85" s="1085" t="s">
        <v>805</v>
      </c>
      <c r="I85" s="1086"/>
      <c r="J85" s="315">
        <v>25875</v>
      </c>
      <c r="K85" s="371">
        <v>23.508628500955837</v>
      </c>
      <c r="L85" s="372">
        <f>K85/'4'!M85</f>
        <v>0.12545686628763572</v>
      </c>
      <c r="M85" s="373">
        <v>1.2554113725746179E-28</v>
      </c>
      <c r="N85" s="374">
        <f>M85/'4'!N85</f>
        <v>0.1255411372574618</v>
      </c>
      <c r="O85" s="373">
        <v>1.2554113725746179E-28</v>
      </c>
      <c r="P85" s="374">
        <f>O85/'4'!O85</f>
        <v>0.1255411372574618</v>
      </c>
      <c r="Q85" s="373">
        <v>1.2554113725746179E-28</v>
      </c>
      <c r="R85" s="374">
        <f>Q85/'4'!P85</f>
        <v>0.1255411372574618</v>
      </c>
      <c r="S85" s="373">
        <v>23.508628500955837</v>
      </c>
      <c r="T85" s="374">
        <f>S85/'4'!Q85</f>
        <v>0.12545686628763572</v>
      </c>
      <c r="U85" s="373">
        <v>1.2554113725746179E-28</v>
      </c>
      <c r="V85" s="374">
        <f>U85/'4'!R85</f>
        <v>9.7347385627597025E-2</v>
      </c>
      <c r="W85" s="373">
        <v>1.2554113725746179E-28</v>
      </c>
      <c r="X85" s="374">
        <f>W85/'4'!S85</f>
        <v>9.7347385627597025E-2</v>
      </c>
      <c r="Y85" s="373">
        <v>23.508628500955837</v>
      </c>
      <c r="Z85" s="374">
        <f>Y85/'4'!T85</f>
        <v>0.12545686628763572</v>
      </c>
      <c r="AA85" s="373">
        <v>23.508628500955837</v>
      </c>
      <c r="AB85" s="374">
        <f>AA85/'4'!U85</f>
        <v>0.12545686628763572</v>
      </c>
      <c r="AC85" s="373">
        <v>1.2545686628763573E-28</v>
      </c>
      <c r="AD85" s="375">
        <f>AC85/'4'!V85</f>
        <v>0.12545686628763572</v>
      </c>
      <c r="AE85" s="371">
        <v>1.2554113725746179E-28</v>
      </c>
      <c r="AF85" s="374">
        <f>AE85/'4'!W85</f>
        <v>0.1255411372574618</v>
      </c>
      <c r="AG85" s="373">
        <v>1.2554113725746179E-28</v>
      </c>
      <c r="AH85" s="374">
        <f>AG85/'4'!X85</f>
        <v>0.1255411372574618</v>
      </c>
      <c r="AI85" s="373">
        <v>1.2554113725746179E-28</v>
      </c>
      <c r="AJ85" s="374">
        <f>AI85/'4'!Y85</f>
        <v>0.1255411372574618</v>
      </c>
      <c r="AK85" s="373">
        <v>1.2554113725746179E-28</v>
      </c>
      <c r="AL85" s="374">
        <f>AK85/'4'!Z85</f>
        <v>0.1255411372574618</v>
      </c>
      <c r="AM85" s="373">
        <v>1.2554113725746179E-28</v>
      </c>
      <c r="AN85" s="374">
        <f>AM85/'4'!AA85</f>
        <v>0.1255411372574618</v>
      </c>
      <c r="AO85" s="373">
        <v>1.2554113725746179E-28</v>
      </c>
      <c r="AP85" s="374">
        <f>AO85/'4'!AB85</f>
        <v>0.1255411372574618</v>
      </c>
      <c r="AQ85" s="373">
        <v>1.2554113725746179E-28</v>
      </c>
      <c r="AR85" s="374">
        <f>AQ85/'4'!AC85</f>
        <v>0.1255411372574618</v>
      </c>
      <c r="AS85" s="373">
        <v>1.2554113725746179E-28</v>
      </c>
      <c r="AT85" s="374">
        <f>AS85/'4'!AD85</f>
        <v>0.1255411372574618</v>
      </c>
      <c r="AU85" s="373">
        <v>1.2545686628763573E-28</v>
      </c>
      <c r="AV85" s="374">
        <f>AU85/'4'!AE85</f>
        <v>0.12545686628763572</v>
      </c>
      <c r="AW85" s="373">
        <v>1.2545686628763573E-28</v>
      </c>
      <c r="AX85" s="375">
        <f>AW85/'4'!AF85</f>
        <v>0.12545686628763572</v>
      </c>
      <c r="AY85" s="371">
        <v>1.2545686628763573E-28</v>
      </c>
      <c r="AZ85" s="375">
        <f>AY85/'4'!AG85</f>
        <v>0.12545686628763572</v>
      </c>
      <c r="BA85" s="373">
        <v>23.508628500955837</v>
      </c>
      <c r="BB85" s="374">
        <f>BA85/'4'!AH85</f>
        <v>0.12545686628763572</v>
      </c>
      <c r="BC85" s="373">
        <v>1.2554113725746179E-28</v>
      </c>
      <c r="BD85" s="374">
        <f>BC85/'4'!AI85</f>
        <v>9.7347385627597025E-2</v>
      </c>
      <c r="BE85" s="373">
        <v>1.2554113725746179E-28</v>
      </c>
      <c r="BF85" s="374">
        <f>BE85/'4'!AJ85</f>
        <v>9.7347385627597025E-2</v>
      </c>
      <c r="BG85" s="373">
        <v>1.2554113725746179E-28</v>
      </c>
      <c r="BH85" s="374">
        <f>BG85/'4'!AK85</f>
        <v>9.7347385627597025E-2</v>
      </c>
      <c r="BI85" s="373">
        <v>23.508628500955837</v>
      </c>
      <c r="BJ85" s="374">
        <f>BI85/'4'!AL85</f>
        <v>0.12545686628763572</v>
      </c>
      <c r="BK85" s="373">
        <v>1.2554113725746179E-28</v>
      </c>
      <c r="BL85" s="374">
        <f>BK85/'4'!AM85</f>
        <v>9.7347385627597025E-2</v>
      </c>
      <c r="BM85" s="373">
        <v>1.2554113725746179E-28</v>
      </c>
      <c r="BN85" s="374">
        <f>BM85/'4'!AN85</f>
        <v>9.7347385627597025E-2</v>
      </c>
      <c r="BO85" s="373">
        <v>23.508628500955837</v>
      </c>
      <c r="BP85" s="374">
        <f>BO85/'4'!AO85</f>
        <v>0.12545686628763572</v>
      </c>
      <c r="BQ85" s="373">
        <v>23.508628500955837</v>
      </c>
      <c r="BR85" s="374">
        <f>BQ85/'4'!AP85</f>
        <v>0.12545686628763572</v>
      </c>
      <c r="BS85" s="373">
        <v>1.2545686628763573E-28</v>
      </c>
      <c r="BT85" s="375">
        <f>BS85/'4'!AQ85</f>
        <v>0.12545686628763572</v>
      </c>
    </row>
    <row r="86" spans="1:72" s="376" customFormat="1" ht="15">
      <c r="A86" s="305"/>
      <c r="B86" s="256">
        <v>58</v>
      </c>
      <c r="C86" s="1084" t="s">
        <v>711</v>
      </c>
      <c r="D86" s="1084"/>
      <c r="E86" s="1084"/>
      <c r="F86" s="1084"/>
      <c r="G86" s="1084"/>
      <c r="H86" s="1085" t="s">
        <v>802</v>
      </c>
      <c r="I86" s="1086"/>
      <c r="J86" s="315">
        <v>11127</v>
      </c>
      <c r="K86" s="371">
        <v>332.19121750730596</v>
      </c>
      <c r="L86" s="372">
        <f>K86/'4'!M86</f>
        <v>0.11469898358092259</v>
      </c>
      <c r="M86" s="373">
        <v>1.146989835809226E-28</v>
      </c>
      <c r="N86" s="374">
        <f>M86/'4'!N86</f>
        <v>0.11469898358092259</v>
      </c>
      <c r="O86" s="373">
        <v>1.146989835809226E-28</v>
      </c>
      <c r="P86" s="374">
        <f>O86/'4'!O86</f>
        <v>0.11469898358092259</v>
      </c>
      <c r="Q86" s="373">
        <v>1.146989835809226E-28</v>
      </c>
      <c r="R86" s="374">
        <f>Q86/'4'!P86</f>
        <v>0.11469898358092259</v>
      </c>
      <c r="S86" s="373">
        <v>332.19121750730596</v>
      </c>
      <c r="T86" s="374">
        <f>S86/'4'!Q86</f>
        <v>0.11469898358092259</v>
      </c>
      <c r="U86" s="373">
        <v>1.146989835809226E-28</v>
      </c>
      <c r="V86" s="374">
        <f>U86/'4'!R86</f>
        <v>8.8940138903209107E-2</v>
      </c>
      <c r="W86" s="373">
        <v>1.146989835809226E-28</v>
      </c>
      <c r="X86" s="374">
        <f>W86/'4'!S86</f>
        <v>8.8940138903209107E-2</v>
      </c>
      <c r="Y86" s="373">
        <v>332.19121750730596</v>
      </c>
      <c r="Z86" s="374">
        <f>Y86/'4'!T86</f>
        <v>0.11469898358092259</v>
      </c>
      <c r="AA86" s="373">
        <v>332.15799838555523</v>
      </c>
      <c r="AB86" s="374">
        <f>AA86/'4'!U86</f>
        <v>0.11469898358092261</v>
      </c>
      <c r="AC86" s="373">
        <v>3.3219121750763754E-2</v>
      </c>
      <c r="AD86" s="375">
        <f>AC86/'4'!V86</f>
        <v>0.11469898358092259</v>
      </c>
      <c r="AE86" s="371">
        <v>1.146989835809226E-28</v>
      </c>
      <c r="AF86" s="374">
        <f>AE86/'4'!W86</f>
        <v>0.11469898358092259</v>
      </c>
      <c r="AG86" s="373">
        <v>1.146989835809226E-28</v>
      </c>
      <c r="AH86" s="374">
        <f>AG86/'4'!X86</f>
        <v>0.11469898358092259</v>
      </c>
      <c r="AI86" s="373">
        <v>1.146989835809226E-28</v>
      </c>
      <c r="AJ86" s="374">
        <f>AI86/'4'!Y86</f>
        <v>0.11469898358092259</v>
      </c>
      <c r="AK86" s="373">
        <v>1.146989835809226E-28</v>
      </c>
      <c r="AL86" s="374">
        <f>AK86/'4'!Z86</f>
        <v>0.11469898358092259</v>
      </c>
      <c r="AM86" s="373">
        <v>1.146989835809226E-28</v>
      </c>
      <c r="AN86" s="374">
        <f>AM86/'4'!AA86</f>
        <v>0.11469898358092259</v>
      </c>
      <c r="AO86" s="373">
        <v>1.146989835809226E-28</v>
      </c>
      <c r="AP86" s="374">
        <f>AO86/'4'!AB86</f>
        <v>0.11469898358092259</v>
      </c>
      <c r="AQ86" s="373">
        <v>1.146989835809226E-28</v>
      </c>
      <c r="AR86" s="374">
        <f>AQ86/'4'!AC86</f>
        <v>0.11469898358092259</v>
      </c>
      <c r="AS86" s="373">
        <v>1.146989835809226E-28</v>
      </c>
      <c r="AT86" s="374">
        <f>AS86/'4'!AD86</f>
        <v>0.11469898358092259</v>
      </c>
      <c r="AU86" s="373">
        <v>3.3219121750763754E-2</v>
      </c>
      <c r="AV86" s="374">
        <f>AU86/'4'!AE86</f>
        <v>0.11469898358092259</v>
      </c>
      <c r="AW86" s="373">
        <v>3.3219121750763754E-2</v>
      </c>
      <c r="AX86" s="375">
        <f>AW86/'4'!AF86</f>
        <v>0.11469898358092259</v>
      </c>
      <c r="AY86" s="371">
        <v>-3.3219121750763754E-2</v>
      </c>
      <c r="AZ86" s="375">
        <f>AY86/'4'!AG86</f>
        <v>0.11469898358092259</v>
      </c>
      <c r="BA86" s="373">
        <v>332.19121750730596</v>
      </c>
      <c r="BB86" s="374">
        <f>BA86/'4'!AH86</f>
        <v>0.11469898358092259</v>
      </c>
      <c r="BC86" s="373">
        <v>1.146989835809226E-28</v>
      </c>
      <c r="BD86" s="374">
        <f>BC86/'4'!AI86</f>
        <v>8.8940138903209107E-2</v>
      </c>
      <c r="BE86" s="373">
        <v>1.146989835809226E-28</v>
      </c>
      <c r="BF86" s="374">
        <f>BE86/'4'!AJ86</f>
        <v>8.8940138903209107E-2</v>
      </c>
      <c r="BG86" s="373">
        <v>1.146989835809226E-28</v>
      </c>
      <c r="BH86" s="374">
        <f>BG86/'4'!AK86</f>
        <v>8.8940138903209107E-2</v>
      </c>
      <c r="BI86" s="373">
        <v>332.19121750730596</v>
      </c>
      <c r="BJ86" s="374">
        <f>BI86/'4'!AL86</f>
        <v>0.11469898358092259</v>
      </c>
      <c r="BK86" s="373">
        <v>1.146989835809226E-28</v>
      </c>
      <c r="BL86" s="374">
        <f>BK86/'4'!AM86</f>
        <v>8.8940138903209107E-2</v>
      </c>
      <c r="BM86" s="373">
        <v>1.146989835809226E-28</v>
      </c>
      <c r="BN86" s="374">
        <f>BM86/'4'!AN86</f>
        <v>8.8940138903209107E-2</v>
      </c>
      <c r="BO86" s="373">
        <v>332.19121750730596</v>
      </c>
      <c r="BP86" s="374">
        <f>BO86/'4'!AO86</f>
        <v>0.11469898358092259</v>
      </c>
      <c r="BQ86" s="373">
        <v>332.19121750730596</v>
      </c>
      <c r="BR86" s="374">
        <f>BQ86/'4'!AP86</f>
        <v>0.11469898358092259</v>
      </c>
      <c r="BS86" s="373">
        <v>1.146989835809226E-28</v>
      </c>
      <c r="BT86" s="375">
        <f>BS86/'4'!AQ86</f>
        <v>0.11469898358092259</v>
      </c>
    </row>
    <row r="87" spans="1:72" s="376" customFormat="1" ht="15">
      <c r="A87" s="305"/>
      <c r="B87" s="256">
        <v>59</v>
      </c>
      <c r="C87" s="1084" t="s">
        <v>712</v>
      </c>
      <c r="D87" s="1084"/>
      <c r="E87" s="1084"/>
      <c r="F87" s="1084"/>
      <c r="G87" s="1084"/>
      <c r="H87" s="1085" t="s">
        <v>798</v>
      </c>
      <c r="I87" s="1086"/>
      <c r="J87" s="315">
        <v>72145</v>
      </c>
      <c r="K87" s="371">
        <v>50.43273007623911</v>
      </c>
      <c r="L87" s="372">
        <f>K87/'4'!M87</f>
        <v>0.12545686628763572</v>
      </c>
      <c r="M87" s="373">
        <v>1.2554113725746179E-28</v>
      </c>
      <c r="N87" s="374">
        <f>M87/'4'!N87</f>
        <v>0.1255411372574618</v>
      </c>
      <c r="O87" s="373">
        <v>1.2554113725746179E-28</v>
      </c>
      <c r="P87" s="374">
        <f>O87/'4'!O87</f>
        <v>0.1255411372574618</v>
      </c>
      <c r="Q87" s="373">
        <v>1.2554113725746179E-28</v>
      </c>
      <c r="R87" s="374">
        <f>Q87/'4'!P87</f>
        <v>0.1255411372574618</v>
      </c>
      <c r="S87" s="373">
        <v>50.43273007623911</v>
      </c>
      <c r="T87" s="374">
        <f>S87/'4'!Q87</f>
        <v>0.12545686628763572</v>
      </c>
      <c r="U87" s="373">
        <v>1.2554113725746179E-28</v>
      </c>
      <c r="V87" s="374">
        <f>U87/'4'!R87</f>
        <v>9.7347385627597025E-2</v>
      </c>
      <c r="W87" s="373">
        <v>1.2554113725746179E-28</v>
      </c>
      <c r="X87" s="374">
        <f>W87/'4'!S87</f>
        <v>9.7347385627597025E-2</v>
      </c>
      <c r="Y87" s="373">
        <v>50.43273007623911</v>
      </c>
      <c r="Z87" s="374">
        <f>Y87/'4'!T87</f>
        <v>0.12545686628763572</v>
      </c>
      <c r="AA87" s="373">
        <v>50.43273007623911</v>
      </c>
      <c r="AB87" s="374">
        <f>AA87/'4'!U87</f>
        <v>0.12545686628763572</v>
      </c>
      <c r="AC87" s="373">
        <v>1.2545686628763573E-28</v>
      </c>
      <c r="AD87" s="375">
        <f>AC87/'4'!V87</f>
        <v>0.12545686628763572</v>
      </c>
      <c r="AE87" s="371">
        <v>1.2554113725746179E-28</v>
      </c>
      <c r="AF87" s="374">
        <f>AE87/'4'!W87</f>
        <v>0.1255411372574618</v>
      </c>
      <c r="AG87" s="373">
        <v>1.2554113725746179E-28</v>
      </c>
      <c r="AH87" s="374">
        <f>AG87/'4'!X87</f>
        <v>0.1255411372574618</v>
      </c>
      <c r="AI87" s="373">
        <v>1.2554113725746179E-28</v>
      </c>
      <c r="AJ87" s="374">
        <f>AI87/'4'!Y87</f>
        <v>0.1255411372574618</v>
      </c>
      <c r="AK87" s="373">
        <v>1.2554113725746179E-28</v>
      </c>
      <c r="AL87" s="374">
        <f>AK87/'4'!Z87</f>
        <v>0.1255411372574618</v>
      </c>
      <c r="AM87" s="373">
        <v>1.2554113725746179E-28</v>
      </c>
      <c r="AN87" s="374">
        <f>AM87/'4'!AA87</f>
        <v>0.1255411372574618</v>
      </c>
      <c r="AO87" s="373">
        <v>1.2554113725746179E-28</v>
      </c>
      <c r="AP87" s="374">
        <f>AO87/'4'!AB87</f>
        <v>0.1255411372574618</v>
      </c>
      <c r="AQ87" s="373">
        <v>1.2554113725746179E-28</v>
      </c>
      <c r="AR87" s="374">
        <f>AQ87/'4'!AC87</f>
        <v>0.1255411372574618</v>
      </c>
      <c r="AS87" s="373">
        <v>1.2554113725746179E-28</v>
      </c>
      <c r="AT87" s="374">
        <f>AS87/'4'!AD87</f>
        <v>0.1255411372574618</v>
      </c>
      <c r="AU87" s="373">
        <v>1.2545686628763573E-28</v>
      </c>
      <c r="AV87" s="374">
        <f>AU87/'4'!AE87</f>
        <v>0.12545686628763572</v>
      </c>
      <c r="AW87" s="373">
        <v>1.2545686628763573E-28</v>
      </c>
      <c r="AX87" s="375">
        <f>AW87/'4'!AF87</f>
        <v>0.12545686628763572</v>
      </c>
      <c r="AY87" s="371">
        <v>1.2545686628763573E-28</v>
      </c>
      <c r="AZ87" s="375">
        <f>AY87/'4'!AG87</f>
        <v>0.12545686628763572</v>
      </c>
      <c r="BA87" s="373">
        <v>50.43273007623911</v>
      </c>
      <c r="BB87" s="374">
        <f>BA87/'4'!AH87</f>
        <v>0.12545686628763572</v>
      </c>
      <c r="BC87" s="373">
        <v>1.2554113725746179E-28</v>
      </c>
      <c r="BD87" s="374">
        <f>BC87/'4'!AI87</f>
        <v>9.7347385627597025E-2</v>
      </c>
      <c r="BE87" s="373">
        <v>1.2554113725746179E-28</v>
      </c>
      <c r="BF87" s="374">
        <f>BE87/'4'!AJ87</f>
        <v>9.7347385627597025E-2</v>
      </c>
      <c r="BG87" s="373">
        <v>1.2554113725746179E-28</v>
      </c>
      <c r="BH87" s="374">
        <f>BG87/'4'!AK87</f>
        <v>9.7347385627597025E-2</v>
      </c>
      <c r="BI87" s="373">
        <v>50.43273007623911</v>
      </c>
      <c r="BJ87" s="374">
        <f>BI87/'4'!AL87</f>
        <v>0.12545686628763572</v>
      </c>
      <c r="BK87" s="373">
        <v>1.2554113725746179E-28</v>
      </c>
      <c r="BL87" s="374">
        <f>BK87/'4'!AM87</f>
        <v>9.7347385627597025E-2</v>
      </c>
      <c r="BM87" s="373">
        <v>1.2554113725746179E-28</v>
      </c>
      <c r="BN87" s="374">
        <f>BM87/'4'!AN87</f>
        <v>9.7347385627597025E-2</v>
      </c>
      <c r="BO87" s="373">
        <v>50.43273007623911</v>
      </c>
      <c r="BP87" s="374">
        <f>BO87/'4'!AO87</f>
        <v>0.12545686628763572</v>
      </c>
      <c r="BQ87" s="373">
        <v>50.43273007623911</v>
      </c>
      <c r="BR87" s="374">
        <f>BQ87/'4'!AP87</f>
        <v>0.12545686628763572</v>
      </c>
      <c r="BS87" s="373">
        <v>1.2545686628763573E-28</v>
      </c>
      <c r="BT87" s="375">
        <f>BS87/'4'!AQ87</f>
        <v>0.12545686628763572</v>
      </c>
    </row>
    <row r="88" spans="1:72" s="376" customFormat="1" ht="15">
      <c r="A88" s="305"/>
      <c r="B88" s="256">
        <v>60</v>
      </c>
      <c r="C88" s="1084" t="s">
        <v>712</v>
      </c>
      <c r="D88" s="1084"/>
      <c r="E88" s="1084"/>
      <c r="F88" s="1084"/>
      <c r="G88" s="1084"/>
      <c r="H88" s="1085" t="s">
        <v>798</v>
      </c>
      <c r="I88" s="1086"/>
      <c r="J88" s="315">
        <v>72136</v>
      </c>
      <c r="K88" s="371">
        <v>50.541734536058065</v>
      </c>
      <c r="L88" s="372">
        <f>K88/'4'!M88</f>
        <v>0.12545686628763572</v>
      </c>
      <c r="M88" s="373">
        <v>1.2554113725746179E-28</v>
      </c>
      <c r="N88" s="374">
        <f>M88/'4'!N88</f>
        <v>0.1255411372574618</v>
      </c>
      <c r="O88" s="373">
        <v>1.2554113725746179E-28</v>
      </c>
      <c r="P88" s="374">
        <f>O88/'4'!O88</f>
        <v>0.1255411372574618</v>
      </c>
      <c r="Q88" s="373">
        <v>1.2554113725746179E-28</v>
      </c>
      <c r="R88" s="374">
        <f>Q88/'4'!P88</f>
        <v>0.1255411372574618</v>
      </c>
      <c r="S88" s="373">
        <v>50.541734536058065</v>
      </c>
      <c r="T88" s="374">
        <f>S88/'4'!Q88</f>
        <v>0.12545686628763572</v>
      </c>
      <c r="U88" s="373">
        <v>1.2554113725746179E-28</v>
      </c>
      <c r="V88" s="374">
        <f>U88/'4'!R88</f>
        <v>9.7347385627597025E-2</v>
      </c>
      <c r="W88" s="373">
        <v>1.2554113725746179E-28</v>
      </c>
      <c r="X88" s="374">
        <f>W88/'4'!S88</f>
        <v>9.7347385627597025E-2</v>
      </c>
      <c r="Y88" s="373">
        <v>50.541734536058065</v>
      </c>
      <c r="Z88" s="374">
        <f>Y88/'4'!T88</f>
        <v>0.12545686628763572</v>
      </c>
      <c r="AA88" s="373">
        <v>50.541734536058065</v>
      </c>
      <c r="AB88" s="374">
        <f>AA88/'4'!U88</f>
        <v>0.12545686628763572</v>
      </c>
      <c r="AC88" s="373">
        <v>1.2545686628763573E-28</v>
      </c>
      <c r="AD88" s="375">
        <f>AC88/'4'!V88</f>
        <v>0.12545686628763572</v>
      </c>
      <c r="AE88" s="371">
        <v>1.2554113725746179E-28</v>
      </c>
      <c r="AF88" s="374">
        <f>AE88/'4'!W88</f>
        <v>0.1255411372574618</v>
      </c>
      <c r="AG88" s="373">
        <v>1.2554113725746179E-28</v>
      </c>
      <c r="AH88" s="374">
        <f>AG88/'4'!X88</f>
        <v>0.1255411372574618</v>
      </c>
      <c r="AI88" s="373">
        <v>1.2554113725746179E-28</v>
      </c>
      <c r="AJ88" s="374">
        <f>AI88/'4'!Y88</f>
        <v>0.1255411372574618</v>
      </c>
      <c r="AK88" s="373">
        <v>1.2554113725746179E-28</v>
      </c>
      <c r="AL88" s="374">
        <f>AK88/'4'!Z88</f>
        <v>0.1255411372574618</v>
      </c>
      <c r="AM88" s="373">
        <v>1.2554113725746179E-28</v>
      </c>
      <c r="AN88" s="374">
        <f>AM88/'4'!AA88</f>
        <v>0.1255411372574618</v>
      </c>
      <c r="AO88" s="373">
        <v>1.2554113725746179E-28</v>
      </c>
      <c r="AP88" s="374">
        <f>AO88/'4'!AB88</f>
        <v>0.1255411372574618</v>
      </c>
      <c r="AQ88" s="373">
        <v>1.2554113725746179E-28</v>
      </c>
      <c r="AR88" s="374">
        <f>AQ88/'4'!AC88</f>
        <v>0.1255411372574618</v>
      </c>
      <c r="AS88" s="373">
        <v>1.2554113725746179E-28</v>
      </c>
      <c r="AT88" s="374">
        <f>AS88/'4'!AD88</f>
        <v>0.1255411372574618</v>
      </c>
      <c r="AU88" s="373">
        <v>1.2545686628763573E-28</v>
      </c>
      <c r="AV88" s="374">
        <f>AU88/'4'!AE88</f>
        <v>0.12545686628763572</v>
      </c>
      <c r="AW88" s="373">
        <v>1.2545686628763573E-28</v>
      </c>
      <c r="AX88" s="375">
        <f>AW88/'4'!AF88</f>
        <v>0.12545686628763572</v>
      </c>
      <c r="AY88" s="371">
        <v>1.2545686628763573E-28</v>
      </c>
      <c r="AZ88" s="375">
        <f>AY88/'4'!AG88</f>
        <v>0.12545686628763572</v>
      </c>
      <c r="BA88" s="373">
        <v>50.541734536058065</v>
      </c>
      <c r="BB88" s="374">
        <f>BA88/'4'!AH88</f>
        <v>0.12545686628763572</v>
      </c>
      <c r="BC88" s="373">
        <v>1.2554113725746179E-28</v>
      </c>
      <c r="BD88" s="374">
        <f>BC88/'4'!AI88</f>
        <v>9.7347385627597025E-2</v>
      </c>
      <c r="BE88" s="373">
        <v>1.2554113725746179E-28</v>
      </c>
      <c r="BF88" s="374">
        <f>BE88/'4'!AJ88</f>
        <v>9.7347385627597025E-2</v>
      </c>
      <c r="BG88" s="373">
        <v>1.2554113725746179E-28</v>
      </c>
      <c r="BH88" s="374">
        <f>BG88/'4'!AK88</f>
        <v>9.7347385627597025E-2</v>
      </c>
      <c r="BI88" s="373">
        <v>50.541734536058065</v>
      </c>
      <c r="BJ88" s="374">
        <f>BI88/'4'!AL88</f>
        <v>0.12545686628763572</v>
      </c>
      <c r="BK88" s="373">
        <v>1.2554113725746179E-28</v>
      </c>
      <c r="BL88" s="374">
        <f>BK88/'4'!AM88</f>
        <v>9.7347385627597025E-2</v>
      </c>
      <c r="BM88" s="373">
        <v>1.2554113725746179E-28</v>
      </c>
      <c r="BN88" s="374">
        <f>BM88/'4'!AN88</f>
        <v>9.7347385627597025E-2</v>
      </c>
      <c r="BO88" s="373">
        <v>50.541734536058065</v>
      </c>
      <c r="BP88" s="374">
        <f>BO88/'4'!AO88</f>
        <v>0.12545686628763572</v>
      </c>
      <c r="BQ88" s="373">
        <v>50.541734536058065</v>
      </c>
      <c r="BR88" s="374">
        <f>BQ88/'4'!AP88</f>
        <v>0.12545686628763572</v>
      </c>
      <c r="BS88" s="373">
        <v>1.2545686628763573E-28</v>
      </c>
      <c r="BT88" s="375">
        <f>BS88/'4'!AQ88</f>
        <v>0.12545686628763572</v>
      </c>
    </row>
    <row r="89" spans="1:72" s="376" customFormat="1" ht="15">
      <c r="A89" s="305"/>
      <c r="B89" s="256">
        <v>61</v>
      </c>
      <c r="C89" s="1084" t="s">
        <v>713</v>
      </c>
      <c r="D89" s="1084"/>
      <c r="E89" s="1084"/>
      <c r="F89" s="1084"/>
      <c r="G89" s="1084"/>
      <c r="H89" s="1085" t="s">
        <v>797</v>
      </c>
      <c r="I89" s="1086"/>
      <c r="J89" s="315">
        <v>5500</v>
      </c>
      <c r="K89" s="371">
        <v>453.7399839932292</v>
      </c>
      <c r="L89" s="372">
        <f>K89/'4'!M89</f>
        <v>0.11469898358092261</v>
      </c>
      <c r="M89" s="373">
        <v>1.146989835809226E-28</v>
      </c>
      <c r="N89" s="374">
        <f>M89/'4'!N89</f>
        <v>0.11469898358092259</v>
      </c>
      <c r="O89" s="373">
        <v>1.146989835809226E-28</v>
      </c>
      <c r="P89" s="374">
        <f>O89/'4'!O89</f>
        <v>0.11469898358092259</v>
      </c>
      <c r="Q89" s="373">
        <v>1.146989835809226E-28</v>
      </c>
      <c r="R89" s="374">
        <f>Q89/'4'!P89</f>
        <v>0.11469898358092259</v>
      </c>
      <c r="S89" s="373">
        <v>453.7399839932292</v>
      </c>
      <c r="T89" s="374">
        <f>S89/'4'!Q89</f>
        <v>0.11469898358092261</v>
      </c>
      <c r="U89" s="373">
        <v>1.146989835809226E-28</v>
      </c>
      <c r="V89" s="374">
        <f>U89/'4'!R89</f>
        <v>8.8940138903209107E-2</v>
      </c>
      <c r="W89" s="373">
        <v>1.146989835809226E-28</v>
      </c>
      <c r="X89" s="374">
        <f>W89/'4'!S89</f>
        <v>8.8940138903209107E-2</v>
      </c>
      <c r="Y89" s="373">
        <v>453.7399839932292</v>
      </c>
      <c r="Z89" s="374">
        <f>Y89/'4'!T89</f>
        <v>0.11469898358092261</v>
      </c>
      <c r="AA89" s="373">
        <v>453.70676487147847</v>
      </c>
      <c r="AB89" s="374">
        <f>AA89/'4'!U89</f>
        <v>0.11469898358092259</v>
      </c>
      <c r="AC89" s="373">
        <v>3.3219121750711594E-2</v>
      </c>
      <c r="AD89" s="375">
        <f>AC89/'4'!V89</f>
        <v>0.11469898358092259</v>
      </c>
      <c r="AE89" s="371">
        <v>1.146989835809226E-28</v>
      </c>
      <c r="AF89" s="374">
        <f>AE89/'4'!W89</f>
        <v>0.11469898358092259</v>
      </c>
      <c r="AG89" s="373">
        <v>1.146989835809226E-28</v>
      </c>
      <c r="AH89" s="374">
        <f>AG89/'4'!X89</f>
        <v>0.11469898358092259</v>
      </c>
      <c r="AI89" s="373">
        <v>1.146989835809226E-28</v>
      </c>
      <c r="AJ89" s="374">
        <f>AI89/'4'!Y89</f>
        <v>0.11469898358092259</v>
      </c>
      <c r="AK89" s="373">
        <v>1.146989835809226E-28</v>
      </c>
      <c r="AL89" s="374">
        <f>AK89/'4'!Z89</f>
        <v>0.11469898358092259</v>
      </c>
      <c r="AM89" s="373">
        <v>1.146989835809226E-28</v>
      </c>
      <c r="AN89" s="374">
        <f>AM89/'4'!AA89</f>
        <v>0.11469898358092259</v>
      </c>
      <c r="AO89" s="373">
        <v>1.146989835809226E-28</v>
      </c>
      <c r="AP89" s="374">
        <f>AO89/'4'!AB89</f>
        <v>0.11469898358092259</v>
      </c>
      <c r="AQ89" s="373">
        <v>1.146989835809226E-28</v>
      </c>
      <c r="AR89" s="374">
        <f>AQ89/'4'!AC89</f>
        <v>0.11469898358092259</v>
      </c>
      <c r="AS89" s="373">
        <v>1.146989835809226E-28</v>
      </c>
      <c r="AT89" s="374">
        <f>AS89/'4'!AD89</f>
        <v>0.11469898358092259</v>
      </c>
      <c r="AU89" s="373">
        <v>1.146989835809226E-28</v>
      </c>
      <c r="AV89" s="374">
        <f>AU89/'4'!AE89</f>
        <v>0.11469898358092259</v>
      </c>
      <c r="AW89" s="373">
        <v>1.146989835809226E-28</v>
      </c>
      <c r="AX89" s="375">
        <f>AW89/'4'!AF89</f>
        <v>0.11469898358092259</v>
      </c>
      <c r="AY89" s="371">
        <v>1.146989835809226E-28</v>
      </c>
      <c r="AZ89" s="375">
        <f>AY89/'4'!AG89</f>
        <v>0.11469898358092259</v>
      </c>
      <c r="BA89" s="373">
        <v>453.7399839932292</v>
      </c>
      <c r="BB89" s="374">
        <f>BA89/'4'!AH89</f>
        <v>0.11469898358092261</v>
      </c>
      <c r="BC89" s="373">
        <v>1.146989835809226E-28</v>
      </c>
      <c r="BD89" s="374">
        <f>BC89/'4'!AI89</f>
        <v>8.8940138903209107E-2</v>
      </c>
      <c r="BE89" s="373">
        <v>1.146989835809226E-28</v>
      </c>
      <c r="BF89" s="374">
        <f>BE89/'4'!AJ89</f>
        <v>8.8940138903209107E-2</v>
      </c>
      <c r="BG89" s="373">
        <v>1.146989835809226E-28</v>
      </c>
      <c r="BH89" s="374">
        <f>BG89/'4'!AK89</f>
        <v>8.8940138903209107E-2</v>
      </c>
      <c r="BI89" s="373">
        <v>453.7399839932292</v>
      </c>
      <c r="BJ89" s="374">
        <f>BI89/'4'!AL89</f>
        <v>0.11469898358092261</v>
      </c>
      <c r="BK89" s="373">
        <v>1.146989835809226E-28</v>
      </c>
      <c r="BL89" s="374">
        <f>BK89/'4'!AM89</f>
        <v>8.8940138903209107E-2</v>
      </c>
      <c r="BM89" s="373">
        <v>1.146989835809226E-28</v>
      </c>
      <c r="BN89" s="374">
        <f>BM89/'4'!AN89</f>
        <v>8.8940138903209107E-2</v>
      </c>
      <c r="BO89" s="373">
        <v>453.7399839932292</v>
      </c>
      <c r="BP89" s="374">
        <f>BO89/'4'!AO89</f>
        <v>0.11469898358092261</v>
      </c>
      <c r="BQ89" s="373">
        <v>453.70676487147847</v>
      </c>
      <c r="BR89" s="374">
        <f>BQ89/'4'!AP89</f>
        <v>0.11469898358092259</v>
      </c>
      <c r="BS89" s="373">
        <v>3.3219121750711594E-2</v>
      </c>
      <c r="BT89" s="375">
        <f>BS89/'4'!AQ89</f>
        <v>0.11469898358092259</v>
      </c>
    </row>
    <row r="90" spans="1:72" s="376" customFormat="1" ht="15">
      <c r="A90" s="305"/>
      <c r="B90" s="256">
        <v>62</v>
      </c>
      <c r="C90" s="1084" t="s">
        <v>714</v>
      </c>
      <c r="D90" s="1084"/>
      <c r="E90" s="1084"/>
      <c r="F90" s="1084"/>
      <c r="G90" s="1084"/>
      <c r="H90" s="1085" t="s">
        <v>797</v>
      </c>
      <c r="I90" s="1086"/>
      <c r="J90" s="315">
        <v>5506</v>
      </c>
      <c r="K90" s="371">
        <v>17.174285945127718</v>
      </c>
      <c r="L90" s="372">
        <f>K90/'4'!M90</f>
        <v>0.11469898358092259</v>
      </c>
      <c r="M90" s="373">
        <v>1.146989835809226E-28</v>
      </c>
      <c r="N90" s="374">
        <f>M90/'4'!N90</f>
        <v>0.11469898358092259</v>
      </c>
      <c r="O90" s="373">
        <v>1.146989835809226E-28</v>
      </c>
      <c r="P90" s="374">
        <f>O90/'4'!O90</f>
        <v>0.11469898358092259</v>
      </c>
      <c r="Q90" s="373">
        <v>1.146989835809226E-28</v>
      </c>
      <c r="R90" s="374">
        <f>Q90/'4'!P90</f>
        <v>0.11469898358092259</v>
      </c>
      <c r="S90" s="373">
        <v>17.174285945127718</v>
      </c>
      <c r="T90" s="374">
        <f>S90/'4'!Q90</f>
        <v>0.11469898358092259</v>
      </c>
      <c r="U90" s="373">
        <v>1.146989835809226E-28</v>
      </c>
      <c r="V90" s="374">
        <f>U90/'4'!R90</f>
        <v>8.8940138903209107E-2</v>
      </c>
      <c r="W90" s="373">
        <v>1.146989835809226E-28</v>
      </c>
      <c r="X90" s="374">
        <f>W90/'4'!S90</f>
        <v>8.8940138903209107E-2</v>
      </c>
      <c r="Y90" s="373">
        <v>17.174285945127718</v>
      </c>
      <c r="Z90" s="374">
        <f>Y90/'4'!T90</f>
        <v>0.11469898358092259</v>
      </c>
      <c r="AA90" s="373">
        <v>17.141066823376985</v>
      </c>
      <c r="AB90" s="374">
        <f>AA90/'4'!U90</f>
        <v>0.11469898358092258</v>
      </c>
      <c r="AC90" s="373">
        <v>3.3219121750731155E-2</v>
      </c>
      <c r="AD90" s="375">
        <f>AC90/'4'!V90</f>
        <v>0.11469898358092259</v>
      </c>
      <c r="AE90" s="371">
        <v>1.146989835809226E-28</v>
      </c>
      <c r="AF90" s="374">
        <f>AE90/'4'!W90</f>
        <v>0.11469898358092259</v>
      </c>
      <c r="AG90" s="373">
        <v>1.146989835809226E-28</v>
      </c>
      <c r="AH90" s="374">
        <f>AG90/'4'!X90</f>
        <v>0.11469898358092259</v>
      </c>
      <c r="AI90" s="373">
        <v>1.146989835809226E-28</v>
      </c>
      <c r="AJ90" s="374">
        <f>AI90/'4'!Y90</f>
        <v>0.11469898358092259</v>
      </c>
      <c r="AK90" s="373">
        <v>1.146989835809226E-28</v>
      </c>
      <c r="AL90" s="374">
        <f>AK90/'4'!Z90</f>
        <v>0.11469898358092259</v>
      </c>
      <c r="AM90" s="373">
        <v>1.146989835809226E-28</v>
      </c>
      <c r="AN90" s="374">
        <f>AM90/'4'!AA90</f>
        <v>0.11469898358092259</v>
      </c>
      <c r="AO90" s="373">
        <v>1.146989835809226E-28</v>
      </c>
      <c r="AP90" s="374">
        <f>AO90/'4'!AB90</f>
        <v>0.11469898358092259</v>
      </c>
      <c r="AQ90" s="373">
        <v>1.146989835809226E-28</v>
      </c>
      <c r="AR90" s="374">
        <f>AQ90/'4'!AC90</f>
        <v>0.11469898358092259</v>
      </c>
      <c r="AS90" s="373">
        <v>1.146989835809226E-28</v>
      </c>
      <c r="AT90" s="374">
        <f>AS90/'4'!AD90</f>
        <v>0.11469898358092259</v>
      </c>
      <c r="AU90" s="373">
        <v>1.146989835809226E-28</v>
      </c>
      <c r="AV90" s="374">
        <f>AU90/'4'!AE90</f>
        <v>0.11469898358092259</v>
      </c>
      <c r="AW90" s="373">
        <v>1.146989835809226E-28</v>
      </c>
      <c r="AX90" s="375">
        <f>AW90/'4'!AF90</f>
        <v>0.11469898358092259</v>
      </c>
      <c r="AY90" s="371">
        <v>1.146989835809226E-28</v>
      </c>
      <c r="AZ90" s="375">
        <f>AY90/'4'!AG90</f>
        <v>0.11469898358092259</v>
      </c>
      <c r="BA90" s="373">
        <v>17.174285945127718</v>
      </c>
      <c r="BB90" s="374">
        <f>BA90/'4'!AH90</f>
        <v>0.11469898358092259</v>
      </c>
      <c r="BC90" s="373">
        <v>1.146989835809226E-28</v>
      </c>
      <c r="BD90" s="374">
        <f>BC90/'4'!AI90</f>
        <v>8.8940138903209107E-2</v>
      </c>
      <c r="BE90" s="373">
        <v>1.146989835809226E-28</v>
      </c>
      <c r="BF90" s="374">
        <f>BE90/'4'!AJ90</f>
        <v>8.8940138903209107E-2</v>
      </c>
      <c r="BG90" s="373">
        <v>1.146989835809226E-28</v>
      </c>
      <c r="BH90" s="374">
        <f>BG90/'4'!AK90</f>
        <v>8.8940138903209107E-2</v>
      </c>
      <c r="BI90" s="373">
        <v>17.174285945127718</v>
      </c>
      <c r="BJ90" s="374">
        <f>BI90/'4'!AL90</f>
        <v>0.11469898358092259</v>
      </c>
      <c r="BK90" s="373">
        <v>1.146989835809226E-28</v>
      </c>
      <c r="BL90" s="374">
        <f>BK90/'4'!AM90</f>
        <v>8.8940138903209107E-2</v>
      </c>
      <c r="BM90" s="373">
        <v>1.146989835809226E-28</v>
      </c>
      <c r="BN90" s="374">
        <f>BM90/'4'!AN90</f>
        <v>8.8940138903209107E-2</v>
      </c>
      <c r="BO90" s="373">
        <v>17.174285945127718</v>
      </c>
      <c r="BP90" s="374">
        <f>BO90/'4'!AO90</f>
        <v>0.11469898358092259</v>
      </c>
      <c r="BQ90" s="373">
        <v>17.141066823376985</v>
      </c>
      <c r="BR90" s="374">
        <f>BQ90/'4'!AP90</f>
        <v>0.11469898358092258</v>
      </c>
      <c r="BS90" s="373">
        <v>3.3219121750731155E-2</v>
      </c>
      <c r="BT90" s="375">
        <f>BS90/'4'!AQ90</f>
        <v>0.11469898358092259</v>
      </c>
    </row>
    <row r="91" spans="1:72" s="376" customFormat="1" ht="15">
      <c r="A91" s="305"/>
      <c r="B91" s="256">
        <v>63</v>
      </c>
      <c r="C91" s="1084" t="s">
        <v>714</v>
      </c>
      <c r="D91" s="1084"/>
      <c r="E91" s="1084"/>
      <c r="F91" s="1084"/>
      <c r="G91" s="1084"/>
      <c r="H91" s="1085" t="s">
        <v>797</v>
      </c>
      <c r="I91" s="1086"/>
      <c r="J91" s="315">
        <v>5507</v>
      </c>
      <c r="K91" s="371">
        <v>44.513623145978997</v>
      </c>
      <c r="L91" s="372">
        <f>K91/'4'!M91</f>
        <v>0.11469898358092259</v>
      </c>
      <c r="M91" s="373">
        <v>1.146989835809226E-28</v>
      </c>
      <c r="N91" s="374">
        <f>M91/'4'!N91</f>
        <v>0.11469898358092259</v>
      </c>
      <c r="O91" s="373">
        <v>1.146989835809226E-28</v>
      </c>
      <c r="P91" s="374">
        <f>O91/'4'!O91</f>
        <v>0.11469898358092259</v>
      </c>
      <c r="Q91" s="373">
        <v>1.146989835809226E-28</v>
      </c>
      <c r="R91" s="374">
        <f>Q91/'4'!P91</f>
        <v>0.11469898358092259</v>
      </c>
      <c r="S91" s="373">
        <v>44.513623145978997</v>
      </c>
      <c r="T91" s="374">
        <f>S91/'4'!Q91</f>
        <v>0.11469898358092259</v>
      </c>
      <c r="U91" s="373">
        <v>1.146989835809226E-28</v>
      </c>
      <c r="V91" s="374">
        <f>U91/'4'!R91</f>
        <v>8.8940138903209107E-2</v>
      </c>
      <c r="W91" s="373">
        <v>1.146989835809226E-28</v>
      </c>
      <c r="X91" s="374">
        <f>W91/'4'!S91</f>
        <v>8.8940138903209107E-2</v>
      </c>
      <c r="Y91" s="373">
        <v>44.513623145978997</v>
      </c>
      <c r="Z91" s="374">
        <f>Y91/'4'!T91</f>
        <v>0.11469898358092259</v>
      </c>
      <c r="AA91" s="373">
        <v>44.480404024228264</v>
      </c>
      <c r="AB91" s="374">
        <f>AA91/'4'!U91</f>
        <v>0.11469898358092258</v>
      </c>
      <c r="AC91" s="373">
        <v>3.3219121750731155E-2</v>
      </c>
      <c r="AD91" s="375">
        <f>AC91/'4'!V91</f>
        <v>0.11469898358092259</v>
      </c>
      <c r="AE91" s="371">
        <v>1.146989835809226E-28</v>
      </c>
      <c r="AF91" s="374">
        <f>AE91/'4'!W91</f>
        <v>0.11469898358092259</v>
      </c>
      <c r="AG91" s="373">
        <v>1.146989835809226E-28</v>
      </c>
      <c r="AH91" s="374">
        <f>AG91/'4'!X91</f>
        <v>0.11469898358092259</v>
      </c>
      <c r="AI91" s="373">
        <v>1.146989835809226E-28</v>
      </c>
      <c r="AJ91" s="374">
        <f>AI91/'4'!Y91</f>
        <v>0.11469898358092259</v>
      </c>
      <c r="AK91" s="373">
        <v>1.146989835809226E-28</v>
      </c>
      <c r="AL91" s="374">
        <f>AK91/'4'!Z91</f>
        <v>0.11469898358092259</v>
      </c>
      <c r="AM91" s="373">
        <v>1.146989835809226E-28</v>
      </c>
      <c r="AN91" s="374">
        <f>AM91/'4'!AA91</f>
        <v>0.11469898358092259</v>
      </c>
      <c r="AO91" s="373">
        <v>1.146989835809226E-28</v>
      </c>
      <c r="AP91" s="374">
        <f>AO91/'4'!AB91</f>
        <v>0.11469898358092259</v>
      </c>
      <c r="AQ91" s="373">
        <v>1.146989835809226E-28</v>
      </c>
      <c r="AR91" s="374">
        <f>AQ91/'4'!AC91</f>
        <v>0.11469898358092259</v>
      </c>
      <c r="AS91" s="373">
        <v>1.146989835809226E-28</v>
      </c>
      <c r="AT91" s="374">
        <f>AS91/'4'!AD91</f>
        <v>0.11469898358092259</v>
      </c>
      <c r="AU91" s="373">
        <v>1.146989835809226E-28</v>
      </c>
      <c r="AV91" s="374">
        <f>AU91/'4'!AE91</f>
        <v>0.11469898358092259</v>
      </c>
      <c r="AW91" s="373">
        <v>1.146989835809226E-28</v>
      </c>
      <c r="AX91" s="375">
        <f>AW91/'4'!AF91</f>
        <v>0.11469898358092259</v>
      </c>
      <c r="AY91" s="371">
        <v>1.146989835809226E-28</v>
      </c>
      <c r="AZ91" s="375">
        <f>AY91/'4'!AG91</f>
        <v>0.11469898358092259</v>
      </c>
      <c r="BA91" s="373">
        <v>44.513623145978997</v>
      </c>
      <c r="BB91" s="374">
        <f>BA91/'4'!AH91</f>
        <v>0.11469898358092259</v>
      </c>
      <c r="BC91" s="373">
        <v>1.146989835809226E-28</v>
      </c>
      <c r="BD91" s="374">
        <f>BC91/'4'!AI91</f>
        <v>8.8940138903209107E-2</v>
      </c>
      <c r="BE91" s="373">
        <v>1.146989835809226E-28</v>
      </c>
      <c r="BF91" s="374">
        <f>BE91/'4'!AJ91</f>
        <v>8.8940138903209107E-2</v>
      </c>
      <c r="BG91" s="373">
        <v>1.146989835809226E-28</v>
      </c>
      <c r="BH91" s="374">
        <f>BG91/'4'!AK91</f>
        <v>8.8940138903209107E-2</v>
      </c>
      <c r="BI91" s="373">
        <v>44.513623145978997</v>
      </c>
      <c r="BJ91" s="374">
        <f>BI91/'4'!AL91</f>
        <v>0.11469898358092259</v>
      </c>
      <c r="BK91" s="373">
        <v>1.146989835809226E-28</v>
      </c>
      <c r="BL91" s="374">
        <f>BK91/'4'!AM91</f>
        <v>8.8940138903209107E-2</v>
      </c>
      <c r="BM91" s="373">
        <v>1.146989835809226E-28</v>
      </c>
      <c r="BN91" s="374">
        <f>BM91/'4'!AN91</f>
        <v>8.8940138903209107E-2</v>
      </c>
      <c r="BO91" s="373">
        <v>44.513623145978997</v>
      </c>
      <c r="BP91" s="374">
        <f>BO91/'4'!AO91</f>
        <v>0.11469898358092259</v>
      </c>
      <c r="BQ91" s="373">
        <v>44.480404024228264</v>
      </c>
      <c r="BR91" s="374">
        <f>BQ91/'4'!AP91</f>
        <v>0.11469898358092258</v>
      </c>
      <c r="BS91" s="373">
        <v>3.3219121750731155E-2</v>
      </c>
      <c r="BT91" s="375">
        <f>BS91/'4'!AQ91</f>
        <v>0.11469898358092259</v>
      </c>
    </row>
    <row r="92" spans="1:72" s="376" customFormat="1" ht="15">
      <c r="A92" s="305"/>
      <c r="B92" s="256">
        <v>64</v>
      </c>
      <c r="C92" s="1084" t="s">
        <v>715</v>
      </c>
      <c r="D92" s="1084"/>
      <c r="E92" s="1084"/>
      <c r="F92" s="1084"/>
      <c r="G92" s="1084"/>
      <c r="H92" s="1085" t="s">
        <v>797</v>
      </c>
      <c r="I92" s="1086"/>
      <c r="J92" s="315">
        <v>7461</v>
      </c>
      <c r="K92" s="371">
        <v>187.58838052637566</v>
      </c>
      <c r="L92" s="372">
        <f>K92/'4'!M92</f>
        <v>0.11469898358092258</v>
      </c>
      <c r="M92" s="373">
        <v>1.146989835809226E-28</v>
      </c>
      <c r="N92" s="374">
        <f>M92/'4'!N92</f>
        <v>0.11469898358092259</v>
      </c>
      <c r="O92" s="373">
        <v>1.146989835809226E-28</v>
      </c>
      <c r="P92" s="374">
        <f>O92/'4'!O92</f>
        <v>0.11469898358092259</v>
      </c>
      <c r="Q92" s="373">
        <v>1.146989835809226E-28</v>
      </c>
      <c r="R92" s="374">
        <f>Q92/'4'!P92</f>
        <v>0.11469898358092259</v>
      </c>
      <c r="S92" s="373">
        <v>187.58838052637566</v>
      </c>
      <c r="T92" s="374">
        <f>S92/'4'!Q92</f>
        <v>0.11469898358092258</v>
      </c>
      <c r="U92" s="373">
        <v>1.146989835809226E-28</v>
      </c>
      <c r="V92" s="374">
        <f>U92/'4'!R92</f>
        <v>8.8940138903209107E-2</v>
      </c>
      <c r="W92" s="373">
        <v>1.146989835809226E-28</v>
      </c>
      <c r="X92" s="374">
        <f>W92/'4'!S92</f>
        <v>8.8940138903209107E-2</v>
      </c>
      <c r="Y92" s="373">
        <v>187.58838052637566</v>
      </c>
      <c r="Z92" s="374">
        <f>Y92/'4'!T92</f>
        <v>0.11469898358092258</v>
      </c>
      <c r="AA92" s="373">
        <v>187.55516140462493</v>
      </c>
      <c r="AB92" s="374">
        <f>AA92/'4'!U92</f>
        <v>0.11469898358092259</v>
      </c>
      <c r="AC92" s="373">
        <v>3.3219121750737678E-2</v>
      </c>
      <c r="AD92" s="375">
        <f>AC92/'4'!V92</f>
        <v>0.11469898358092261</v>
      </c>
      <c r="AE92" s="371">
        <v>1.146989835809226E-28</v>
      </c>
      <c r="AF92" s="374">
        <f>AE92/'4'!W92</f>
        <v>0.11469898358092259</v>
      </c>
      <c r="AG92" s="373">
        <v>1.146989835809226E-28</v>
      </c>
      <c r="AH92" s="374">
        <f>AG92/'4'!X92</f>
        <v>0.11469898358092259</v>
      </c>
      <c r="AI92" s="373">
        <v>1.146989835809226E-28</v>
      </c>
      <c r="AJ92" s="374">
        <f>AI92/'4'!Y92</f>
        <v>0.11469898358092259</v>
      </c>
      <c r="AK92" s="373">
        <v>1.146989835809226E-28</v>
      </c>
      <c r="AL92" s="374">
        <f>AK92/'4'!Z92</f>
        <v>0.11469898358092259</v>
      </c>
      <c r="AM92" s="373">
        <v>1.146989835809226E-28</v>
      </c>
      <c r="AN92" s="374">
        <f>AM92/'4'!AA92</f>
        <v>0.11469898358092259</v>
      </c>
      <c r="AO92" s="373">
        <v>1.146989835809226E-28</v>
      </c>
      <c r="AP92" s="374">
        <f>AO92/'4'!AB92</f>
        <v>0.11469898358092259</v>
      </c>
      <c r="AQ92" s="373">
        <v>1.146989835809226E-28</v>
      </c>
      <c r="AR92" s="374">
        <f>AQ92/'4'!AC92</f>
        <v>0.11469898358092259</v>
      </c>
      <c r="AS92" s="373">
        <v>1.146989835809226E-28</v>
      </c>
      <c r="AT92" s="374">
        <f>AS92/'4'!AD92</f>
        <v>0.11469898358092259</v>
      </c>
      <c r="AU92" s="373">
        <v>1.146989835809226E-28</v>
      </c>
      <c r="AV92" s="374">
        <f>AU92/'4'!AE92</f>
        <v>0.11469898358092259</v>
      </c>
      <c r="AW92" s="373">
        <v>1.146989835809226E-28</v>
      </c>
      <c r="AX92" s="375">
        <f>AW92/'4'!AF92</f>
        <v>0.11469898358092259</v>
      </c>
      <c r="AY92" s="371">
        <v>1.146989835809226E-28</v>
      </c>
      <c r="AZ92" s="375">
        <f>AY92/'4'!AG92</f>
        <v>0.11469898358092259</v>
      </c>
      <c r="BA92" s="373">
        <v>187.58838052637566</v>
      </c>
      <c r="BB92" s="374">
        <f>BA92/'4'!AH92</f>
        <v>0.11469898358092258</v>
      </c>
      <c r="BC92" s="373">
        <v>1.146989835809226E-28</v>
      </c>
      <c r="BD92" s="374">
        <f>BC92/'4'!AI92</f>
        <v>8.8940138903209107E-2</v>
      </c>
      <c r="BE92" s="373">
        <v>1.146989835809226E-28</v>
      </c>
      <c r="BF92" s="374">
        <f>BE92/'4'!AJ92</f>
        <v>8.8940138903209107E-2</v>
      </c>
      <c r="BG92" s="373">
        <v>1.146989835809226E-28</v>
      </c>
      <c r="BH92" s="374">
        <f>BG92/'4'!AK92</f>
        <v>8.8940138903209107E-2</v>
      </c>
      <c r="BI92" s="373">
        <v>187.58838052637566</v>
      </c>
      <c r="BJ92" s="374">
        <f>BI92/'4'!AL92</f>
        <v>0.11469898358092258</v>
      </c>
      <c r="BK92" s="373">
        <v>1.146989835809226E-28</v>
      </c>
      <c r="BL92" s="374">
        <f>BK92/'4'!AM92</f>
        <v>8.8940138903209107E-2</v>
      </c>
      <c r="BM92" s="373">
        <v>1.146989835809226E-28</v>
      </c>
      <c r="BN92" s="374">
        <f>BM92/'4'!AN92</f>
        <v>8.8940138903209107E-2</v>
      </c>
      <c r="BO92" s="373">
        <v>187.58838052637566</v>
      </c>
      <c r="BP92" s="374">
        <f>BO92/'4'!AO92</f>
        <v>0.11469898358092258</v>
      </c>
      <c r="BQ92" s="373">
        <v>187.55516140462493</v>
      </c>
      <c r="BR92" s="374">
        <f>BQ92/'4'!AP92</f>
        <v>0.11469898358092259</v>
      </c>
      <c r="BS92" s="373">
        <v>3.3219121750737678E-2</v>
      </c>
      <c r="BT92" s="375">
        <f>BS92/'4'!AQ92</f>
        <v>0.11469898358092261</v>
      </c>
    </row>
    <row r="93" spans="1:72" s="376" customFormat="1" ht="15">
      <c r="A93" s="305"/>
      <c r="B93" s="256">
        <v>65</v>
      </c>
      <c r="C93" s="1084" t="s">
        <v>716</v>
      </c>
      <c r="D93" s="1084"/>
      <c r="E93" s="1084"/>
      <c r="F93" s="1084"/>
      <c r="G93" s="1084"/>
      <c r="H93" s="1085" t="s">
        <v>797</v>
      </c>
      <c r="I93" s="1086"/>
      <c r="J93" s="315">
        <v>7463</v>
      </c>
      <c r="K93" s="371">
        <v>201.70650727043616</v>
      </c>
      <c r="L93" s="372">
        <f>K93/'4'!M93</f>
        <v>0.11469898358092259</v>
      </c>
      <c r="M93" s="373">
        <v>1.146989835809226E-28</v>
      </c>
      <c r="N93" s="374">
        <f>M93/'4'!N93</f>
        <v>0.11469898358092259</v>
      </c>
      <c r="O93" s="373">
        <v>1.146989835809226E-28</v>
      </c>
      <c r="P93" s="374">
        <f>O93/'4'!O93</f>
        <v>0.11469898358092259</v>
      </c>
      <c r="Q93" s="373">
        <v>1.146989835809226E-28</v>
      </c>
      <c r="R93" s="374">
        <f>Q93/'4'!P93</f>
        <v>0.11469898358092259</v>
      </c>
      <c r="S93" s="373">
        <v>201.70650727043616</v>
      </c>
      <c r="T93" s="374">
        <f>S93/'4'!Q93</f>
        <v>0.11469898358092259</v>
      </c>
      <c r="U93" s="373">
        <v>1.146989835809226E-28</v>
      </c>
      <c r="V93" s="374">
        <f>U93/'4'!R93</f>
        <v>8.8940138903209107E-2</v>
      </c>
      <c r="W93" s="373">
        <v>1.146989835809226E-28</v>
      </c>
      <c r="X93" s="374">
        <f>W93/'4'!S93</f>
        <v>8.8940138903209107E-2</v>
      </c>
      <c r="Y93" s="373">
        <v>201.70650727043616</v>
      </c>
      <c r="Z93" s="374">
        <f>Y93/'4'!T93</f>
        <v>0.11469898358092259</v>
      </c>
      <c r="AA93" s="373">
        <v>201.67328814868546</v>
      </c>
      <c r="AB93" s="374">
        <f>AA93/'4'!U93</f>
        <v>0.11469898358092259</v>
      </c>
      <c r="AC93" s="373">
        <v>3.3219121750711594E-2</v>
      </c>
      <c r="AD93" s="375">
        <f>AC93/'4'!V93</f>
        <v>0.11469898358092259</v>
      </c>
      <c r="AE93" s="371">
        <v>1.146989835809226E-28</v>
      </c>
      <c r="AF93" s="374">
        <f>AE93/'4'!W93</f>
        <v>0.11469898358092259</v>
      </c>
      <c r="AG93" s="373">
        <v>1.146989835809226E-28</v>
      </c>
      <c r="AH93" s="374">
        <f>AG93/'4'!X93</f>
        <v>0.11469898358092259</v>
      </c>
      <c r="AI93" s="373">
        <v>1.146989835809226E-28</v>
      </c>
      <c r="AJ93" s="374">
        <f>AI93/'4'!Y93</f>
        <v>0.11469898358092259</v>
      </c>
      <c r="AK93" s="373">
        <v>1.146989835809226E-28</v>
      </c>
      <c r="AL93" s="374">
        <f>AK93/'4'!Z93</f>
        <v>0.11469898358092259</v>
      </c>
      <c r="AM93" s="373">
        <v>1.146989835809226E-28</v>
      </c>
      <c r="AN93" s="374">
        <f>AM93/'4'!AA93</f>
        <v>0.11469898358092259</v>
      </c>
      <c r="AO93" s="373">
        <v>1.146989835809226E-28</v>
      </c>
      <c r="AP93" s="374">
        <f>AO93/'4'!AB93</f>
        <v>0.11469898358092259</v>
      </c>
      <c r="AQ93" s="373">
        <v>1.146989835809226E-28</v>
      </c>
      <c r="AR93" s="374">
        <f>AQ93/'4'!AC93</f>
        <v>0.11469898358092259</v>
      </c>
      <c r="AS93" s="373">
        <v>1.146989835809226E-28</v>
      </c>
      <c r="AT93" s="374">
        <f>AS93/'4'!AD93</f>
        <v>0.11469898358092259</v>
      </c>
      <c r="AU93" s="373">
        <v>1.146989835809226E-28</v>
      </c>
      <c r="AV93" s="374">
        <f>AU93/'4'!AE93</f>
        <v>0.11469898358092259</v>
      </c>
      <c r="AW93" s="373">
        <v>1.146989835809226E-28</v>
      </c>
      <c r="AX93" s="375">
        <f>AW93/'4'!AF93</f>
        <v>0.11469898358092259</v>
      </c>
      <c r="AY93" s="371">
        <v>1.146989835809226E-28</v>
      </c>
      <c r="AZ93" s="375">
        <f>AY93/'4'!AG93</f>
        <v>0.11469898358092259</v>
      </c>
      <c r="BA93" s="373">
        <v>201.70650727043616</v>
      </c>
      <c r="BB93" s="374">
        <f>BA93/'4'!AH93</f>
        <v>0.11469898358092259</v>
      </c>
      <c r="BC93" s="373">
        <v>1.146989835809226E-28</v>
      </c>
      <c r="BD93" s="374">
        <f>BC93/'4'!AI93</f>
        <v>8.8940138903209107E-2</v>
      </c>
      <c r="BE93" s="373">
        <v>1.146989835809226E-28</v>
      </c>
      <c r="BF93" s="374">
        <f>BE93/'4'!AJ93</f>
        <v>8.8940138903209107E-2</v>
      </c>
      <c r="BG93" s="373">
        <v>1.146989835809226E-28</v>
      </c>
      <c r="BH93" s="374">
        <f>BG93/'4'!AK93</f>
        <v>8.8940138903209107E-2</v>
      </c>
      <c r="BI93" s="373">
        <v>201.70650727043616</v>
      </c>
      <c r="BJ93" s="374">
        <f>BI93/'4'!AL93</f>
        <v>0.11469898358092259</v>
      </c>
      <c r="BK93" s="373">
        <v>1.146989835809226E-28</v>
      </c>
      <c r="BL93" s="374">
        <f>BK93/'4'!AM93</f>
        <v>8.8940138903209107E-2</v>
      </c>
      <c r="BM93" s="373">
        <v>1.146989835809226E-28</v>
      </c>
      <c r="BN93" s="374">
        <f>BM93/'4'!AN93</f>
        <v>8.8940138903209107E-2</v>
      </c>
      <c r="BO93" s="373">
        <v>201.70650727043616</v>
      </c>
      <c r="BP93" s="374">
        <f>BO93/'4'!AO93</f>
        <v>0.11469898358092259</v>
      </c>
      <c r="BQ93" s="373">
        <v>201.67328814868546</v>
      </c>
      <c r="BR93" s="374">
        <f>BQ93/'4'!AP93</f>
        <v>0.11469898358092259</v>
      </c>
      <c r="BS93" s="373">
        <v>3.3219121750711594E-2</v>
      </c>
      <c r="BT93" s="375">
        <f>BS93/'4'!AQ93</f>
        <v>0.11469898358092259</v>
      </c>
    </row>
    <row r="94" spans="1:72" s="376" customFormat="1" ht="15">
      <c r="A94" s="305"/>
      <c r="B94" s="256">
        <v>66</v>
      </c>
      <c r="C94" s="1084" t="s">
        <v>717</v>
      </c>
      <c r="D94" s="1084"/>
      <c r="E94" s="1084"/>
      <c r="F94" s="1084"/>
      <c r="G94" s="1084"/>
      <c r="H94" s="1085" t="s">
        <v>797</v>
      </c>
      <c r="I94" s="1086"/>
      <c r="J94" s="315">
        <v>7602</v>
      </c>
      <c r="K94" s="371">
        <v>336.54292245665164</v>
      </c>
      <c r="L94" s="372">
        <f>K94/'4'!M94</f>
        <v>0.11469898358092259</v>
      </c>
      <c r="M94" s="373">
        <v>1.146989835809226E-28</v>
      </c>
      <c r="N94" s="374">
        <f>M94/'4'!N94</f>
        <v>0.11469898358092259</v>
      </c>
      <c r="O94" s="373">
        <v>1.146989835809226E-28</v>
      </c>
      <c r="P94" s="374">
        <f>O94/'4'!O94</f>
        <v>0.11469898358092259</v>
      </c>
      <c r="Q94" s="373">
        <v>1.146989835809226E-28</v>
      </c>
      <c r="R94" s="374">
        <f>Q94/'4'!P94</f>
        <v>0.11469898358092259</v>
      </c>
      <c r="S94" s="373">
        <v>336.54292245665164</v>
      </c>
      <c r="T94" s="374">
        <f>S94/'4'!Q94</f>
        <v>0.11469898358092259</v>
      </c>
      <c r="U94" s="373">
        <v>1.146989835809226E-28</v>
      </c>
      <c r="V94" s="374">
        <f>U94/'4'!R94</f>
        <v>8.8940138903209107E-2</v>
      </c>
      <c r="W94" s="373">
        <v>1.146989835809226E-28</v>
      </c>
      <c r="X94" s="374">
        <f>W94/'4'!S94</f>
        <v>8.8940138903209107E-2</v>
      </c>
      <c r="Y94" s="373">
        <v>336.54292245665164</v>
      </c>
      <c r="Z94" s="374">
        <f>Y94/'4'!T94</f>
        <v>0.11469898358092259</v>
      </c>
      <c r="AA94" s="373">
        <v>336.50970333490091</v>
      </c>
      <c r="AB94" s="374">
        <f>AA94/'4'!U94</f>
        <v>0.11469898358092258</v>
      </c>
      <c r="AC94" s="373">
        <v>3.3219121750711594E-2</v>
      </c>
      <c r="AD94" s="375">
        <f>AC94/'4'!V94</f>
        <v>0.11469898358092259</v>
      </c>
      <c r="AE94" s="371">
        <v>1.146989835809226E-28</v>
      </c>
      <c r="AF94" s="374">
        <f>AE94/'4'!W94</f>
        <v>0.11469898358092259</v>
      </c>
      <c r="AG94" s="373">
        <v>1.146989835809226E-28</v>
      </c>
      <c r="AH94" s="374">
        <f>AG94/'4'!X94</f>
        <v>0.11469898358092259</v>
      </c>
      <c r="AI94" s="373">
        <v>1.146989835809226E-28</v>
      </c>
      <c r="AJ94" s="374">
        <f>AI94/'4'!Y94</f>
        <v>0.11469898358092259</v>
      </c>
      <c r="AK94" s="373">
        <v>1.146989835809226E-28</v>
      </c>
      <c r="AL94" s="374">
        <f>AK94/'4'!Z94</f>
        <v>0.11469898358092259</v>
      </c>
      <c r="AM94" s="373">
        <v>1.146989835809226E-28</v>
      </c>
      <c r="AN94" s="374">
        <f>AM94/'4'!AA94</f>
        <v>0.11469898358092259</v>
      </c>
      <c r="AO94" s="373">
        <v>1.146989835809226E-28</v>
      </c>
      <c r="AP94" s="374">
        <f>AO94/'4'!AB94</f>
        <v>0.11469898358092259</v>
      </c>
      <c r="AQ94" s="373">
        <v>1.146989835809226E-28</v>
      </c>
      <c r="AR94" s="374">
        <f>AQ94/'4'!AC94</f>
        <v>0.11469898358092259</v>
      </c>
      <c r="AS94" s="373">
        <v>1.146989835809226E-28</v>
      </c>
      <c r="AT94" s="374">
        <f>AS94/'4'!AD94</f>
        <v>0.11469898358092259</v>
      </c>
      <c r="AU94" s="373">
        <v>1.146989835809226E-28</v>
      </c>
      <c r="AV94" s="374">
        <f>AU94/'4'!AE94</f>
        <v>0.11469898358092259</v>
      </c>
      <c r="AW94" s="373">
        <v>1.146989835809226E-28</v>
      </c>
      <c r="AX94" s="375">
        <f>AW94/'4'!AF94</f>
        <v>0.11469898358092259</v>
      </c>
      <c r="AY94" s="371">
        <v>1.146989835809226E-28</v>
      </c>
      <c r="AZ94" s="375">
        <f>AY94/'4'!AG94</f>
        <v>0.11469898358092259</v>
      </c>
      <c r="BA94" s="373">
        <v>336.54292245665164</v>
      </c>
      <c r="BB94" s="374">
        <f>BA94/'4'!AH94</f>
        <v>0.11469898358092259</v>
      </c>
      <c r="BC94" s="373">
        <v>1.146989835809226E-28</v>
      </c>
      <c r="BD94" s="374">
        <f>BC94/'4'!AI94</f>
        <v>8.8940138903209107E-2</v>
      </c>
      <c r="BE94" s="373">
        <v>1.146989835809226E-28</v>
      </c>
      <c r="BF94" s="374">
        <f>BE94/'4'!AJ94</f>
        <v>8.8940138903209107E-2</v>
      </c>
      <c r="BG94" s="373">
        <v>1.146989835809226E-28</v>
      </c>
      <c r="BH94" s="374">
        <f>BG94/'4'!AK94</f>
        <v>8.8940138903209107E-2</v>
      </c>
      <c r="BI94" s="373">
        <v>336.54292245665164</v>
      </c>
      <c r="BJ94" s="374">
        <f>BI94/'4'!AL94</f>
        <v>0.11469898358092259</v>
      </c>
      <c r="BK94" s="373">
        <v>1.146989835809226E-28</v>
      </c>
      <c r="BL94" s="374">
        <f>BK94/'4'!AM94</f>
        <v>8.8940138903209107E-2</v>
      </c>
      <c r="BM94" s="373">
        <v>1.146989835809226E-28</v>
      </c>
      <c r="BN94" s="374">
        <f>BM94/'4'!AN94</f>
        <v>8.8940138903209107E-2</v>
      </c>
      <c r="BO94" s="373">
        <v>336.54292245665164</v>
      </c>
      <c r="BP94" s="374">
        <f>BO94/'4'!AO94</f>
        <v>0.11469898358092259</v>
      </c>
      <c r="BQ94" s="373">
        <v>336.50970333490091</v>
      </c>
      <c r="BR94" s="374">
        <f>BQ94/'4'!AP94</f>
        <v>0.11469898358092258</v>
      </c>
      <c r="BS94" s="373">
        <v>3.3219121750711594E-2</v>
      </c>
      <c r="BT94" s="375">
        <f>BS94/'4'!AQ94</f>
        <v>0.11469898358092259</v>
      </c>
    </row>
    <row r="95" spans="1:72" s="376" customFormat="1" ht="15">
      <c r="A95" s="305"/>
      <c r="B95" s="256">
        <v>67</v>
      </c>
      <c r="C95" s="1084" t="s">
        <v>717</v>
      </c>
      <c r="D95" s="1084"/>
      <c r="E95" s="1084"/>
      <c r="F95" s="1084"/>
      <c r="G95" s="1084"/>
      <c r="H95" s="1085" t="s">
        <v>797</v>
      </c>
      <c r="I95" s="1086"/>
      <c r="J95" s="315">
        <v>8391</v>
      </c>
      <c r="K95" s="371">
        <v>201.44075429643033</v>
      </c>
      <c r="L95" s="372">
        <f>K95/'4'!M95</f>
        <v>0.11469898358092259</v>
      </c>
      <c r="M95" s="373">
        <v>1.146989835809226E-28</v>
      </c>
      <c r="N95" s="374">
        <f>M95/'4'!N95</f>
        <v>0.11469898358092259</v>
      </c>
      <c r="O95" s="373">
        <v>1.146989835809226E-28</v>
      </c>
      <c r="P95" s="374">
        <f>O95/'4'!O95</f>
        <v>0.11469898358092259</v>
      </c>
      <c r="Q95" s="373">
        <v>1.146989835809226E-28</v>
      </c>
      <c r="R95" s="374">
        <f>Q95/'4'!P95</f>
        <v>0.11469898358092259</v>
      </c>
      <c r="S95" s="373">
        <v>201.44075429643033</v>
      </c>
      <c r="T95" s="374">
        <f>S95/'4'!Q95</f>
        <v>0.11469898358092259</v>
      </c>
      <c r="U95" s="373">
        <v>1.146989835809226E-28</v>
      </c>
      <c r="V95" s="374">
        <f>U95/'4'!R95</f>
        <v>8.8940138903209107E-2</v>
      </c>
      <c r="W95" s="373">
        <v>1.146989835809226E-28</v>
      </c>
      <c r="X95" s="374">
        <f>W95/'4'!S95</f>
        <v>8.8940138903209107E-2</v>
      </c>
      <c r="Y95" s="373">
        <v>201.44075429643033</v>
      </c>
      <c r="Z95" s="374">
        <f>Y95/'4'!T95</f>
        <v>0.11469898358092259</v>
      </c>
      <c r="AA95" s="373">
        <v>201.40753517467959</v>
      </c>
      <c r="AB95" s="374">
        <f>AA95/'4'!U95</f>
        <v>0.11469898358092259</v>
      </c>
      <c r="AC95" s="373">
        <v>3.3219121750737678E-2</v>
      </c>
      <c r="AD95" s="375">
        <f>AC95/'4'!V95</f>
        <v>0.11469898358092261</v>
      </c>
      <c r="AE95" s="371">
        <v>1.146989835809226E-28</v>
      </c>
      <c r="AF95" s="374">
        <f>AE95/'4'!W95</f>
        <v>0.11469898358092259</v>
      </c>
      <c r="AG95" s="373">
        <v>1.146989835809226E-28</v>
      </c>
      <c r="AH95" s="374">
        <f>AG95/'4'!X95</f>
        <v>0.11469898358092259</v>
      </c>
      <c r="AI95" s="373">
        <v>1.146989835809226E-28</v>
      </c>
      <c r="AJ95" s="374">
        <f>AI95/'4'!Y95</f>
        <v>0.11469898358092259</v>
      </c>
      <c r="AK95" s="373">
        <v>1.146989835809226E-28</v>
      </c>
      <c r="AL95" s="374">
        <f>AK95/'4'!Z95</f>
        <v>0.11469898358092259</v>
      </c>
      <c r="AM95" s="373">
        <v>1.146989835809226E-28</v>
      </c>
      <c r="AN95" s="374">
        <f>AM95/'4'!AA95</f>
        <v>0.11469898358092259</v>
      </c>
      <c r="AO95" s="373">
        <v>1.146989835809226E-28</v>
      </c>
      <c r="AP95" s="374">
        <f>AO95/'4'!AB95</f>
        <v>0.11469898358092259</v>
      </c>
      <c r="AQ95" s="373">
        <v>1.146989835809226E-28</v>
      </c>
      <c r="AR95" s="374">
        <f>AQ95/'4'!AC95</f>
        <v>0.11469898358092259</v>
      </c>
      <c r="AS95" s="373">
        <v>1.146989835809226E-28</v>
      </c>
      <c r="AT95" s="374">
        <f>AS95/'4'!AD95</f>
        <v>0.11469898358092259</v>
      </c>
      <c r="AU95" s="373">
        <v>1.146989835809226E-28</v>
      </c>
      <c r="AV95" s="374">
        <f>AU95/'4'!AE95</f>
        <v>0.11469898358092259</v>
      </c>
      <c r="AW95" s="373">
        <v>1.146989835809226E-28</v>
      </c>
      <c r="AX95" s="375">
        <f>AW95/'4'!AF95</f>
        <v>0.11469898358092259</v>
      </c>
      <c r="AY95" s="371">
        <v>1.146989835809226E-28</v>
      </c>
      <c r="AZ95" s="375">
        <f>AY95/'4'!AG95</f>
        <v>0.11469898358092259</v>
      </c>
      <c r="BA95" s="373">
        <v>201.44075429643033</v>
      </c>
      <c r="BB95" s="374">
        <f>BA95/'4'!AH95</f>
        <v>0.11469898358092259</v>
      </c>
      <c r="BC95" s="373">
        <v>1.146989835809226E-28</v>
      </c>
      <c r="BD95" s="374">
        <f>BC95/'4'!AI95</f>
        <v>8.8940138903209107E-2</v>
      </c>
      <c r="BE95" s="373">
        <v>1.146989835809226E-28</v>
      </c>
      <c r="BF95" s="374">
        <f>BE95/'4'!AJ95</f>
        <v>8.8940138903209107E-2</v>
      </c>
      <c r="BG95" s="373">
        <v>1.146989835809226E-28</v>
      </c>
      <c r="BH95" s="374">
        <f>BG95/'4'!AK95</f>
        <v>8.8940138903209107E-2</v>
      </c>
      <c r="BI95" s="373">
        <v>201.44075429643033</v>
      </c>
      <c r="BJ95" s="374">
        <f>BI95/'4'!AL95</f>
        <v>0.11469898358092259</v>
      </c>
      <c r="BK95" s="373">
        <v>1.146989835809226E-28</v>
      </c>
      <c r="BL95" s="374">
        <f>BK95/'4'!AM95</f>
        <v>8.8940138903209107E-2</v>
      </c>
      <c r="BM95" s="373">
        <v>1.146989835809226E-28</v>
      </c>
      <c r="BN95" s="374">
        <f>BM95/'4'!AN95</f>
        <v>8.8940138903209107E-2</v>
      </c>
      <c r="BO95" s="373">
        <v>201.44075429643033</v>
      </c>
      <c r="BP95" s="374">
        <f>BO95/'4'!AO95</f>
        <v>0.11469898358092259</v>
      </c>
      <c r="BQ95" s="373">
        <v>201.40753517467959</v>
      </c>
      <c r="BR95" s="374">
        <f>BQ95/'4'!AP95</f>
        <v>0.11469898358092259</v>
      </c>
      <c r="BS95" s="373">
        <v>3.3219121750737678E-2</v>
      </c>
      <c r="BT95" s="375">
        <f>BS95/'4'!AQ95</f>
        <v>0.11469898358092261</v>
      </c>
    </row>
    <row r="96" spans="1:72" s="376" customFormat="1" ht="15">
      <c r="A96" s="305"/>
      <c r="B96" s="256">
        <v>68</v>
      </c>
      <c r="C96" s="1084" t="s">
        <v>718</v>
      </c>
      <c r="D96" s="1084"/>
      <c r="E96" s="1084"/>
      <c r="F96" s="1084"/>
      <c r="G96" s="1084"/>
      <c r="H96" s="1085" t="s">
        <v>797</v>
      </c>
      <c r="I96" s="1086"/>
      <c r="J96" s="315">
        <v>9000</v>
      </c>
      <c r="K96" s="371">
        <v>1253.6232166290711</v>
      </c>
      <c r="L96" s="372">
        <f>K96/'4'!M96</f>
        <v>0.11469898358092258</v>
      </c>
      <c r="M96" s="373">
        <v>1.146989835809226E-28</v>
      </c>
      <c r="N96" s="374">
        <f>M96/'4'!N96</f>
        <v>0.11469898358092259</v>
      </c>
      <c r="O96" s="373">
        <v>1.146989835809226E-28</v>
      </c>
      <c r="P96" s="374">
        <f>O96/'4'!O96</f>
        <v>0.11469898358092259</v>
      </c>
      <c r="Q96" s="373">
        <v>1.146989835809226E-28</v>
      </c>
      <c r="R96" s="374">
        <f>Q96/'4'!P96</f>
        <v>0.11469898358092259</v>
      </c>
      <c r="S96" s="373">
        <v>1253.6232166290711</v>
      </c>
      <c r="T96" s="374">
        <f>S96/'4'!Q96</f>
        <v>0.11469898358092258</v>
      </c>
      <c r="U96" s="373">
        <v>1.146989835809226E-28</v>
      </c>
      <c r="V96" s="374">
        <f>U96/'4'!R96</f>
        <v>8.8940138903209107E-2</v>
      </c>
      <c r="W96" s="373">
        <v>1.146989835809226E-28</v>
      </c>
      <c r="X96" s="374">
        <f>W96/'4'!S96</f>
        <v>8.8940138903209107E-2</v>
      </c>
      <c r="Y96" s="373">
        <v>1253.6232166290711</v>
      </c>
      <c r="Z96" s="374">
        <f>Y96/'4'!T96</f>
        <v>0.11469898358092258</v>
      </c>
      <c r="AA96" s="373">
        <v>1253.5899975073205</v>
      </c>
      <c r="AB96" s="374">
        <f>AA96/'4'!U96</f>
        <v>0.11469898358092259</v>
      </c>
      <c r="AC96" s="373">
        <v>3.3219121750659435E-2</v>
      </c>
      <c r="AD96" s="375">
        <f>AC96/'4'!V96</f>
        <v>0.11469898358092259</v>
      </c>
      <c r="AE96" s="371">
        <v>1.146989835809226E-28</v>
      </c>
      <c r="AF96" s="374">
        <f>AE96/'4'!W96</f>
        <v>0.11469898358092259</v>
      </c>
      <c r="AG96" s="373">
        <v>1.146989835809226E-28</v>
      </c>
      <c r="AH96" s="374">
        <f>AG96/'4'!X96</f>
        <v>0.11469898358092259</v>
      </c>
      <c r="AI96" s="373">
        <v>1.146989835809226E-28</v>
      </c>
      <c r="AJ96" s="374">
        <f>AI96/'4'!Y96</f>
        <v>0.11469898358092259</v>
      </c>
      <c r="AK96" s="373">
        <v>1.146989835809226E-28</v>
      </c>
      <c r="AL96" s="374">
        <f>AK96/'4'!Z96</f>
        <v>0.11469898358092259</v>
      </c>
      <c r="AM96" s="373">
        <v>1.146989835809226E-28</v>
      </c>
      <c r="AN96" s="374">
        <f>AM96/'4'!AA96</f>
        <v>0.11469898358092259</v>
      </c>
      <c r="AO96" s="373">
        <v>1.146989835809226E-28</v>
      </c>
      <c r="AP96" s="374">
        <f>AO96/'4'!AB96</f>
        <v>0.11469898358092259</v>
      </c>
      <c r="AQ96" s="373">
        <v>1.146989835809226E-28</v>
      </c>
      <c r="AR96" s="374">
        <f>AQ96/'4'!AC96</f>
        <v>0.11469898358092259</v>
      </c>
      <c r="AS96" s="373">
        <v>1.146989835809226E-28</v>
      </c>
      <c r="AT96" s="374">
        <f>AS96/'4'!AD96</f>
        <v>0.11469898358092259</v>
      </c>
      <c r="AU96" s="373">
        <v>1.146989835809226E-28</v>
      </c>
      <c r="AV96" s="374">
        <f>AU96/'4'!AE96</f>
        <v>0.11469898358092259</v>
      </c>
      <c r="AW96" s="373">
        <v>1.146989835809226E-28</v>
      </c>
      <c r="AX96" s="375">
        <f>AW96/'4'!AF96</f>
        <v>0.11469898358092259</v>
      </c>
      <c r="AY96" s="371">
        <v>1.146989835809226E-28</v>
      </c>
      <c r="AZ96" s="375">
        <f>AY96/'4'!AG96</f>
        <v>0.11469898358092259</v>
      </c>
      <c r="BA96" s="373">
        <v>1253.6232166290711</v>
      </c>
      <c r="BB96" s="374">
        <f>BA96/'4'!AH96</f>
        <v>0.11469898358092258</v>
      </c>
      <c r="BC96" s="373">
        <v>1.146989835809226E-28</v>
      </c>
      <c r="BD96" s="374">
        <f>BC96/'4'!AI96</f>
        <v>8.8940138903209107E-2</v>
      </c>
      <c r="BE96" s="373">
        <v>1.146989835809226E-28</v>
      </c>
      <c r="BF96" s="374">
        <f>BE96/'4'!AJ96</f>
        <v>8.8940138903209107E-2</v>
      </c>
      <c r="BG96" s="373">
        <v>1.146989835809226E-28</v>
      </c>
      <c r="BH96" s="374">
        <f>BG96/'4'!AK96</f>
        <v>8.8940138903209107E-2</v>
      </c>
      <c r="BI96" s="373">
        <v>1253.6232166290711</v>
      </c>
      <c r="BJ96" s="374">
        <f>BI96/'4'!AL96</f>
        <v>0.11469898358092258</v>
      </c>
      <c r="BK96" s="373">
        <v>1.146989835809226E-28</v>
      </c>
      <c r="BL96" s="374">
        <f>BK96/'4'!AM96</f>
        <v>8.8940138903209107E-2</v>
      </c>
      <c r="BM96" s="373">
        <v>1.146989835809226E-28</v>
      </c>
      <c r="BN96" s="374">
        <f>BM96/'4'!AN96</f>
        <v>8.8940138903209107E-2</v>
      </c>
      <c r="BO96" s="373">
        <v>1253.6232166290711</v>
      </c>
      <c r="BP96" s="374">
        <f>BO96/'4'!AO96</f>
        <v>0.11469898358092258</v>
      </c>
      <c r="BQ96" s="373">
        <v>1253.5899975073205</v>
      </c>
      <c r="BR96" s="374">
        <f>BQ96/'4'!AP96</f>
        <v>0.11469898358092259</v>
      </c>
      <c r="BS96" s="373">
        <v>3.3219121750659435E-2</v>
      </c>
      <c r="BT96" s="375">
        <f>BS96/'4'!AQ96</f>
        <v>0.11469898358092259</v>
      </c>
    </row>
    <row r="97" spans="1:72" s="376" customFormat="1" ht="15">
      <c r="A97" s="305"/>
      <c r="B97" s="256">
        <v>69</v>
      </c>
      <c r="C97" s="1084" t="s">
        <v>719</v>
      </c>
      <c r="D97" s="1084"/>
      <c r="E97" s="1084"/>
      <c r="F97" s="1084"/>
      <c r="G97" s="1084"/>
      <c r="H97" s="1085" t="s">
        <v>806</v>
      </c>
      <c r="I97" s="1086"/>
      <c r="J97" s="315">
        <v>10252</v>
      </c>
      <c r="K97" s="371">
        <v>3514.6163003490474</v>
      </c>
      <c r="L97" s="372">
        <f>K97/'4'!M97</f>
        <v>0.11469898358092259</v>
      </c>
      <c r="M97" s="373">
        <v>1.146989835809226E-28</v>
      </c>
      <c r="N97" s="374">
        <f>M97/'4'!N97</f>
        <v>0.11469898358092259</v>
      </c>
      <c r="O97" s="373">
        <v>1.146989835809226E-28</v>
      </c>
      <c r="P97" s="374">
        <f>O97/'4'!O97</f>
        <v>0.11469898358092259</v>
      </c>
      <c r="Q97" s="373">
        <v>1.146989835809226E-28</v>
      </c>
      <c r="R97" s="374">
        <f>Q97/'4'!P97</f>
        <v>0.11469898358092259</v>
      </c>
      <c r="S97" s="373">
        <v>3514.6163003490474</v>
      </c>
      <c r="T97" s="374">
        <f>S97/'4'!Q97</f>
        <v>0.11469898358092259</v>
      </c>
      <c r="U97" s="373">
        <v>1.146989835809226E-28</v>
      </c>
      <c r="V97" s="374">
        <f>U97/'4'!R97</f>
        <v>8.8940138903209107E-2</v>
      </c>
      <c r="W97" s="373">
        <v>1.146989835809226E-28</v>
      </c>
      <c r="X97" s="374">
        <f>W97/'4'!S97</f>
        <v>8.8940138903209107E-2</v>
      </c>
      <c r="Y97" s="373">
        <v>3514.6163003490474</v>
      </c>
      <c r="Z97" s="374">
        <f>Y97/'4'!T97</f>
        <v>0.11469898358092259</v>
      </c>
      <c r="AA97" s="373">
        <v>3514.5830812272966</v>
      </c>
      <c r="AB97" s="374">
        <f>AA97/'4'!U97</f>
        <v>0.11469898358092258</v>
      </c>
      <c r="AC97" s="373">
        <v>3.3219121750659435E-2</v>
      </c>
      <c r="AD97" s="375">
        <f>AC97/'4'!V97</f>
        <v>0.11469898358092259</v>
      </c>
      <c r="AE97" s="371">
        <v>1.146989835809226E-28</v>
      </c>
      <c r="AF97" s="374">
        <f>AE97/'4'!W97</f>
        <v>0.11469898358092259</v>
      </c>
      <c r="AG97" s="373">
        <v>1.146989835809226E-28</v>
      </c>
      <c r="AH97" s="374">
        <f>AG97/'4'!X97</f>
        <v>0.11469898358092259</v>
      </c>
      <c r="AI97" s="373">
        <v>1.146989835809226E-28</v>
      </c>
      <c r="AJ97" s="374">
        <f>AI97/'4'!Y97</f>
        <v>0.11469898358092259</v>
      </c>
      <c r="AK97" s="373">
        <v>1.146989835809226E-28</v>
      </c>
      <c r="AL97" s="374">
        <f>AK97/'4'!Z97</f>
        <v>0.11469898358092259</v>
      </c>
      <c r="AM97" s="373">
        <v>1.146989835809226E-28</v>
      </c>
      <c r="AN97" s="374">
        <f>AM97/'4'!AA97</f>
        <v>0.11469898358092259</v>
      </c>
      <c r="AO97" s="373">
        <v>1.146989835809226E-28</v>
      </c>
      <c r="AP97" s="374">
        <f>AO97/'4'!AB97</f>
        <v>0.11469898358092259</v>
      </c>
      <c r="AQ97" s="373">
        <v>1.146989835809226E-28</v>
      </c>
      <c r="AR97" s="374">
        <f>AQ97/'4'!AC97</f>
        <v>0.11469898358092259</v>
      </c>
      <c r="AS97" s="373">
        <v>1.146989835809226E-28</v>
      </c>
      <c r="AT97" s="374">
        <f>AS97/'4'!AD97</f>
        <v>0.11469898358092259</v>
      </c>
      <c r="AU97" s="373">
        <v>1.146989835809226E-28</v>
      </c>
      <c r="AV97" s="374">
        <f>AU97/'4'!AE97</f>
        <v>0.11469898358092259</v>
      </c>
      <c r="AW97" s="373">
        <v>1.146989835809226E-28</v>
      </c>
      <c r="AX97" s="375">
        <f>AW97/'4'!AF97</f>
        <v>0.11469898358092259</v>
      </c>
      <c r="AY97" s="371">
        <v>1.146989835809226E-28</v>
      </c>
      <c r="AZ97" s="375">
        <f>AY97/'4'!AG97</f>
        <v>0.11469898358092259</v>
      </c>
      <c r="BA97" s="373">
        <v>3514.6163003490474</v>
      </c>
      <c r="BB97" s="374">
        <f>BA97/'4'!AH97</f>
        <v>0.11469898358092259</v>
      </c>
      <c r="BC97" s="373">
        <v>1.146989835809226E-28</v>
      </c>
      <c r="BD97" s="374">
        <f>BC97/'4'!AI97</f>
        <v>8.8940138903209107E-2</v>
      </c>
      <c r="BE97" s="373">
        <v>1.146989835809226E-28</v>
      </c>
      <c r="BF97" s="374">
        <f>BE97/'4'!AJ97</f>
        <v>8.8940138903209107E-2</v>
      </c>
      <c r="BG97" s="373">
        <v>1.146989835809226E-28</v>
      </c>
      <c r="BH97" s="374">
        <f>BG97/'4'!AK97</f>
        <v>8.8940138903209107E-2</v>
      </c>
      <c r="BI97" s="373">
        <v>3514.6163003490474</v>
      </c>
      <c r="BJ97" s="374">
        <f>BI97/'4'!AL97</f>
        <v>0.11469898358092259</v>
      </c>
      <c r="BK97" s="373">
        <v>1.146989835809226E-28</v>
      </c>
      <c r="BL97" s="374">
        <f>BK97/'4'!AM97</f>
        <v>8.8940138903209107E-2</v>
      </c>
      <c r="BM97" s="373">
        <v>1.146989835809226E-28</v>
      </c>
      <c r="BN97" s="374">
        <f>BM97/'4'!AN97</f>
        <v>8.8940138903209107E-2</v>
      </c>
      <c r="BO97" s="373">
        <v>3514.6163003490474</v>
      </c>
      <c r="BP97" s="374">
        <f>BO97/'4'!AO97</f>
        <v>0.11469898358092259</v>
      </c>
      <c r="BQ97" s="373">
        <v>3514.5830812272966</v>
      </c>
      <c r="BR97" s="374">
        <f>BQ97/'4'!AP97</f>
        <v>0.11469898358092258</v>
      </c>
      <c r="BS97" s="373">
        <v>3.3219121750659435E-2</v>
      </c>
      <c r="BT97" s="375">
        <f>BS97/'4'!AQ97</f>
        <v>0.11469898358092259</v>
      </c>
    </row>
    <row r="98" spans="1:72" s="376" customFormat="1" ht="15">
      <c r="A98" s="305"/>
      <c r="B98" s="256">
        <v>70</v>
      </c>
      <c r="C98" s="1084" t="s">
        <v>720</v>
      </c>
      <c r="D98" s="1084"/>
      <c r="E98" s="1084"/>
      <c r="F98" s="1084"/>
      <c r="G98" s="1084"/>
      <c r="H98" s="1085" t="s">
        <v>806</v>
      </c>
      <c r="I98" s="1086"/>
      <c r="J98" s="315">
        <v>10603</v>
      </c>
      <c r="K98" s="371">
        <v>3145.4522003331786</v>
      </c>
      <c r="L98" s="372">
        <f>K98/'4'!M98</f>
        <v>0.11469898358092259</v>
      </c>
      <c r="M98" s="373">
        <v>1.146989835809226E-28</v>
      </c>
      <c r="N98" s="374">
        <f>M98/'4'!N98</f>
        <v>0.11469898358092259</v>
      </c>
      <c r="O98" s="373">
        <v>1.146989835809226E-28</v>
      </c>
      <c r="P98" s="374">
        <f>O98/'4'!O98</f>
        <v>0.11469898358092259</v>
      </c>
      <c r="Q98" s="373">
        <v>1.146989835809226E-28</v>
      </c>
      <c r="R98" s="374">
        <f>Q98/'4'!P98</f>
        <v>0.11469898358092259</v>
      </c>
      <c r="S98" s="373">
        <v>3145.4522003331786</v>
      </c>
      <c r="T98" s="374">
        <f>S98/'4'!Q98</f>
        <v>0.11469898358092259</v>
      </c>
      <c r="U98" s="373">
        <v>1.146989835809226E-28</v>
      </c>
      <c r="V98" s="374">
        <f>U98/'4'!R98</f>
        <v>8.8940138903209107E-2</v>
      </c>
      <c r="W98" s="373">
        <v>1.146989835809226E-28</v>
      </c>
      <c r="X98" s="374">
        <f>W98/'4'!S98</f>
        <v>8.8940138903209107E-2</v>
      </c>
      <c r="Y98" s="373">
        <v>3145.4522003331786</v>
      </c>
      <c r="Z98" s="374">
        <f>Y98/'4'!T98</f>
        <v>0.11469898358092259</v>
      </c>
      <c r="AA98" s="373">
        <v>3145.4189812114278</v>
      </c>
      <c r="AB98" s="374">
        <f>AA98/'4'!U98</f>
        <v>0.11469898358092259</v>
      </c>
      <c r="AC98" s="373">
        <v>3.3219121750659435E-2</v>
      </c>
      <c r="AD98" s="375">
        <f>AC98/'4'!V98</f>
        <v>0.11469898358092259</v>
      </c>
      <c r="AE98" s="371">
        <v>1.146989835809226E-28</v>
      </c>
      <c r="AF98" s="374">
        <f>AE98/'4'!W98</f>
        <v>0.11469898358092259</v>
      </c>
      <c r="AG98" s="373">
        <v>1.146989835809226E-28</v>
      </c>
      <c r="AH98" s="374">
        <f>AG98/'4'!X98</f>
        <v>0.11469898358092259</v>
      </c>
      <c r="AI98" s="373">
        <v>1.146989835809226E-28</v>
      </c>
      <c r="AJ98" s="374">
        <f>AI98/'4'!Y98</f>
        <v>0.11469898358092259</v>
      </c>
      <c r="AK98" s="373">
        <v>1.146989835809226E-28</v>
      </c>
      <c r="AL98" s="374">
        <f>AK98/'4'!Z98</f>
        <v>0.11469898358092259</v>
      </c>
      <c r="AM98" s="373">
        <v>1.146989835809226E-28</v>
      </c>
      <c r="AN98" s="374">
        <f>AM98/'4'!AA98</f>
        <v>0.11469898358092259</v>
      </c>
      <c r="AO98" s="373">
        <v>1.146989835809226E-28</v>
      </c>
      <c r="AP98" s="374">
        <f>AO98/'4'!AB98</f>
        <v>0.11469898358092259</v>
      </c>
      <c r="AQ98" s="373">
        <v>1.146989835809226E-28</v>
      </c>
      <c r="AR98" s="374">
        <f>AQ98/'4'!AC98</f>
        <v>0.11469898358092259</v>
      </c>
      <c r="AS98" s="373">
        <v>1.146989835809226E-28</v>
      </c>
      <c r="AT98" s="374">
        <f>AS98/'4'!AD98</f>
        <v>0.11469898358092259</v>
      </c>
      <c r="AU98" s="373">
        <v>1.146989835809226E-28</v>
      </c>
      <c r="AV98" s="374">
        <f>AU98/'4'!AE98</f>
        <v>0.11469898358092259</v>
      </c>
      <c r="AW98" s="373">
        <v>1.146989835809226E-28</v>
      </c>
      <c r="AX98" s="375">
        <f>AW98/'4'!AF98</f>
        <v>0.11469898358092259</v>
      </c>
      <c r="AY98" s="371">
        <v>1.146989835809226E-28</v>
      </c>
      <c r="AZ98" s="375">
        <f>AY98/'4'!AG98</f>
        <v>0.11469898358092259</v>
      </c>
      <c r="BA98" s="373">
        <v>3145.4522003331786</v>
      </c>
      <c r="BB98" s="374">
        <f>BA98/'4'!AH98</f>
        <v>0.11469898358092259</v>
      </c>
      <c r="BC98" s="373">
        <v>1.146989835809226E-28</v>
      </c>
      <c r="BD98" s="374">
        <f>BC98/'4'!AI98</f>
        <v>8.8940138903209107E-2</v>
      </c>
      <c r="BE98" s="373">
        <v>1.146989835809226E-28</v>
      </c>
      <c r="BF98" s="374">
        <f>BE98/'4'!AJ98</f>
        <v>8.8940138903209107E-2</v>
      </c>
      <c r="BG98" s="373">
        <v>1.146989835809226E-28</v>
      </c>
      <c r="BH98" s="374">
        <f>BG98/'4'!AK98</f>
        <v>8.8940138903209107E-2</v>
      </c>
      <c r="BI98" s="373">
        <v>3145.4522003331786</v>
      </c>
      <c r="BJ98" s="374">
        <f>BI98/'4'!AL98</f>
        <v>0.11469898358092259</v>
      </c>
      <c r="BK98" s="373">
        <v>1.146989835809226E-28</v>
      </c>
      <c r="BL98" s="374">
        <f>BK98/'4'!AM98</f>
        <v>8.8940138903209107E-2</v>
      </c>
      <c r="BM98" s="373">
        <v>1.146989835809226E-28</v>
      </c>
      <c r="BN98" s="374">
        <f>BM98/'4'!AN98</f>
        <v>8.8940138903209107E-2</v>
      </c>
      <c r="BO98" s="373">
        <v>3145.4522003331786</v>
      </c>
      <c r="BP98" s="374">
        <f>BO98/'4'!AO98</f>
        <v>0.11469898358092259</v>
      </c>
      <c r="BQ98" s="373">
        <v>3145.4189812114278</v>
      </c>
      <c r="BR98" s="374">
        <f>BQ98/'4'!AP98</f>
        <v>0.11469898358092259</v>
      </c>
      <c r="BS98" s="373">
        <v>3.3219121750659435E-2</v>
      </c>
      <c r="BT98" s="375">
        <f>BS98/'4'!AQ98</f>
        <v>0.11469898358092259</v>
      </c>
    </row>
    <row r="99" spans="1:72" s="376" customFormat="1" ht="15">
      <c r="A99" s="305"/>
      <c r="B99" s="256">
        <v>71</v>
      </c>
      <c r="C99" s="1084" t="s">
        <v>721</v>
      </c>
      <c r="D99" s="1084"/>
      <c r="E99" s="1084"/>
      <c r="F99" s="1084"/>
      <c r="G99" s="1084"/>
      <c r="H99" s="1085" t="s">
        <v>796</v>
      </c>
      <c r="I99" s="1086"/>
      <c r="J99" s="315">
        <v>11054</v>
      </c>
      <c r="K99" s="371">
        <v>830.4780437682648</v>
      </c>
      <c r="L99" s="372">
        <f>K99/'4'!M99</f>
        <v>0.11469898358092258</v>
      </c>
      <c r="M99" s="373">
        <v>1.146989835809226E-28</v>
      </c>
      <c r="N99" s="374">
        <f>M99/'4'!N99</f>
        <v>0.11469898358092259</v>
      </c>
      <c r="O99" s="373">
        <v>1.146989835809226E-28</v>
      </c>
      <c r="P99" s="374">
        <f>O99/'4'!O99</f>
        <v>0.11469898358092259</v>
      </c>
      <c r="Q99" s="373">
        <v>1.146989835809226E-28</v>
      </c>
      <c r="R99" s="374">
        <f>Q99/'4'!P99</f>
        <v>0.11469898358092259</v>
      </c>
      <c r="S99" s="373">
        <v>830.4780437682648</v>
      </c>
      <c r="T99" s="374">
        <f>S99/'4'!Q99</f>
        <v>0.11469898358092258</v>
      </c>
      <c r="U99" s="373">
        <v>1.146989835809226E-28</v>
      </c>
      <c r="V99" s="374">
        <f>U99/'4'!R99</f>
        <v>8.8940138903209107E-2</v>
      </c>
      <c r="W99" s="373">
        <v>1.146989835809226E-28</v>
      </c>
      <c r="X99" s="374">
        <f>W99/'4'!S99</f>
        <v>8.8940138903209107E-2</v>
      </c>
      <c r="Y99" s="373">
        <v>830.4780437682648</v>
      </c>
      <c r="Z99" s="374">
        <f>Y99/'4'!T99</f>
        <v>0.11469898358092258</v>
      </c>
      <c r="AA99" s="373">
        <v>830.44482464651412</v>
      </c>
      <c r="AB99" s="374">
        <f>AA99/'4'!U99</f>
        <v>0.11469898358092259</v>
      </c>
      <c r="AC99" s="373">
        <v>3.3219121750763754E-2</v>
      </c>
      <c r="AD99" s="375">
        <f>AC99/'4'!V99</f>
        <v>0.11469898358092259</v>
      </c>
      <c r="AE99" s="371">
        <v>1.146989835809226E-28</v>
      </c>
      <c r="AF99" s="374">
        <f>AE99/'4'!W99</f>
        <v>0.11469898358092259</v>
      </c>
      <c r="AG99" s="373">
        <v>1.146989835809226E-28</v>
      </c>
      <c r="AH99" s="374">
        <f>AG99/'4'!X99</f>
        <v>0.11469898358092259</v>
      </c>
      <c r="AI99" s="373">
        <v>1.146989835809226E-28</v>
      </c>
      <c r="AJ99" s="374">
        <f>AI99/'4'!Y99</f>
        <v>0.11469898358092259</v>
      </c>
      <c r="AK99" s="373">
        <v>1.146989835809226E-28</v>
      </c>
      <c r="AL99" s="374">
        <f>AK99/'4'!Z99</f>
        <v>0.11469898358092259</v>
      </c>
      <c r="AM99" s="373">
        <v>1.146989835809226E-28</v>
      </c>
      <c r="AN99" s="374">
        <f>AM99/'4'!AA99</f>
        <v>0.11469898358092259</v>
      </c>
      <c r="AO99" s="373">
        <v>1.146989835809226E-28</v>
      </c>
      <c r="AP99" s="374">
        <f>AO99/'4'!AB99</f>
        <v>0.11469898358092259</v>
      </c>
      <c r="AQ99" s="373">
        <v>1.146989835809226E-28</v>
      </c>
      <c r="AR99" s="374">
        <f>AQ99/'4'!AC99</f>
        <v>0.11469898358092259</v>
      </c>
      <c r="AS99" s="373">
        <v>1.146989835809226E-28</v>
      </c>
      <c r="AT99" s="374">
        <f>AS99/'4'!AD99</f>
        <v>0.11469898358092259</v>
      </c>
      <c r="AU99" s="373">
        <v>1.146989835809226E-28</v>
      </c>
      <c r="AV99" s="374">
        <f>AU99/'4'!AE99</f>
        <v>0.11469898358092259</v>
      </c>
      <c r="AW99" s="373">
        <v>1.146989835809226E-28</v>
      </c>
      <c r="AX99" s="375">
        <f>AW99/'4'!AF99</f>
        <v>0.11469898358092259</v>
      </c>
      <c r="AY99" s="371">
        <v>1.146989835809226E-28</v>
      </c>
      <c r="AZ99" s="375">
        <f>AY99/'4'!AG99</f>
        <v>0.11469898358092259</v>
      </c>
      <c r="BA99" s="373">
        <v>830.4780437682648</v>
      </c>
      <c r="BB99" s="374">
        <f>BA99/'4'!AH99</f>
        <v>0.11469898358092258</v>
      </c>
      <c r="BC99" s="373">
        <v>1.146989835809226E-28</v>
      </c>
      <c r="BD99" s="374">
        <f>BC99/'4'!AI99</f>
        <v>8.8940138903209107E-2</v>
      </c>
      <c r="BE99" s="373">
        <v>1.146989835809226E-28</v>
      </c>
      <c r="BF99" s="374">
        <f>BE99/'4'!AJ99</f>
        <v>8.8940138903209107E-2</v>
      </c>
      <c r="BG99" s="373">
        <v>1.146989835809226E-28</v>
      </c>
      <c r="BH99" s="374">
        <f>BG99/'4'!AK99</f>
        <v>8.8940138903209107E-2</v>
      </c>
      <c r="BI99" s="373">
        <v>830.4780437682648</v>
      </c>
      <c r="BJ99" s="374">
        <f>BI99/'4'!AL99</f>
        <v>0.11469898358092258</v>
      </c>
      <c r="BK99" s="373">
        <v>1.146989835809226E-28</v>
      </c>
      <c r="BL99" s="374">
        <f>BK99/'4'!AM99</f>
        <v>8.8940138903209107E-2</v>
      </c>
      <c r="BM99" s="373">
        <v>1.146989835809226E-28</v>
      </c>
      <c r="BN99" s="374">
        <f>BM99/'4'!AN99</f>
        <v>8.8940138903209107E-2</v>
      </c>
      <c r="BO99" s="373">
        <v>830.4780437682648</v>
      </c>
      <c r="BP99" s="374">
        <f>BO99/'4'!AO99</f>
        <v>0.11469898358092258</v>
      </c>
      <c r="BQ99" s="373">
        <v>830.44482464651412</v>
      </c>
      <c r="BR99" s="374">
        <f>BQ99/'4'!AP99</f>
        <v>0.11469898358092259</v>
      </c>
      <c r="BS99" s="373">
        <v>3.3219121750763754E-2</v>
      </c>
      <c r="BT99" s="375">
        <f>BS99/'4'!AQ99</f>
        <v>0.11469898358092259</v>
      </c>
    </row>
    <row r="100" spans="1:72" s="376" customFormat="1" ht="15">
      <c r="A100" s="305"/>
      <c r="B100" s="256">
        <v>72</v>
      </c>
      <c r="C100" s="1084" t="s">
        <v>722</v>
      </c>
      <c r="D100" s="1084"/>
      <c r="E100" s="1084"/>
      <c r="F100" s="1084"/>
      <c r="G100" s="1084"/>
      <c r="H100" s="1085" t="s">
        <v>796</v>
      </c>
      <c r="I100" s="1086"/>
      <c r="J100" s="315">
        <v>11103</v>
      </c>
      <c r="K100" s="371">
        <v>94.076552798069045</v>
      </c>
      <c r="L100" s="372">
        <f>K100/'4'!M100</f>
        <v>0.11469898358092259</v>
      </c>
      <c r="M100" s="373">
        <v>1.146989835809226E-28</v>
      </c>
      <c r="N100" s="374">
        <f>M100/'4'!N100</f>
        <v>0.11469898358092259</v>
      </c>
      <c r="O100" s="373">
        <v>1.146989835809226E-28</v>
      </c>
      <c r="P100" s="374">
        <f>O100/'4'!O100</f>
        <v>0.11469898358092259</v>
      </c>
      <c r="Q100" s="373">
        <v>1.146989835809226E-28</v>
      </c>
      <c r="R100" s="374">
        <f>Q100/'4'!P100</f>
        <v>0.11469898358092259</v>
      </c>
      <c r="S100" s="373">
        <v>94.076552798069045</v>
      </c>
      <c r="T100" s="374">
        <f>S100/'4'!Q100</f>
        <v>0.11469898358092259</v>
      </c>
      <c r="U100" s="373">
        <v>1.146989835809226E-28</v>
      </c>
      <c r="V100" s="374">
        <f>U100/'4'!R100</f>
        <v>8.8940138903209107E-2</v>
      </c>
      <c r="W100" s="373">
        <v>1.146989835809226E-28</v>
      </c>
      <c r="X100" s="374">
        <f>W100/'4'!S100</f>
        <v>8.8940138903209107E-2</v>
      </c>
      <c r="Y100" s="373">
        <v>94.076552798069045</v>
      </c>
      <c r="Z100" s="374">
        <f>Y100/'4'!T100</f>
        <v>0.11469898358092259</v>
      </c>
      <c r="AA100" s="373">
        <v>94.043333676318312</v>
      </c>
      <c r="AB100" s="374">
        <f>AA100/'4'!U100</f>
        <v>0.11469898358092259</v>
      </c>
      <c r="AC100" s="373">
        <v>3.3219121750724633E-2</v>
      </c>
      <c r="AD100" s="375">
        <f>AC100/'4'!V100</f>
        <v>0.11469898358092258</v>
      </c>
      <c r="AE100" s="371">
        <v>1.146989835809226E-28</v>
      </c>
      <c r="AF100" s="374">
        <f>AE100/'4'!W100</f>
        <v>0.11469898358092259</v>
      </c>
      <c r="AG100" s="373">
        <v>1.146989835809226E-28</v>
      </c>
      <c r="AH100" s="374">
        <f>AG100/'4'!X100</f>
        <v>0.11469898358092259</v>
      </c>
      <c r="AI100" s="373">
        <v>1.146989835809226E-28</v>
      </c>
      <c r="AJ100" s="374">
        <f>AI100/'4'!Y100</f>
        <v>0.11469898358092259</v>
      </c>
      <c r="AK100" s="373">
        <v>1.146989835809226E-28</v>
      </c>
      <c r="AL100" s="374">
        <f>AK100/'4'!Z100</f>
        <v>0.11469898358092259</v>
      </c>
      <c r="AM100" s="373">
        <v>1.146989835809226E-28</v>
      </c>
      <c r="AN100" s="374">
        <f>AM100/'4'!AA100</f>
        <v>0.11469898358092259</v>
      </c>
      <c r="AO100" s="373">
        <v>1.146989835809226E-28</v>
      </c>
      <c r="AP100" s="374">
        <f>AO100/'4'!AB100</f>
        <v>0.11469898358092259</v>
      </c>
      <c r="AQ100" s="373">
        <v>1.146989835809226E-28</v>
      </c>
      <c r="AR100" s="374">
        <f>AQ100/'4'!AC100</f>
        <v>0.11469898358092259</v>
      </c>
      <c r="AS100" s="373">
        <v>1.146989835809226E-28</v>
      </c>
      <c r="AT100" s="374">
        <f>AS100/'4'!AD100</f>
        <v>0.11469898358092259</v>
      </c>
      <c r="AU100" s="373">
        <v>1.146989835809226E-28</v>
      </c>
      <c r="AV100" s="374">
        <f>AU100/'4'!AE100</f>
        <v>0.11469898358092259</v>
      </c>
      <c r="AW100" s="373">
        <v>1.146989835809226E-28</v>
      </c>
      <c r="AX100" s="375">
        <f>AW100/'4'!AF100</f>
        <v>0.11469898358092259</v>
      </c>
      <c r="AY100" s="371">
        <v>1.146989835809226E-28</v>
      </c>
      <c r="AZ100" s="375">
        <f>AY100/'4'!AG100</f>
        <v>0.11469898358092259</v>
      </c>
      <c r="BA100" s="373">
        <v>94.076552798069045</v>
      </c>
      <c r="BB100" s="374">
        <f>BA100/'4'!AH100</f>
        <v>0.11469898358092259</v>
      </c>
      <c r="BC100" s="373">
        <v>1.146989835809226E-28</v>
      </c>
      <c r="BD100" s="374">
        <f>BC100/'4'!AI100</f>
        <v>8.8940138903209107E-2</v>
      </c>
      <c r="BE100" s="373">
        <v>1.146989835809226E-28</v>
      </c>
      <c r="BF100" s="374">
        <f>BE100/'4'!AJ100</f>
        <v>8.8940138903209107E-2</v>
      </c>
      <c r="BG100" s="373">
        <v>1.146989835809226E-28</v>
      </c>
      <c r="BH100" s="374">
        <f>BG100/'4'!AK100</f>
        <v>8.8940138903209107E-2</v>
      </c>
      <c r="BI100" s="373">
        <v>94.076552798069045</v>
      </c>
      <c r="BJ100" s="374">
        <f>BI100/'4'!AL100</f>
        <v>0.11469898358092259</v>
      </c>
      <c r="BK100" s="373">
        <v>1.146989835809226E-28</v>
      </c>
      <c r="BL100" s="374">
        <f>BK100/'4'!AM100</f>
        <v>8.8940138903209107E-2</v>
      </c>
      <c r="BM100" s="373">
        <v>1.146989835809226E-28</v>
      </c>
      <c r="BN100" s="374">
        <f>BM100/'4'!AN100</f>
        <v>8.8940138903209107E-2</v>
      </c>
      <c r="BO100" s="373">
        <v>94.076552798069045</v>
      </c>
      <c r="BP100" s="374">
        <f>BO100/'4'!AO100</f>
        <v>0.11469898358092259</v>
      </c>
      <c r="BQ100" s="373">
        <v>94.043333676318312</v>
      </c>
      <c r="BR100" s="374">
        <f>BQ100/'4'!AP100</f>
        <v>0.11469898358092259</v>
      </c>
      <c r="BS100" s="373">
        <v>3.3219121750724633E-2</v>
      </c>
      <c r="BT100" s="375">
        <f>BS100/'4'!AQ100</f>
        <v>0.11469898358092258</v>
      </c>
    </row>
    <row r="101" spans="1:72" s="376" customFormat="1" ht="15">
      <c r="A101" s="305"/>
      <c r="B101" s="256">
        <v>73</v>
      </c>
      <c r="C101" s="1084" t="s">
        <v>723</v>
      </c>
      <c r="D101" s="1084"/>
      <c r="E101" s="1084"/>
      <c r="F101" s="1084"/>
      <c r="G101" s="1084"/>
      <c r="H101" s="1085" t="s">
        <v>796</v>
      </c>
      <c r="I101" s="1086"/>
      <c r="J101" s="315">
        <v>11105</v>
      </c>
      <c r="K101" s="371">
        <v>96.23579571186653</v>
      </c>
      <c r="L101" s="372">
        <f>K101/'4'!M101</f>
        <v>0.11469898358092259</v>
      </c>
      <c r="M101" s="373">
        <v>1.146989835809226E-28</v>
      </c>
      <c r="N101" s="374">
        <f>M101/'4'!N101</f>
        <v>0.11469898358092259</v>
      </c>
      <c r="O101" s="373">
        <v>1.146989835809226E-28</v>
      </c>
      <c r="P101" s="374">
        <f>O101/'4'!O101</f>
        <v>0.11469898358092259</v>
      </c>
      <c r="Q101" s="373">
        <v>1.146989835809226E-28</v>
      </c>
      <c r="R101" s="374">
        <f>Q101/'4'!P101</f>
        <v>0.11469898358092259</v>
      </c>
      <c r="S101" s="373">
        <v>96.23579571186653</v>
      </c>
      <c r="T101" s="374">
        <f>S101/'4'!Q101</f>
        <v>0.11469898358092259</v>
      </c>
      <c r="U101" s="373">
        <v>1.146989835809226E-28</v>
      </c>
      <c r="V101" s="374">
        <f>U101/'4'!R101</f>
        <v>8.8940138903209107E-2</v>
      </c>
      <c r="W101" s="373">
        <v>1.146989835809226E-28</v>
      </c>
      <c r="X101" s="374">
        <f>W101/'4'!S101</f>
        <v>8.8940138903209107E-2</v>
      </c>
      <c r="Y101" s="373">
        <v>96.23579571186653</v>
      </c>
      <c r="Z101" s="374">
        <f>Y101/'4'!T101</f>
        <v>0.11469898358092259</v>
      </c>
      <c r="AA101" s="373">
        <v>96.202576590115797</v>
      </c>
      <c r="AB101" s="374">
        <f>AA101/'4'!U101</f>
        <v>0.11469898358092259</v>
      </c>
      <c r="AC101" s="373">
        <v>3.3219121750737678E-2</v>
      </c>
      <c r="AD101" s="375">
        <f>AC101/'4'!V101</f>
        <v>0.11469898358092261</v>
      </c>
      <c r="AE101" s="371">
        <v>1.146989835809226E-28</v>
      </c>
      <c r="AF101" s="374">
        <f>AE101/'4'!W101</f>
        <v>0.11469898358092259</v>
      </c>
      <c r="AG101" s="373">
        <v>1.146989835809226E-28</v>
      </c>
      <c r="AH101" s="374">
        <f>AG101/'4'!X101</f>
        <v>0.11469898358092259</v>
      </c>
      <c r="AI101" s="373">
        <v>1.146989835809226E-28</v>
      </c>
      <c r="AJ101" s="374">
        <f>AI101/'4'!Y101</f>
        <v>0.11469898358092259</v>
      </c>
      <c r="AK101" s="373">
        <v>1.146989835809226E-28</v>
      </c>
      <c r="AL101" s="374">
        <f>AK101/'4'!Z101</f>
        <v>0.11469898358092259</v>
      </c>
      <c r="AM101" s="373">
        <v>1.146989835809226E-28</v>
      </c>
      <c r="AN101" s="374">
        <f>AM101/'4'!AA101</f>
        <v>0.11469898358092259</v>
      </c>
      <c r="AO101" s="373">
        <v>1.146989835809226E-28</v>
      </c>
      <c r="AP101" s="374">
        <f>AO101/'4'!AB101</f>
        <v>0.11469898358092259</v>
      </c>
      <c r="AQ101" s="373">
        <v>1.146989835809226E-28</v>
      </c>
      <c r="AR101" s="374">
        <f>AQ101/'4'!AC101</f>
        <v>0.11469898358092259</v>
      </c>
      <c r="AS101" s="373">
        <v>1.146989835809226E-28</v>
      </c>
      <c r="AT101" s="374">
        <f>AS101/'4'!AD101</f>
        <v>0.11469898358092259</v>
      </c>
      <c r="AU101" s="373">
        <v>1.146989835809226E-28</v>
      </c>
      <c r="AV101" s="374">
        <f>AU101/'4'!AE101</f>
        <v>0.11469898358092259</v>
      </c>
      <c r="AW101" s="373">
        <v>1.146989835809226E-28</v>
      </c>
      <c r="AX101" s="375">
        <f>AW101/'4'!AF101</f>
        <v>0.11469898358092259</v>
      </c>
      <c r="AY101" s="371">
        <v>1.146989835809226E-28</v>
      </c>
      <c r="AZ101" s="375">
        <f>AY101/'4'!AG101</f>
        <v>0.11469898358092259</v>
      </c>
      <c r="BA101" s="373">
        <v>96.23579571186653</v>
      </c>
      <c r="BB101" s="374">
        <f>BA101/'4'!AH101</f>
        <v>0.11469898358092259</v>
      </c>
      <c r="BC101" s="373">
        <v>1.146989835809226E-28</v>
      </c>
      <c r="BD101" s="374">
        <f>BC101/'4'!AI101</f>
        <v>8.8940138903209107E-2</v>
      </c>
      <c r="BE101" s="373">
        <v>1.146989835809226E-28</v>
      </c>
      <c r="BF101" s="374">
        <f>BE101/'4'!AJ101</f>
        <v>8.8940138903209107E-2</v>
      </c>
      <c r="BG101" s="373">
        <v>1.146989835809226E-28</v>
      </c>
      <c r="BH101" s="374">
        <f>BG101/'4'!AK101</f>
        <v>8.8940138903209107E-2</v>
      </c>
      <c r="BI101" s="373">
        <v>96.23579571186653</v>
      </c>
      <c r="BJ101" s="374">
        <f>BI101/'4'!AL101</f>
        <v>0.11469898358092259</v>
      </c>
      <c r="BK101" s="373">
        <v>1.146989835809226E-28</v>
      </c>
      <c r="BL101" s="374">
        <f>BK101/'4'!AM101</f>
        <v>8.8940138903209107E-2</v>
      </c>
      <c r="BM101" s="373">
        <v>1.146989835809226E-28</v>
      </c>
      <c r="BN101" s="374">
        <f>BM101/'4'!AN101</f>
        <v>8.8940138903209107E-2</v>
      </c>
      <c r="BO101" s="373">
        <v>96.23579571186653</v>
      </c>
      <c r="BP101" s="374">
        <f>BO101/'4'!AO101</f>
        <v>0.11469898358092259</v>
      </c>
      <c r="BQ101" s="373">
        <v>96.202576590115797</v>
      </c>
      <c r="BR101" s="374">
        <f>BQ101/'4'!AP101</f>
        <v>0.11469898358092259</v>
      </c>
      <c r="BS101" s="373">
        <v>3.3219121750737678E-2</v>
      </c>
      <c r="BT101" s="375">
        <f>BS101/'4'!AQ101</f>
        <v>0.11469898358092261</v>
      </c>
    </row>
    <row r="102" spans="1:72" s="376" customFormat="1" ht="15">
      <c r="A102" s="305"/>
      <c r="B102" s="256">
        <v>74</v>
      </c>
      <c r="C102" s="1084" t="s">
        <v>724</v>
      </c>
      <c r="D102" s="1084"/>
      <c r="E102" s="1084"/>
      <c r="F102" s="1084"/>
      <c r="G102" s="1084"/>
      <c r="H102" s="1085" t="s">
        <v>796</v>
      </c>
      <c r="I102" s="1086"/>
      <c r="J102" s="315">
        <v>11106</v>
      </c>
      <c r="K102" s="371">
        <v>96.23579571186653</v>
      </c>
      <c r="L102" s="372">
        <f>K102/'4'!M102</f>
        <v>0.11469898358092259</v>
      </c>
      <c r="M102" s="373">
        <v>1.146989835809226E-28</v>
      </c>
      <c r="N102" s="374">
        <f>M102/'4'!N102</f>
        <v>0.11469898358092259</v>
      </c>
      <c r="O102" s="373">
        <v>1.146989835809226E-28</v>
      </c>
      <c r="P102" s="374">
        <f>O102/'4'!O102</f>
        <v>0.11469898358092259</v>
      </c>
      <c r="Q102" s="373">
        <v>1.146989835809226E-28</v>
      </c>
      <c r="R102" s="374">
        <f>Q102/'4'!P102</f>
        <v>0.11469898358092259</v>
      </c>
      <c r="S102" s="373">
        <v>96.23579571186653</v>
      </c>
      <c r="T102" s="374">
        <f>S102/'4'!Q102</f>
        <v>0.11469898358092259</v>
      </c>
      <c r="U102" s="373">
        <v>1.146989835809226E-28</v>
      </c>
      <c r="V102" s="374">
        <f>U102/'4'!R102</f>
        <v>8.8940138903209107E-2</v>
      </c>
      <c r="W102" s="373">
        <v>1.146989835809226E-28</v>
      </c>
      <c r="X102" s="374">
        <f>W102/'4'!S102</f>
        <v>8.8940138903209107E-2</v>
      </c>
      <c r="Y102" s="373">
        <v>96.23579571186653</v>
      </c>
      <c r="Z102" s="374">
        <f>Y102/'4'!T102</f>
        <v>0.11469898358092259</v>
      </c>
      <c r="AA102" s="373">
        <v>96.202576590115797</v>
      </c>
      <c r="AB102" s="374">
        <f>AA102/'4'!U102</f>
        <v>0.11469898358092259</v>
      </c>
      <c r="AC102" s="373">
        <v>3.3219121750737678E-2</v>
      </c>
      <c r="AD102" s="375">
        <f>AC102/'4'!V102</f>
        <v>0.11469898358092261</v>
      </c>
      <c r="AE102" s="371">
        <v>1.146989835809226E-28</v>
      </c>
      <c r="AF102" s="374">
        <f>AE102/'4'!W102</f>
        <v>0.11469898358092259</v>
      </c>
      <c r="AG102" s="373">
        <v>1.146989835809226E-28</v>
      </c>
      <c r="AH102" s="374">
        <f>AG102/'4'!X102</f>
        <v>0.11469898358092259</v>
      </c>
      <c r="AI102" s="373">
        <v>1.146989835809226E-28</v>
      </c>
      <c r="AJ102" s="374">
        <f>AI102/'4'!Y102</f>
        <v>0.11469898358092259</v>
      </c>
      <c r="AK102" s="373">
        <v>1.146989835809226E-28</v>
      </c>
      <c r="AL102" s="374">
        <f>AK102/'4'!Z102</f>
        <v>0.11469898358092259</v>
      </c>
      <c r="AM102" s="373">
        <v>1.146989835809226E-28</v>
      </c>
      <c r="AN102" s="374">
        <f>AM102/'4'!AA102</f>
        <v>0.11469898358092259</v>
      </c>
      <c r="AO102" s="373">
        <v>1.146989835809226E-28</v>
      </c>
      <c r="AP102" s="374">
        <f>AO102/'4'!AB102</f>
        <v>0.11469898358092259</v>
      </c>
      <c r="AQ102" s="373">
        <v>1.146989835809226E-28</v>
      </c>
      <c r="AR102" s="374">
        <f>AQ102/'4'!AC102</f>
        <v>0.11469898358092259</v>
      </c>
      <c r="AS102" s="373">
        <v>1.146989835809226E-28</v>
      </c>
      <c r="AT102" s="374">
        <f>AS102/'4'!AD102</f>
        <v>0.11469898358092259</v>
      </c>
      <c r="AU102" s="373">
        <v>1.146989835809226E-28</v>
      </c>
      <c r="AV102" s="374">
        <f>AU102/'4'!AE102</f>
        <v>0.11469898358092259</v>
      </c>
      <c r="AW102" s="373">
        <v>1.146989835809226E-28</v>
      </c>
      <c r="AX102" s="375">
        <f>AW102/'4'!AF102</f>
        <v>0.11469898358092259</v>
      </c>
      <c r="AY102" s="371">
        <v>1.146989835809226E-28</v>
      </c>
      <c r="AZ102" s="375">
        <f>AY102/'4'!AG102</f>
        <v>0.11469898358092259</v>
      </c>
      <c r="BA102" s="373">
        <v>96.23579571186653</v>
      </c>
      <c r="BB102" s="374">
        <f>BA102/'4'!AH102</f>
        <v>0.11469898358092259</v>
      </c>
      <c r="BC102" s="373">
        <v>1.146989835809226E-28</v>
      </c>
      <c r="BD102" s="374">
        <f>BC102/'4'!AI102</f>
        <v>8.8940138903209107E-2</v>
      </c>
      <c r="BE102" s="373">
        <v>1.146989835809226E-28</v>
      </c>
      <c r="BF102" s="374">
        <f>BE102/'4'!AJ102</f>
        <v>8.8940138903209107E-2</v>
      </c>
      <c r="BG102" s="373">
        <v>1.146989835809226E-28</v>
      </c>
      <c r="BH102" s="374">
        <f>BG102/'4'!AK102</f>
        <v>8.8940138903209107E-2</v>
      </c>
      <c r="BI102" s="373">
        <v>96.23579571186653</v>
      </c>
      <c r="BJ102" s="374">
        <f>BI102/'4'!AL102</f>
        <v>0.11469898358092259</v>
      </c>
      <c r="BK102" s="373">
        <v>1.146989835809226E-28</v>
      </c>
      <c r="BL102" s="374">
        <f>BK102/'4'!AM102</f>
        <v>8.8940138903209107E-2</v>
      </c>
      <c r="BM102" s="373">
        <v>1.146989835809226E-28</v>
      </c>
      <c r="BN102" s="374">
        <f>BM102/'4'!AN102</f>
        <v>8.8940138903209107E-2</v>
      </c>
      <c r="BO102" s="373">
        <v>96.23579571186653</v>
      </c>
      <c r="BP102" s="374">
        <f>BO102/'4'!AO102</f>
        <v>0.11469898358092259</v>
      </c>
      <c r="BQ102" s="373">
        <v>96.202576590115797</v>
      </c>
      <c r="BR102" s="374">
        <f>BQ102/'4'!AP102</f>
        <v>0.11469898358092259</v>
      </c>
      <c r="BS102" s="373">
        <v>3.3219121750737678E-2</v>
      </c>
      <c r="BT102" s="375">
        <f>BS102/'4'!AQ102</f>
        <v>0.11469898358092261</v>
      </c>
    </row>
    <row r="103" spans="1:72" s="376" customFormat="1" ht="15">
      <c r="A103" s="305"/>
      <c r="B103" s="256">
        <v>75</v>
      </c>
      <c r="C103" s="1084" t="s">
        <v>704</v>
      </c>
      <c r="D103" s="1084"/>
      <c r="E103" s="1084"/>
      <c r="F103" s="1084"/>
      <c r="G103" s="1084"/>
      <c r="H103" s="1085" t="s">
        <v>796</v>
      </c>
      <c r="I103" s="1086"/>
      <c r="J103" s="315">
        <v>11109</v>
      </c>
      <c r="K103" s="371">
        <v>38.334866500343111</v>
      </c>
      <c r="L103" s="372">
        <f>K103/'4'!M103</f>
        <v>0.11469898358092261</v>
      </c>
      <c r="M103" s="373">
        <v>1.146989835809226E-28</v>
      </c>
      <c r="N103" s="374">
        <f>M103/'4'!N103</f>
        <v>0.11469898358092259</v>
      </c>
      <c r="O103" s="373">
        <v>1.146989835809226E-28</v>
      </c>
      <c r="P103" s="374">
        <f>O103/'4'!O103</f>
        <v>0.11469898358092259</v>
      </c>
      <c r="Q103" s="373">
        <v>1.146989835809226E-28</v>
      </c>
      <c r="R103" s="374">
        <f>Q103/'4'!P103</f>
        <v>0.11469898358092259</v>
      </c>
      <c r="S103" s="373">
        <v>38.334866500343111</v>
      </c>
      <c r="T103" s="374">
        <f>S103/'4'!Q103</f>
        <v>0.11469898358092261</v>
      </c>
      <c r="U103" s="373">
        <v>1.146989835809226E-28</v>
      </c>
      <c r="V103" s="374">
        <f>U103/'4'!R103</f>
        <v>8.8940138903209107E-2</v>
      </c>
      <c r="W103" s="373">
        <v>11.101714620797498</v>
      </c>
      <c r="X103" s="374">
        <f>W103/'4'!S103</f>
        <v>3.3216637991932065E-2</v>
      </c>
      <c r="Y103" s="373">
        <v>1.146989835809226E-28</v>
      </c>
      <c r="Z103" s="374">
        <f>Y103/'4'!T103</f>
        <v>0.11469898358092259</v>
      </c>
      <c r="AA103" s="373">
        <v>-3.3219121750730593E-2</v>
      </c>
      <c r="AB103" s="374">
        <f>AA103/'4'!U103</f>
        <v>0.11469898358092259</v>
      </c>
      <c r="AC103" s="373">
        <v>3.3219121750730593E-2</v>
      </c>
      <c r="AD103" s="375">
        <f>AC103/'4'!V103</f>
        <v>0.11469898358092259</v>
      </c>
      <c r="AE103" s="371">
        <v>1.146989835809226E-28</v>
      </c>
      <c r="AF103" s="374">
        <f>AE103/'4'!W103</f>
        <v>0.11469898358092259</v>
      </c>
      <c r="AG103" s="373">
        <v>1.146989835809226E-28</v>
      </c>
      <c r="AH103" s="374">
        <f>AG103/'4'!X103</f>
        <v>0.11469898358092259</v>
      </c>
      <c r="AI103" s="373">
        <v>1.146989835809226E-28</v>
      </c>
      <c r="AJ103" s="374">
        <f>AI103/'4'!Y103</f>
        <v>0.11469898358092259</v>
      </c>
      <c r="AK103" s="373">
        <v>1.146989835809226E-28</v>
      </c>
      <c r="AL103" s="374">
        <f>AK103/'4'!Z103</f>
        <v>0.11469898358092259</v>
      </c>
      <c r="AM103" s="373">
        <v>1.146989835809226E-28</v>
      </c>
      <c r="AN103" s="374">
        <f>AM103/'4'!AA103</f>
        <v>0.11469898358092259</v>
      </c>
      <c r="AO103" s="373">
        <v>1.146989835809226E-28</v>
      </c>
      <c r="AP103" s="374">
        <f>AO103/'4'!AB103</f>
        <v>0.11469898358092259</v>
      </c>
      <c r="AQ103" s="373">
        <v>1.146989835809226E-28</v>
      </c>
      <c r="AR103" s="374">
        <f>AQ103/'4'!AC103</f>
        <v>0.11469898358092259</v>
      </c>
      <c r="AS103" s="373">
        <v>1.146989835809226E-28</v>
      </c>
      <c r="AT103" s="374">
        <f>AS103/'4'!AD103</f>
        <v>0.11469898358092259</v>
      </c>
      <c r="AU103" s="373">
        <v>1.146989835809226E-28</v>
      </c>
      <c r="AV103" s="374">
        <f>AU103/'4'!AE103</f>
        <v>0.11469898358092259</v>
      </c>
      <c r="AW103" s="373">
        <v>1.146989835809226E-28</v>
      </c>
      <c r="AX103" s="375">
        <f>AW103/'4'!AF103</f>
        <v>0.11469898358092259</v>
      </c>
      <c r="AY103" s="371">
        <v>1.146989835809226E-28</v>
      </c>
      <c r="AZ103" s="375">
        <f>AY103/'4'!AG103</f>
        <v>0.11469898358092259</v>
      </c>
      <c r="BA103" s="373">
        <v>38.334866500343111</v>
      </c>
      <c r="BB103" s="374">
        <f>BA103/'4'!AH103</f>
        <v>0.11469898358092261</v>
      </c>
      <c r="BC103" s="373">
        <v>1.146989835809226E-28</v>
      </c>
      <c r="BD103" s="374">
        <f>BC103/'4'!AI103</f>
        <v>8.8940138903209107E-2</v>
      </c>
      <c r="BE103" s="373">
        <v>1.146989835809226E-28</v>
      </c>
      <c r="BF103" s="374">
        <f>BE103/'4'!AJ103</f>
        <v>8.8940138903209107E-2</v>
      </c>
      <c r="BG103" s="373">
        <v>1.146989835809226E-28</v>
      </c>
      <c r="BH103" s="374">
        <f>BG103/'4'!AK103</f>
        <v>8.8940138903209107E-2</v>
      </c>
      <c r="BI103" s="373">
        <v>38.334866500343111</v>
      </c>
      <c r="BJ103" s="374">
        <f>BI103/'4'!AL103</f>
        <v>0.11469898358092261</v>
      </c>
      <c r="BK103" s="373">
        <v>1.146989835809226E-28</v>
      </c>
      <c r="BL103" s="374">
        <f>BK103/'4'!AM103</f>
        <v>8.8940138903209107E-2</v>
      </c>
      <c r="BM103" s="373">
        <v>11.101714620797498</v>
      </c>
      <c r="BN103" s="374">
        <f>BM103/'4'!AN103</f>
        <v>3.3216637991932065E-2</v>
      </c>
      <c r="BO103" s="373">
        <v>1.146989835809226E-28</v>
      </c>
      <c r="BP103" s="374">
        <f>BO103/'4'!AO103</f>
        <v>0.11469898358092259</v>
      </c>
      <c r="BQ103" s="373">
        <v>-3.3219121750730593E-2</v>
      </c>
      <c r="BR103" s="374">
        <f>BQ103/'4'!AP103</f>
        <v>0.11469898358092259</v>
      </c>
      <c r="BS103" s="373">
        <v>3.3219121750730593E-2</v>
      </c>
      <c r="BT103" s="375">
        <f>BS103/'4'!AQ103</f>
        <v>0.11469898358092259</v>
      </c>
    </row>
    <row r="104" spans="1:72" s="376" customFormat="1" ht="15">
      <c r="A104" s="305"/>
      <c r="B104" s="256">
        <v>76</v>
      </c>
      <c r="C104" s="1084" t="s">
        <v>704</v>
      </c>
      <c r="D104" s="1084"/>
      <c r="E104" s="1084"/>
      <c r="F104" s="1084"/>
      <c r="G104" s="1084"/>
      <c r="H104" s="1085" t="s">
        <v>796</v>
      </c>
      <c r="I104" s="1086"/>
      <c r="J104" s="315">
        <v>11110</v>
      </c>
      <c r="K104" s="371">
        <v>76.038569687422324</v>
      </c>
      <c r="L104" s="372">
        <f>K104/'4'!M104</f>
        <v>0.11469898358092258</v>
      </c>
      <c r="M104" s="373">
        <v>1.146989835809226E-28</v>
      </c>
      <c r="N104" s="374">
        <f>M104/'4'!N104</f>
        <v>0.11469898358092259</v>
      </c>
      <c r="O104" s="373">
        <v>1.146989835809226E-28</v>
      </c>
      <c r="P104" s="374">
        <f>O104/'4'!O104</f>
        <v>0.11469898358092259</v>
      </c>
      <c r="Q104" s="373">
        <v>1.146989835809226E-28</v>
      </c>
      <c r="R104" s="374">
        <f>Q104/'4'!P104</f>
        <v>0.11469898358092259</v>
      </c>
      <c r="S104" s="373">
        <v>76.038569687422324</v>
      </c>
      <c r="T104" s="374">
        <f>S104/'4'!Q104</f>
        <v>0.11469898358092258</v>
      </c>
      <c r="U104" s="373">
        <v>1.146989835809226E-28</v>
      </c>
      <c r="V104" s="374">
        <f>U104/'4'!R104</f>
        <v>8.8940138903209107E-2</v>
      </c>
      <c r="W104" s="373">
        <v>22.022204847537139</v>
      </c>
      <c r="X104" s="374">
        <f>W104/'4'!S104</f>
        <v>3.3218990344069999E-2</v>
      </c>
      <c r="Y104" s="373">
        <v>1.146989835809226E-28</v>
      </c>
      <c r="Z104" s="374">
        <f>Y104/'4'!T104</f>
        <v>0.11469898358092259</v>
      </c>
      <c r="AA104" s="373">
        <v>-3.3219121750730593E-2</v>
      </c>
      <c r="AB104" s="374">
        <f>AA104/'4'!U104</f>
        <v>0.11469898358092259</v>
      </c>
      <c r="AC104" s="373">
        <v>3.3219121750730593E-2</v>
      </c>
      <c r="AD104" s="375">
        <f>AC104/'4'!V104</f>
        <v>0.11469898358092259</v>
      </c>
      <c r="AE104" s="371">
        <v>1.146989835809226E-28</v>
      </c>
      <c r="AF104" s="374">
        <f>AE104/'4'!W104</f>
        <v>0.11469898358092259</v>
      </c>
      <c r="AG104" s="373">
        <v>1.146989835809226E-28</v>
      </c>
      <c r="AH104" s="374">
        <f>AG104/'4'!X104</f>
        <v>0.11469898358092259</v>
      </c>
      <c r="AI104" s="373">
        <v>1.146989835809226E-28</v>
      </c>
      <c r="AJ104" s="374">
        <f>AI104/'4'!Y104</f>
        <v>0.11469898358092259</v>
      </c>
      <c r="AK104" s="373">
        <v>1.146989835809226E-28</v>
      </c>
      <c r="AL104" s="374">
        <f>AK104/'4'!Z104</f>
        <v>0.11469898358092259</v>
      </c>
      <c r="AM104" s="373">
        <v>1.146989835809226E-28</v>
      </c>
      <c r="AN104" s="374">
        <f>AM104/'4'!AA104</f>
        <v>0.11469898358092259</v>
      </c>
      <c r="AO104" s="373">
        <v>1.146989835809226E-28</v>
      </c>
      <c r="AP104" s="374">
        <f>AO104/'4'!AB104</f>
        <v>0.11469898358092259</v>
      </c>
      <c r="AQ104" s="373">
        <v>1.146989835809226E-28</v>
      </c>
      <c r="AR104" s="374">
        <f>AQ104/'4'!AC104</f>
        <v>0.11469898358092259</v>
      </c>
      <c r="AS104" s="373">
        <v>1.146989835809226E-28</v>
      </c>
      <c r="AT104" s="374">
        <f>AS104/'4'!AD104</f>
        <v>0.11469898358092259</v>
      </c>
      <c r="AU104" s="373">
        <v>1.146989835809226E-28</v>
      </c>
      <c r="AV104" s="374">
        <f>AU104/'4'!AE104</f>
        <v>0.11469898358092259</v>
      </c>
      <c r="AW104" s="373">
        <v>1.146989835809226E-28</v>
      </c>
      <c r="AX104" s="375">
        <f>AW104/'4'!AF104</f>
        <v>0.11469898358092259</v>
      </c>
      <c r="AY104" s="371">
        <v>1.146989835809226E-28</v>
      </c>
      <c r="AZ104" s="375">
        <f>AY104/'4'!AG104</f>
        <v>0.11469898358092259</v>
      </c>
      <c r="BA104" s="373">
        <v>76.038569687422324</v>
      </c>
      <c r="BB104" s="374">
        <f>BA104/'4'!AH104</f>
        <v>0.11469898358092258</v>
      </c>
      <c r="BC104" s="373">
        <v>1.146989835809226E-28</v>
      </c>
      <c r="BD104" s="374">
        <f>BC104/'4'!AI104</f>
        <v>8.8940138903209107E-2</v>
      </c>
      <c r="BE104" s="373">
        <v>1.146989835809226E-28</v>
      </c>
      <c r="BF104" s="374">
        <f>BE104/'4'!AJ104</f>
        <v>8.8940138903209107E-2</v>
      </c>
      <c r="BG104" s="373">
        <v>1.146989835809226E-28</v>
      </c>
      <c r="BH104" s="374">
        <f>BG104/'4'!AK104</f>
        <v>8.8940138903209107E-2</v>
      </c>
      <c r="BI104" s="373">
        <v>76.038569687422324</v>
      </c>
      <c r="BJ104" s="374">
        <f>BI104/'4'!AL104</f>
        <v>0.11469898358092258</v>
      </c>
      <c r="BK104" s="373">
        <v>1.146989835809226E-28</v>
      </c>
      <c r="BL104" s="374">
        <f>BK104/'4'!AM104</f>
        <v>8.8940138903209107E-2</v>
      </c>
      <c r="BM104" s="373">
        <v>22.022204847537139</v>
      </c>
      <c r="BN104" s="374">
        <f>BM104/'4'!AN104</f>
        <v>3.3218990344069999E-2</v>
      </c>
      <c r="BO104" s="373">
        <v>1.146989835809226E-28</v>
      </c>
      <c r="BP104" s="374">
        <f>BO104/'4'!AO104</f>
        <v>0.11469898358092259</v>
      </c>
      <c r="BQ104" s="373">
        <v>-3.3219121750730593E-2</v>
      </c>
      <c r="BR104" s="374">
        <f>BQ104/'4'!AP104</f>
        <v>0.11469898358092259</v>
      </c>
      <c r="BS104" s="373">
        <v>3.3219121750730593E-2</v>
      </c>
      <c r="BT104" s="375">
        <f>BS104/'4'!AQ104</f>
        <v>0.11469898358092259</v>
      </c>
    </row>
    <row r="105" spans="1:72" s="376" customFormat="1" ht="15">
      <c r="A105" s="305"/>
      <c r="B105" s="256">
        <v>77</v>
      </c>
      <c r="C105" s="1084" t="s">
        <v>725</v>
      </c>
      <c r="D105" s="1084"/>
      <c r="E105" s="1084"/>
      <c r="F105" s="1084"/>
      <c r="G105" s="1084"/>
      <c r="H105" s="1085" t="s">
        <v>796</v>
      </c>
      <c r="I105" s="1086"/>
      <c r="J105" s="315">
        <v>11116</v>
      </c>
      <c r="K105" s="371">
        <v>1669.5930591917197</v>
      </c>
      <c r="L105" s="372">
        <f>K105/'4'!M105</f>
        <v>0.11469898358092259</v>
      </c>
      <c r="M105" s="373">
        <v>1.146989835809226E-28</v>
      </c>
      <c r="N105" s="374">
        <f>M105/'4'!N105</f>
        <v>0.11469898358092259</v>
      </c>
      <c r="O105" s="373">
        <v>1.146989835809226E-28</v>
      </c>
      <c r="P105" s="374">
        <f>O105/'4'!O105</f>
        <v>0.11469898358092259</v>
      </c>
      <c r="Q105" s="373">
        <v>1.146989835809226E-28</v>
      </c>
      <c r="R105" s="374">
        <f>Q105/'4'!P105</f>
        <v>0.11469898358092259</v>
      </c>
      <c r="S105" s="373">
        <v>1669.5930591917197</v>
      </c>
      <c r="T105" s="374">
        <f>S105/'4'!Q105</f>
        <v>0.11469898358092259</v>
      </c>
      <c r="U105" s="373">
        <v>1.146989835809226E-28</v>
      </c>
      <c r="V105" s="374">
        <f>U105/'4'!R105</f>
        <v>8.8940138903209107E-2</v>
      </c>
      <c r="W105" s="373">
        <v>1.146989835809226E-28</v>
      </c>
      <c r="X105" s="374">
        <f>W105/'4'!S105</f>
        <v>8.8940138903209107E-2</v>
      </c>
      <c r="Y105" s="373">
        <v>1669.5930591917197</v>
      </c>
      <c r="Z105" s="374">
        <f>Y105/'4'!T105</f>
        <v>0.11469898358092259</v>
      </c>
      <c r="AA105" s="373">
        <v>1669.5598400699689</v>
      </c>
      <c r="AB105" s="374">
        <f>AA105/'4'!U105</f>
        <v>0.11469898358092259</v>
      </c>
      <c r="AC105" s="373">
        <v>3.3219121750868073E-2</v>
      </c>
      <c r="AD105" s="375">
        <f>AC105/'4'!V105</f>
        <v>0.11469898358092259</v>
      </c>
      <c r="AE105" s="371">
        <v>1.146989835809226E-28</v>
      </c>
      <c r="AF105" s="374">
        <f>AE105/'4'!W105</f>
        <v>0.11469898358092259</v>
      </c>
      <c r="AG105" s="373">
        <v>1.146989835809226E-28</v>
      </c>
      <c r="AH105" s="374">
        <f>AG105/'4'!X105</f>
        <v>0.11469898358092259</v>
      </c>
      <c r="AI105" s="373">
        <v>1.146989835809226E-28</v>
      </c>
      <c r="AJ105" s="374">
        <f>AI105/'4'!Y105</f>
        <v>0.11469898358092259</v>
      </c>
      <c r="AK105" s="373">
        <v>1.146989835809226E-28</v>
      </c>
      <c r="AL105" s="374">
        <f>AK105/'4'!Z105</f>
        <v>0.11469898358092259</v>
      </c>
      <c r="AM105" s="373">
        <v>1.146989835809226E-28</v>
      </c>
      <c r="AN105" s="374">
        <f>AM105/'4'!AA105</f>
        <v>0.11469898358092259</v>
      </c>
      <c r="AO105" s="373">
        <v>1.146989835809226E-28</v>
      </c>
      <c r="AP105" s="374">
        <f>AO105/'4'!AB105</f>
        <v>0.11469898358092259</v>
      </c>
      <c r="AQ105" s="373">
        <v>1.146989835809226E-28</v>
      </c>
      <c r="AR105" s="374">
        <f>AQ105/'4'!AC105</f>
        <v>0.11469898358092259</v>
      </c>
      <c r="AS105" s="373">
        <v>1.146989835809226E-28</v>
      </c>
      <c r="AT105" s="374">
        <f>AS105/'4'!AD105</f>
        <v>0.11469898358092259</v>
      </c>
      <c r="AU105" s="373">
        <v>1.146989835809226E-28</v>
      </c>
      <c r="AV105" s="374">
        <f>AU105/'4'!AE105</f>
        <v>0.11469898358092259</v>
      </c>
      <c r="AW105" s="373">
        <v>1.146989835809226E-28</v>
      </c>
      <c r="AX105" s="375">
        <f>AW105/'4'!AF105</f>
        <v>0.11469898358092259</v>
      </c>
      <c r="AY105" s="371">
        <v>1.146989835809226E-28</v>
      </c>
      <c r="AZ105" s="375">
        <f>AY105/'4'!AG105</f>
        <v>0.11469898358092259</v>
      </c>
      <c r="BA105" s="373">
        <v>1669.5930591917197</v>
      </c>
      <c r="BB105" s="374">
        <f>BA105/'4'!AH105</f>
        <v>0.11469898358092259</v>
      </c>
      <c r="BC105" s="373">
        <v>1.146989835809226E-28</v>
      </c>
      <c r="BD105" s="374">
        <f>BC105/'4'!AI105</f>
        <v>8.8940138903209107E-2</v>
      </c>
      <c r="BE105" s="373">
        <v>1.146989835809226E-28</v>
      </c>
      <c r="BF105" s="374">
        <f>BE105/'4'!AJ105</f>
        <v>8.8940138903209107E-2</v>
      </c>
      <c r="BG105" s="373">
        <v>1.146989835809226E-28</v>
      </c>
      <c r="BH105" s="374">
        <f>BG105/'4'!AK105</f>
        <v>8.8940138903209107E-2</v>
      </c>
      <c r="BI105" s="373">
        <v>1669.5930591917197</v>
      </c>
      <c r="BJ105" s="374">
        <f>BI105/'4'!AL105</f>
        <v>0.11469898358092259</v>
      </c>
      <c r="BK105" s="373">
        <v>1.146989835809226E-28</v>
      </c>
      <c r="BL105" s="374">
        <f>BK105/'4'!AM105</f>
        <v>8.8940138903209107E-2</v>
      </c>
      <c r="BM105" s="373">
        <v>1.146989835809226E-28</v>
      </c>
      <c r="BN105" s="374">
        <f>BM105/'4'!AN105</f>
        <v>8.8940138903209107E-2</v>
      </c>
      <c r="BO105" s="373">
        <v>1669.5930591917197</v>
      </c>
      <c r="BP105" s="374">
        <f>BO105/'4'!AO105</f>
        <v>0.11469898358092259</v>
      </c>
      <c r="BQ105" s="373">
        <v>1669.5598400699689</v>
      </c>
      <c r="BR105" s="374">
        <f>BQ105/'4'!AP105</f>
        <v>0.11469898358092259</v>
      </c>
      <c r="BS105" s="373">
        <v>3.3219121750868073E-2</v>
      </c>
      <c r="BT105" s="375">
        <f>BS105/'4'!AQ105</f>
        <v>0.11469898358092259</v>
      </c>
    </row>
    <row r="106" spans="1:72" s="376" customFormat="1" ht="15">
      <c r="A106" s="305"/>
      <c r="B106" s="256">
        <v>78</v>
      </c>
      <c r="C106" s="1084" t="s">
        <v>725</v>
      </c>
      <c r="D106" s="1084"/>
      <c r="E106" s="1084"/>
      <c r="F106" s="1084"/>
      <c r="G106" s="1084"/>
      <c r="H106" s="1085" t="s">
        <v>796</v>
      </c>
      <c r="I106" s="1086"/>
      <c r="J106" s="315">
        <v>11118</v>
      </c>
      <c r="K106" s="371">
        <v>348.80077838267124</v>
      </c>
      <c r="L106" s="372">
        <f>K106/'4'!M106</f>
        <v>0.11469898358092258</v>
      </c>
      <c r="M106" s="373">
        <v>1.146989835809226E-28</v>
      </c>
      <c r="N106" s="374">
        <f>M106/'4'!N106</f>
        <v>0.11469898358092259</v>
      </c>
      <c r="O106" s="373">
        <v>1.146989835809226E-28</v>
      </c>
      <c r="P106" s="374">
        <f>O106/'4'!O106</f>
        <v>0.11469898358092259</v>
      </c>
      <c r="Q106" s="373">
        <v>1.146989835809226E-28</v>
      </c>
      <c r="R106" s="374">
        <f>Q106/'4'!P106</f>
        <v>0.11469898358092259</v>
      </c>
      <c r="S106" s="373">
        <v>348.80077838267124</v>
      </c>
      <c r="T106" s="374">
        <f>S106/'4'!Q106</f>
        <v>0.11469898358092258</v>
      </c>
      <c r="U106" s="373">
        <v>1.146989835809226E-28</v>
      </c>
      <c r="V106" s="374">
        <f>U106/'4'!R106</f>
        <v>8.8940138903209107E-2</v>
      </c>
      <c r="W106" s="373">
        <v>1.146989835809226E-28</v>
      </c>
      <c r="X106" s="374">
        <f>W106/'4'!S106</f>
        <v>8.8940138903209107E-2</v>
      </c>
      <c r="Y106" s="373">
        <v>348.80077838267124</v>
      </c>
      <c r="Z106" s="374">
        <f>Y106/'4'!T106</f>
        <v>0.11469898358092258</v>
      </c>
      <c r="AA106" s="373">
        <v>348.76755926092051</v>
      </c>
      <c r="AB106" s="374">
        <f>AA106/'4'!U106</f>
        <v>0.11469898358092259</v>
      </c>
      <c r="AC106" s="373">
        <v>3.3219121750763754E-2</v>
      </c>
      <c r="AD106" s="375">
        <f>AC106/'4'!V106</f>
        <v>0.11469898358092259</v>
      </c>
      <c r="AE106" s="371">
        <v>1.146989835809226E-28</v>
      </c>
      <c r="AF106" s="374">
        <f>AE106/'4'!W106</f>
        <v>0.11469898358092259</v>
      </c>
      <c r="AG106" s="373">
        <v>1.146989835809226E-28</v>
      </c>
      <c r="AH106" s="374">
        <f>AG106/'4'!X106</f>
        <v>0.11469898358092259</v>
      </c>
      <c r="AI106" s="373">
        <v>1.146989835809226E-28</v>
      </c>
      <c r="AJ106" s="374">
        <f>AI106/'4'!Y106</f>
        <v>0.11469898358092259</v>
      </c>
      <c r="AK106" s="373">
        <v>1.146989835809226E-28</v>
      </c>
      <c r="AL106" s="374">
        <f>AK106/'4'!Z106</f>
        <v>0.11469898358092259</v>
      </c>
      <c r="AM106" s="373">
        <v>1.146989835809226E-28</v>
      </c>
      <c r="AN106" s="374">
        <f>AM106/'4'!AA106</f>
        <v>0.11469898358092259</v>
      </c>
      <c r="AO106" s="373">
        <v>1.146989835809226E-28</v>
      </c>
      <c r="AP106" s="374">
        <f>AO106/'4'!AB106</f>
        <v>0.11469898358092259</v>
      </c>
      <c r="AQ106" s="373">
        <v>1.146989835809226E-28</v>
      </c>
      <c r="AR106" s="374">
        <f>AQ106/'4'!AC106</f>
        <v>0.11469898358092259</v>
      </c>
      <c r="AS106" s="373">
        <v>1.146989835809226E-28</v>
      </c>
      <c r="AT106" s="374">
        <f>AS106/'4'!AD106</f>
        <v>0.11469898358092259</v>
      </c>
      <c r="AU106" s="373">
        <v>1.146989835809226E-28</v>
      </c>
      <c r="AV106" s="374">
        <f>AU106/'4'!AE106</f>
        <v>0.11469898358092259</v>
      </c>
      <c r="AW106" s="373">
        <v>1.146989835809226E-28</v>
      </c>
      <c r="AX106" s="375">
        <f>AW106/'4'!AF106</f>
        <v>0.11469898358092259</v>
      </c>
      <c r="AY106" s="371">
        <v>1.146989835809226E-28</v>
      </c>
      <c r="AZ106" s="375">
        <f>AY106/'4'!AG106</f>
        <v>0.11469898358092259</v>
      </c>
      <c r="BA106" s="373">
        <v>348.80077838267124</v>
      </c>
      <c r="BB106" s="374">
        <f>BA106/'4'!AH106</f>
        <v>0.11469898358092258</v>
      </c>
      <c r="BC106" s="373">
        <v>1.146989835809226E-28</v>
      </c>
      <c r="BD106" s="374">
        <f>BC106/'4'!AI106</f>
        <v>8.8940138903209107E-2</v>
      </c>
      <c r="BE106" s="373">
        <v>1.146989835809226E-28</v>
      </c>
      <c r="BF106" s="374">
        <f>BE106/'4'!AJ106</f>
        <v>8.8940138903209107E-2</v>
      </c>
      <c r="BG106" s="373">
        <v>1.146989835809226E-28</v>
      </c>
      <c r="BH106" s="374">
        <f>BG106/'4'!AK106</f>
        <v>8.8940138903209107E-2</v>
      </c>
      <c r="BI106" s="373">
        <v>348.80077838267124</v>
      </c>
      <c r="BJ106" s="374">
        <f>BI106/'4'!AL106</f>
        <v>0.11469898358092258</v>
      </c>
      <c r="BK106" s="373">
        <v>1.146989835809226E-28</v>
      </c>
      <c r="BL106" s="374">
        <f>BK106/'4'!AM106</f>
        <v>8.8940138903209107E-2</v>
      </c>
      <c r="BM106" s="373">
        <v>1.146989835809226E-28</v>
      </c>
      <c r="BN106" s="374">
        <f>BM106/'4'!AN106</f>
        <v>8.8940138903209107E-2</v>
      </c>
      <c r="BO106" s="373">
        <v>348.80077838267124</v>
      </c>
      <c r="BP106" s="374">
        <f>BO106/'4'!AO106</f>
        <v>0.11469898358092258</v>
      </c>
      <c r="BQ106" s="373">
        <v>348.76755926092051</v>
      </c>
      <c r="BR106" s="374">
        <f>BQ106/'4'!AP106</f>
        <v>0.11469898358092259</v>
      </c>
      <c r="BS106" s="373">
        <v>3.3219121750763754E-2</v>
      </c>
      <c r="BT106" s="375">
        <f>BS106/'4'!AQ106</f>
        <v>0.11469898358092259</v>
      </c>
    </row>
    <row r="107" spans="1:72" s="376" customFormat="1" ht="15">
      <c r="A107" s="305"/>
      <c r="B107" s="256">
        <v>79</v>
      </c>
      <c r="C107" s="1084" t="s">
        <v>726</v>
      </c>
      <c r="D107" s="1084"/>
      <c r="E107" s="1084"/>
      <c r="F107" s="1084"/>
      <c r="G107" s="1084"/>
      <c r="H107" s="1085" t="s">
        <v>796</v>
      </c>
      <c r="I107" s="1086"/>
      <c r="J107" s="315">
        <v>19000</v>
      </c>
      <c r="K107" s="371">
        <v>2123.2998240631982</v>
      </c>
      <c r="L107" s="372">
        <f>K107/'4'!M107</f>
        <v>0.11469898358092259</v>
      </c>
      <c r="M107" s="373">
        <v>1.146989835809226E-28</v>
      </c>
      <c r="N107" s="374">
        <f>M107/'4'!N107</f>
        <v>0.11469898358092259</v>
      </c>
      <c r="O107" s="373">
        <v>1.146989835809226E-28</v>
      </c>
      <c r="P107" s="374">
        <f>O107/'4'!O107</f>
        <v>0.11469898358092259</v>
      </c>
      <c r="Q107" s="373">
        <v>1.146989835809226E-28</v>
      </c>
      <c r="R107" s="374">
        <f>Q107/'4'!P107</f>
        <v>0.11469898358092259</v>
      </c>
      <c r="S107" s="373">
        <v>2123.2998240631982</v>
      </c>
      <c r="T107" s="374">
        <f>S107/'4'!Q107</f>
        <v>0.11469898358092259</v>
      </c>
      <c r="U107" s="373">
        <v>1.146989835809226E-28</v>
      </c>
      <c r="V107" s="374">
        <f>U107/'4'!R107</f>
        <v>8.8940138903209107E-2</v>
      </c>
      <c r="W107" s="373">
        <v>1.146989835809226E-28</v>
      </c>
      <c r="X107" s="374">
        <f>W107/'4'!S107</f>
        <v>8.8940138903209107E-2</v>
      </c>
      <c r="Y107" s="373">
        <v>2123.2998240631982</v>
      </c>
      <c r="Z107" s="374">
        <f>Y107/'4'!T107</f>
        <v>0.11469898358092259</v>
      </c>
      <c r="AA107" s="373">
        <v>2123.2666049414474</v>
      </c>
      <c r="AB107" s="374">
        <f>AA107/'4'!U107</f>
        <v>0.11469898358092259</v>
      </c>
      <c r="AC107" s="373">
        <v>3.3219121750659435E-2</v>
      </c>
      <c r="AD107" s="375">
        <f>AC107/'4'!V107</f>
        <v>0.11469898358092259</v>
      </c>
      <c r="AE107" s="371">
        <v>1.146989835809226E-28</v>
      </c>
      <c r="AF107" s="374">
        <f>AE107/'4'!W107</f>
        <v>0.11469898358092259</v>
      </c>
      <c r="AG107" s="373">
        <v>1.146989835809226E-28</v>
      </c>
      <c r="AH107" s="374">
        <f>AG107/'4'!X107</f>
        <v>0.11469898358092259</v>
      </c>
      <c r="AI107" s="373">
        <v>1.146989835809226E-28</v>
      </c>
      <c r="AJ107" s="374">
        <f>AI107/'4'!Y107</f>
        <v>0.11469898358092259</v>
      </c>
      <c r="AK107" s="373">
        <v>1.146989835809226E-28</v>
      </c>
      <c r="AL107" s="374">
        <f>AK107/'4'!Z107</f>
        <v>0.11469898358092259</v>
      </c>
      <c r="AM107" s="373">
        <v>1.146989835809226E-28</v>
      </c>
      <c r="AN107" s="374">
        <f>AM107/'4'!AA107</f>
        <v>0.11469898358092259</v>
      </c>
      <c r="AO107" s="373">
        <v>1.146989835809226E-28</v>
      </c>
      <c r="AP107" s="374">
        <f>AO107/'4'!AB107</f>
        <v>0.11469898358092259</v>
      </c>
      <c r="AQ107" s="373">
        <v>1.146989835809226E-28</v>
      </c>
      <c r="AR107" s="374">
        <f>AQ107/'4'!AC107</f>
        <v>0.11469898358092259</v>
      </c>
      <c r="AS107" s="373">
        <v>1.146989835809226E-28</v>
      </c>
      <c r="AT107" s="374">
        <f>AS107/'4'!AD107</f>
        <v>0.11469898358092259</v>
      </c>
      <c r="AU107" s="373">
        <v>1.146989835809226E-28</v>
      </c>
      <c r="AV107" s="374">
        <f>AU107/'4'!AE107</f>
        <v>0.11469898358092259</v>
      </c>
      <c r="AW107" s="373">
        <v>1.146989835809226E-28</v>
      </c>
      <c r="AX107" s="375">
        <f>AW107/'4'!AF107</f>
        <v>0.11469898358092259</v>
      </c>
      <c r="AY107" s="371">
        <v>1.146989835809226E-28</v>
      </c>
      <c r="AZ107" s="375">
        <f>AY107/'4'!AG107</f>
        <v>0.11469898358092259</v>
      </c>
      <c r="BA107" s="373">
        <v>2123.2998240631982</v>
      </c>
      <c r="BB107" s="374">
        <f>BA107/'4'!AH107</f>
        <v>0.11469898358092259</v>
      </c>
      <c r="BC107" s="373">
        <v>1.146989835809226E-28</v>
      </c>
      <c r="BD107" s="374">
        <f>BC107/'4'!AI107</f>
        <v>8.8940138903209107E-2</v>
      </c>
      <c r="BE107" s="373">
        <v>1.146989835809226E-28</v>
      </c>
      <c r="BF107" s="374">
        <f>BE107/'4'!AJ107</f>
        <v>8.8940138903209107E-2</v>
      </c>
      <c r="BG107" s="373">
        <v>1.146989835809226E-28</v>
      </c>
      <c r="BH107" s="374">
        <f>BG107/'4'!AK107</f>
        <v>8.8940138903209107E-2</v>
      </c>
      <c r="BI107" s="373">
        <v>2123.2998240631982</v>
      </c>
      <c r="BJ107" s="374">
        <f>BI107/'4'!AL107</f>
        <v>0.11469898358092259</v>
      </c>
      <c r="BK107" s="373">
        <v>1.146989835809226E-28</v>
      </c>
      <c r="BL107" s="374">
        <f>BK107/'4'!AM107</f>
        <v>8.8940138903209107E-2</v>
      </c>
      <c r="BM107" s="373">
        <v>1.146989835809226E-28</v>
      </c>
      <c r="BN107" s="374">
        <f>BM107/'4'!AN107</f>
        <v>8.8940138903209107E-2</v>
      </c>
      <c r="BO107" s="373">
        <v>2123.2998240631982</v>
      </c>
      <c r="BP107" s="374">
        <f>BO107/'4'!AO107</f>
        <v>0.11469898358092259</v>
      </c>
      <c r="BQ107" s="373">
        <v>2123.2666049414474</v>
      </c>
      <c r="BR107" s="374">
        <f>BQ107/'4'!AP107</f>
        <v>0.11469898358092259</v>
      </c>
      <c r="BS107" s="373">
        <v>3.3219121750659435E-2</v>
      </c>
      <c r="BT107" s="375">
        <f>BS107/'4'!AQ107</f>
        <v>0.11469898358092259</v>
      </c>
    </row>
    <row r="108" spans="1:72" s="376" customFormat="1" ht="15">
      <c r="A108" s="305"/>
      <c r="B108" s="256">
        <v>80</v>
      </c>
      <c r="C108" s="1084" t="s">
        <v>727</v>
      </c>
      <c r="D108" s="1084"/>
      <c r="E108" s="1084"/>
      <c r="F108" s="1084"/>
      <c r="G108" s="1084"/>
      <c r="H108" s="1085" t="s">
        <v>796</v>
      </c>
      <c r="I108" s="1086"/>
      <c r="J108" s="315">
        <v>19001</v>
      </c>
      <c r="K108" s="371">
        <v>1729.2213827342812</v>
      </c>
      <c r="L108" s="372">
        <f>K108/'4'!M108</f>
        <v>0.11469898358092259</v>
      </c>
      <c r="M108" s="373">
        <v>1.146989835809226E-28</v>
      </c>
      <c r="N108" s="374">
        <f>M108/'4'!N108</f>
        <v>0.11469898358092259</v>
      </c>
      <c r="O108" s="373">
        <v>1.146989835809226E-28</v>
      </c>
      <c r="P108" s="374">
        <f>O108/'4'!O108</f>
        <v>0.11469898358092259</v>
      </c>
      <c r="Q108" s="373">
        <v>1.146989835809226E-28</v>
      </c>
      <c r="R108" s="374">
        <f>Q108/'4'!P108</f>
        <v>0.11469898358092259</v>
      </c>
      <c r="S108" s="373">
        <v>1729.2213827342812</v>
      </c>
      <c r="T108" s="374">
        <f>S108/'4'!Q108</f>
        <v>0.11469898358092259</v>
      </c>
      <c r="U108" s="373">
        <v>1.146989835809226E-28</v>
      </c>
      <c r="V108" s="374">
        <f>U108/'4'!R108</f>
        <v>8.8940138903209107E-2</v>
      </c>
      <c r="W108" s="373">
        <v>1.146989835809226E-28</v>
      </c>
      <c r="X108" s="374">
        <f>W108/'4'!S108</f>
        <v>8.8940138903209107E-2</v>
      </c>
      <c r="Y108" s="373">
        <v>1729.2213827342812</v>
      </c>
      <c r="Z108" s="374">
        <f>Y108/'4'!T108</f>
        <v>0.11469898358092259</v>
      </c>
      <c r="AA108" s="373">
        <v>1729.1881636125304</v>
      </c>
      <c r="AB108" s="374">
        <f>AA108/'4'!U108</f>
        <v>0.11469898358092259</v>
      </c>
      <c r="AC108" s="373">
        <v>3.3219121750659435E-2</v>
      </c>
      <c r="AD108" s="375">
        <f>AC108/'4'!V108</f>
        <v>0.11469898358092259</v>
      </c>
      <c r="AE108" s="371">
        <v>1.146989835809226E-28</v>
      </c>
      <c r="AF108" s="374">
        <f>AE108/'4'!W108</f>
        <v>0.11469898358092259</v>
      </c>
      <c r="AG108" s="373">
        <v>1.146989835809226E-28</v>
      </c>
      <c r="AH108" s="374">
        <f>AG108/'4'!X108</f>
        <v>0.11469898358092259</v>
      </c>
      <c r="AI108" s="373">
        <v>1.146989835809226E-28</v>
      </c>
      <c r="AJ108" s="374">
        <f>AI108/'4'!Y108</f>
        <v>0.11469898358092259</v>
      </c>
      <c r="AK108" s="373">
        <v>1.146989835809226E-28</v>
      </c>
      <c r="AL108" s="374">
        <f>AK108/'4'!Z108</f>
        <v>0.11469898358092259</v>
      </c>
      <c r="AM108" s="373">
        <v>1.146989835809226E-28</v>
      </c>
      <c r="AN108" s="374">
        <f>AM108/'4'!AA108</f>
        <v>0.11469898358092259</v>
      </c>
      <c r="AO108" s="373">
        <v>1.146989835809226E-28</v>
      </c>
      <c r="AP108" s="374">
        <f>AO108/'4'!AB108</f>
        <v>0.11469898358092259</v>
      </c>
      <c r="AQ108" s="373">
        <v>1.146989835809226E-28</v>
      </c>
      <c r="AR108" s="374">
        <f>AQ108/'4'!AC108</f>
        <v>0.11469898358092259</v>
      </c>
      <c r="AS108" s="373">
        <v>1.146989835809226E-28</v>
      </c>
      <c r="AT108" s="374">
        <f>AS108/'4'!AD108</f>
        <v>0.11469898358092259</v>
      </c>
      <c r="AU108" s="373">
        <v>1.146989835809226E-28</v>
      </c>
      <c r="AV108" s="374">
        <f>AU108/'4'!AE108</f>
        <v>0.11469898358092259</v>
      </c>
      <c r="AW108" s="373">
        <v>1.146989835809226E-28</v>
      </c>
      <c r="AX108" s="375">
        <f>AW108/'4'!AF108</f>
        <v>0.11469898358092259</v>
      </c>
      <c r="AY108" s="371">
        <v>1.146989835809226E-28</v>
      </c>
      <c r="AZ108" s="375">
        <f>AY108/'4'!AG108</f>
        <v>0.11469898358092259</v>
      </c>
      <c r="BA108" s="373">
        <v>1729.2213827342812</v>
      </c>
      <c r="BB108" s="374">
        <f>BA108/'4'!AH108</f>
        <v>0.11469898358092259</v>
      </c>
      <c r="BC108" s="373">
        <v>1.146989835809226E-28</v>
      </c>
      <c r="BD108" s="374">
        <f>BC108/'4'!AI108</f>
        <v>8.8940138903209107E-2</v>
      </c>
      <c r="BE108" s="373">
        <v>1.146989835809226E-28</v>
      </c>
      <c r="BF108" s="374">
        <f>BE108/'4'!AJ108</f>
        <v>8.8940138903209107E-2</v>
      </c>
      <c r="BG108" s="373">
        <v>1.146989835809226E-28</v>
      </c>
      <c r="BH108" s="374">
        <f>BG108/'4'!AK108</f>
        <v>8.8940138903209107E-2</v>
      </c>
      <c r="BI108" s="373">
        <v>1729.2213827342812</v>
      </c>
      <c r="BJ108" s="374">
        <f>BI108/'4'!AL108</f>
        <v>0.11469898358092259</v>
      </c>
      <c r="BK108" s="373">
        <v>1.146989835809226E-28</v>
      </c>
      <c r="BL108" s="374">
        <f>BK108/'4'!AM108</f>
        <v>8.8940138903209107E-2</v>
      </c>
      <c r="BM108" s="373">
        <v>1.146989835809226E-28</v>
      </c>
      <c r="BN108" s="374">
        <f>BM108/'4'!AN108</f>
        <v>8.8940138903209107E-2</v>
      </c>
      <c r="BO108" s="373">
        <v>1729.2213827342812</v>
      </c>
      <c r="BP108" s="374">
        <f>BO108/'4'!AO108</f>
        <v>0.11469898358092259</v>
      </c>
      <c r="BQ108" s="373">
        <v>1729.1881636125304</v>
      </c>
      <c r="BR108" s="374">
        <f>BQ108/'4'!AP108</f>
        <v>0.11469898358092259</v>
      </c>
      <c r="BS108" s="373">
        <v>3.3219121750659435E-2</v>
      </c>
      <c r="BT108" s="375">
        <f>BS108/'4'!AQ108</f>
        <v>0.11469898358092259</v>
      </c>
    </row>
    <row r="109" spans="1:72" s="376" customFormat="1" ht="15">
      <c r="A109" s="305"/>
      <c r="B109" s="256">
        <v>81</v>
      </c>
      <c r="C109" s="1084" t="s">
        <v>728</v>
      </c>
      <c r="D109" s="1084"/>
      <c r="E109" s="1084"/>
      <c r="F109" s="1084"/>
      <c r="G109" s="1084"/>
      <c r="H109" s="1085" t="s">
        <v>804</v>
      </c>
      <c r="I109" s="1086"/>
      <c r="J109" s="315">
        <v>21705</v>
      </c>
      <c r="K109" s="371">
        <v>20.244439295644117</v>
      </c>
      <c r="L109" s="372">
        <f>K109/'4'!M109</f>
        <v>0.1</v>
      </c>
      <c r="M109" s="373">
        <v>1.0000000000000001E-28</v>
      </c>
      <c r="N109" s="374">
        <f>M109/'4'!N109</f>
        <v>0.1</v>
      </c>
      <c r="O109" s="373">
        <v>1.0000000000000001E-28</v>
      </c>
      <c r="P109" s="374">
        <f>O109/'4'!O109</f>
        <v>0.1</v>
      </c>
      <c r="Q109" s="373">
        <v>1.0000000000000001E-28</v>
      </c>
      <c r="R109" s="374">
        <f>Q109/'4'!P109</f>
        <v>0.1</v>
      </c>
      <c r="S109" s="373">
        <v>20.244439295644117</v>
      </c>
      <c r="T109" s="374">
        <f>S109/'4'!Q109</f>
        <v>0.1</v>
      </c>
      <c r="U109" s="373">
        <v>1.0000000000000001E-28</v>
      </c>
      <c r="V109" s="374">
        <f>U109/'4'!R109</f>
        <v>7.7542220625224575E-2</v>
      </c>
      <c r="W109" s="373">
        <v>1.0000000000000001E-28</v>
      </c>
      <c r="X109" s="374">
        <f>W109/'4'!S109</f>
        <v>7.7542220625224575E-2</v>
      </c>
      <c r="Y109" s="373">
        <v>20.244439295644117</v>
      </c>
      <c r="Z109" s="374">
        <f>Y109/'4'!T109</f>
        <v>0.1</v>
      </c>
      <c r="AA109" s="373">
        <v>20.215477293790549</v>
      </c>
      <c r="AB109" s="374">
        <f>AA109/'4'!U109</f>
        <v>0.1</v>
      </c>
      <c r="AC109" s="373">
        <v>2.8962001853568609E-2</v>
      </c>
      <c r="AD109" s="375">
        <f>AC109/'4'!V109</f>
        <v>0.1</v>
      </c>
      <c r="AE109" s="371">
        <v>1.0000000000000001E-28</v>
      </c>
      <c r="AF109" s="374">
        <f>AE109/'4'!W109</f>
        <v>0.1</v>
      </c>
      <c r="AG109" s="373">
        <v>1.0000000000000001E-28</v>
      </c>
      <c r="AH109" s="374">
        <f>AG109/'4'!X109</f>
        <v>0.1</v>
      </c>
      <c r="AI109" s="373">
        <v>1.0000000000000001E-28</v>
      </c>
      <c r="AJ109" s="374">
        <f>AI109/'4'!Y109</f>
        <v>0.1</v>
      </c>
      <c r="AK109" s="373">
        <v>1.0000000000000001E-28</v>
      </c>
      <c r="AL109" s="374">
        <f>AK109/'4'!Z109</f>
        <v>0.1</v>
      </c>
      <c r="AM109" s="373">
        <v>1.0000000000000001E-28</v>
      </c>
      <c r="AN109" s="374">
        <f>AM109/'4'!AA109</f>
        <v>0.1</v>
      </c>
      <c r="AO109" s="373">
        <v>1.0000000000000001E-28</v>
      </c>
      <c r="AP109" s="374">
        <f>AO109/'4'!AB109</f>
        <v>0.1</v>
      </c>
      <c r="AQ109" s="373">
        <v>1.0000000000000001E-28</v>
      </c>
      <c r="AR109" s="374">
        <f>AQ109/'4'!AC109</f>
        <v>0.1</v>
      </c>
      <c r="AS109" s="373">
        <v>1.0000000000000001E-28</v>
      </c>
      <c r="AT109" s="374">
        <f>AS109/'4'!AD109</f>
        <v>0.1</v>
      </c>
      <c r="AU109" s="373">
        <v>1.0000000000000001E-28</v>
      </c>
      <c r="AV109" s="374">
        <f>AU109/'4'!AE109</f>
        <v>0.1</v>
      </c>
      <c r="AW109" s="373">
        <v>1.0000000000000001E-28</v>
      </c>
      <c r="AX109" s="375">
        <f>AW109/'4'!AF109</f>
        <v>0.1</v>
      </c>
      <c r="AY109" s="371">
        <v>1.0000000000000001E-28</v>
      </c>
      <c r="AZ109" s="375">
        <f>AY109/'4'!AG109</f>
        <v>0.1</v>
      </c>
      <c r="BA109" s="373">
        <v>20.244439295644117</v>
      </c>
      <c r="BB109" s="374">
        <f>BA109/'4'!AH109</f>
        <v>0.1</v>
      </c>
      <c r="BC109" s="373">
        <v>1.0000000000000001E-28</v>
      </c>
      <c r="BD109" s="374">
        <f>BC109/'4'!AI109</f>
        <v>7.7542220625224575E-2</v>
      </c>
      <c r="BE109" s="373">
        <v>1.0000000000000001E-28</v>
      </c>
      <c r="BF109" s="374">
        <f>BE109/'4'!AJ109</f>
        <v>7.7542220625224575E-2</v>
      </c>
      <c r="BG109" s="373">
        <v>1.0000000000000001E-28</v>
      </c>
      <c r="BH109" s="374">
        <f>BG109/'4'!AK109</f>
        <v>7.7542220625224575E-2</v>
      </c>
      <c r="BI109" s="373">
        <v>20.244439295644117</v>
      </c>
      <c r="BJ109" s="374">
        <f>BI109/'4'!AL109</f>
        <v>0.1</v>
      </c>
      <c r="BK109" s="373">
        <v>1.0000000000000001E-28</v>
      </c>
      <c r="BL109" s="374">
        <f>BK109/'4'!AM109</f>
        <v>7.7542220625224575E-2</v>
      </c>
      <c r="BM109" s="373">
        <v>1.0000000000000001E-28</v>
      </c>
      <c r="BN109" s="374">
        <f>BM109/'4'!AN109</f>
        <v>7.7542220625224575E-2</v>
      </c>
      <c r="BO109" s="373">
        <v>20.244439295644117</v>
      </c>
      <c r="BP109" s="374">
        <f>BO109/'4'!AO109</f>
        <v>0.1</v>
      </c>
      <c r="BQ109" s="373">
        <v>20.215477293790549</v>
      </c>
      <c r="BR109" s="374">
        <f>BQ109/'4'!AP109</f>
        <v>0.1</v>
      </c>
      <c r="BS109" s="373">
        <v>2.8962001853568609E-2</v>
      </c>
      <c r="BT109" s="375">
        <f>BS109/'4'!AQ109</f>
        <v>0.1</v>
      </c>
    </row>
    <row r="110" spans="1:72" s="376" customFormat="1" ht="15">
      <c r="A110" s="305"/>
      <c r="B110" s="256">
        <v>82</v>
      </c>
      <c r="C110" s="1084" t="s">
        <v>729</v>
      </c>
      <c r="D110" s="1084"/>
      <c r="E110" s="1084"/>
      <c r="F110" s="1084"/>
      <c r="G110" s="1084"/>
      <c r="H110" s="1085" t="s">
        <v>796</v>
      </c>
      <c r="I110" s="1086"/>
      <c r="J110" s="315">
        <v>24108</v>
      </c>
      <c r="K110" s="371">
        <v>49.82868262609589</v>
      </c>
      <c r="L110" s="372">
        <f>K110/'4'!M110</f>
        <v>0.11469898358092259</v>
      </c>
      <c r="M110" s="373">
        <v>1.146989835809226E-28</v>
      </c>
      <c r="N110" s="374">
        <f>M110/'4'!N110</f>
        <v>0.11469898358092259</v>
      </c>
      <c r="O110" s="373">
        <v>1.146989835809226E-28</v>
      </c>
      <c r="P110" s="374">
        <f>O110/'4'!O110</f>
        <v>0.11469898358092259</v>
      </c>
      <c r="Q110" s="373">
        <v>1.146989835809226E-28</v>
      </c>
      <c r="R110" s="374">
        <f>Q110/'4'!P110</f>
        <v>0.11469898358092259</v>
      </c>
      <c r="S110" s="373">
        <v>49.82868262609589</v>
      </c>
      <c r="T110" s="374">
        <f>S110/'4'!Q110</f>
        <v>0.11469898358092259</v>
      </c>
      <c r="U110" s="373">
        <v>1.146989835809226E-28</v>
      </c>
      <c r="V110" s="374">
        <f>U110/'4'!R110</f>
        <v>8.8940138903209107E-2</v>
      </c>
      <c r="W110" s="373">
        <v>1.146989835809226E-28</v>
      </c>
      <c r="X110" s="374">
        <f>W110/'4'!S110</f>
        <v>8.8940138903209107E-2</v>
      </c>
      <c r="Y110" s="373">
        <v>49.82868262609589</v>
      </c>
      <c r="Z110" s="374">
        <f>Y110/'4'!T110</f>
        <v>0.11469898358092259</v>
      </c>
      <c r="AA110" s="373">
        <v>49.795463504345157</v>
      </c>
      <c r="AB110" s="374">
        <f>AA110/'4'!U110</f>
        <v>0.11469898358092258</v>
      </c>
      <c r="AC110" s="373">
        <v>3.3219121750731155E-2</v>
      </c>
      <c r="AD110" s="375">
        <f>AC110/'4'!V110</f>
        <v>0.11469898358092259</v>
      </c>
      <c r="AE110" s="371">
        <v>1.146989835809226E-28</v>
      </c>
      <c r="AF110" s="374">
        <f>AE110/'4'!W110</f>
        <v>0.11469898358092259</v>
      </c>
      <c r="AG110" s="373">
        <v>1.146989835809226E-28</v>
      </c>
      <c r="AH110" s="374">
        <f>AG110/'4'!X110</f>
        <v>0.11469898358092259</v>
      </c>
      <c r="AI110" s="373">
        <v>1.146989835809226E-28</v>
      </c>
      <c r="AJ110" s="374">
        <f>AI110/'4'!Y110</f>
        <v>0.11469898358092259</v>
      </c>
      <c r="AK110" s="373">
        <v>1.146989835809226E-28</v>
      </c>
      <c r="AL110" s="374">
        <f>AK110/'4'!Z110</f>
        <v>0.11469898358092259</v>
      </c>
      <c r="AM110" s="373">
        <v>1.146989835809226E-28</v>
      </c>
      <c r="AN110" s="374">
        <f>AM110/'4'!AA110</f>
        <v>0.11469898358092259</v>
      </c>
      <c r="AO110" s="373">
        <v>1.146989835809226E-28</v>
      </c>
      <c r="AP110" s="374">
        <f>AO110/'4'!AB110</f>
        <v>0.11469898358092259</v>
      </c>
      <c r="AQ110" s="373">
        <v>1.146989835809226E-28</v>
      </c>
      <c r="AR110" s="374">
        <f>AQ110/'4'!AC110</f>
        <v>0.11469898358092259</v>
      </c>
      <c r="AS110" s="373">
        <v>1.146989835809226E-28</v>
      </c>
      <c r="AT110" s="374">
        <f>AS110/'4'!AD110</f>
        <v>0.11469898358092259</v>
      </c>
      <c r="AU110" s="373">
        <v>1.146989835809226E-28</v>
      </c>
      <c r="AV110" s="374">
        <f>AU110/'4'!AE110</f>
        <v>0.11469898358092259</v>
      </c>
      <c r="AW110" s="373">
        <v>1.146989835809226E-28</v>
      </c>
      <c r="AX110" s="375">
        <f>AW110/'4'!AF110</f>
        <v>0.11469898358092259</v>
      </c>
      <c r="AY110" s="371">
        <v>1.146989835809226E-28</v>
      </c>
      <c r="AZ110" s="375">
        <f>AY110/'4'!AG110</f>
        <v>0.11469898358092259</v>
      </c>
      <c r="BA110" s="373">
        <v>49.82868262609589</v>
      </c>
      <c r="BB110" s="374">
        <f>BA110/'4'!AH110</f>
        <v>0.11469898358092259</v>
      </c>
      <c r="BC110" s="373">
        <v>1.146989835809226E-28</v>
      </c>
      <c r="BD110" s="374">
        <f>BC110/'4'!AI110</f>
        <v>8.8940138903209107E-2</v>
      </c>
      <c r="BE110" s="373">
        <v>1.146989835809226E-28</v>
      </c>
      <c r="BF110" s="374">
        <f>BE110/'4'!AJ110</f>
        <v>8.8940138903209107E-2</v>
      </c>
      <c r="BG110" s="373">
        <v>1.146989835809226E-28</v>
      </c>
      <c r="BH110" s="374">
        <f>BG110/'4'!AK110</f>
        <v>8.8940138903209107E-2</v>
      </c>
      <c r="BI110" s="373">
        <v>49.82868262609589</v>
      </c>
      <c r="BJ110" s="374">
        <f>BI110/'4'!AL110</f>
        <v>0.11469898358092259</v>
      </c>
      <c r="BK110" s="373">
        <v>1.146989835809226E-28</v>
      </c>
      <c r="BL110" s="374">
        <f>BK110/'4'!AM110</f>
        <v>8.8940138903209107E-2</v>
      </c>
      <c r="BM110" s="373">
        <v>1.146989835809226E-28</v>
      </c>
      <c r="BN110" s="374">
        <f>BM110/'4'!AN110</f>
        <v>8.8940138903209107E-2</v>
      </c>
      <c r="BO110" s="373">
        <v>49.82868262609589</v>
      </c>
      <c r="BP110" s="374">
        <f>BO110/'4'!AO110</f>
        <v>0.11469898358092259</v>
      </c>
      <c r="BQ110" s="373">
        <v>49.795463504345157</v>
      </c>
      <c r="BR110" s="374">
        <f>BQ110/'4'!AP110</f>
        <v>0.11469898358092258</v>
      </c>
      <c r="BS110" s="373">
        <v>3.3219121750731155E-2</v>
      </c>
      <c r="BT110" s="375">
        <f>BS110/'4'!AQ110</f>
        <v>0.11469898358092259</v>
      </c>
    </row>
    <row r="111" spans="1:72" s="376" customFormat="1" ht="15">
      <c r="A111" s="305"/>
      <c r="B111" s="256">
        <v>83</v>
      </c>
      <c r="C111" s="1084" t="s">
        <v>729</v>
      </c>
      <c r="D111" s="1084"/>
      <c r="E111" s="1084"/>
      <c r="F111" s="1084"/>
      <c r="G111" s="1084"/>
      <c r="H111" s="1085" t="s">
        <v>796</v>
      </c>
      <c r="I111" s="1086"/>
      <c r="J111" s="315">
        <v>24109</v>
      </c>
      <c r="K111" s="371">
        <v>49.82868262609589</v>
      </c>
      <c r="L111" s="372">
        <f>K111/'4'!M111</f>
        <v>0.11469898358092259</v>
      </c>
      <c r="M111" s="373">
        <v>1.146989835809226E-28</v>
      </c>
      <c r="N111" s="374">
        <f>M111/'4'!N111</f>
        <v>0.11469898358092259</v>
      </c>
      <c r="O111" s="373">
        <v>1.146989835809226E-28</v>
      </c>
      <c r="P111" s="374">
        <f>O111/'4'!O111</f>
        <v>0.11469898358092259</v>
      </c>
      <c r="Q111" s="373">
        <v>1.146989835809226E-28</v>
      </c>
      <c r="R111" s="374">
        <f>Q111/'4'!P111</f>
        <v>0.11469898358092259</v>
      </c>
      <c r="S111" s="373">
        <v>49.82868262609589</v>
      </c>
      <c r="T111" s="374">
        <f>S111/'4'!Q111</f>
        <v>0.11469898358092259</v>
      </c>
      <c r="U111" s="373">
        <v>1.146989835809226E-28</v>
      </c>
      <c r="V111" s="374">
        <f>U111/'4'!R111</f>
        <v>8.8940138903209107E-2</v>
      </c>
      <c r="W111" s="373">
        <v>1.146989835809226E-28</v>
      </c>
      <c r="X111" s="374">
        <f>W111/'4'!S111</f>
        <v>8.8940138903209107E-2</v>
      </c>
      <c r="Y111" s="373">
        <v>49.82868262609589</v>
      </c>
      <c r="Z111" s="374">
        <f>Y111/'4'!T111</f>
        <v>0.11469898358092259</v>
      </c>
      <c r="AA111" s="373">
        <v>49.795463504345157</v>
      </c>
      <c r="AB111" s="374">
        <f>AA111/'4'!U111</f>
        <v>0.11469898358092258</v>
      </c>
      <c r="AC111" s="373">
        <v>3.3219121750731155E-2</v>
      </c>
      <c r="AD111" s="375">
        <f>AC111/'4'!V111</f>
        <v>0.11469898358092259</v>
      </c>
      <c r="AE111" s="371">
        <v>1.146989835809226E-28</v>
      </c>
      <c r="AF111" s="374">
        <f>AE111/'4'!W111</f>
        <v>0.11469898358092259</v>
      </c>
      <c r="AG111" s="373">
        <v>1.146989835809226E-28</v>
      </c>
      <c r="AH111" s="374">
        <f>AG111/'4'!X111</f>
        <v>0.11469898358092259</v>
      </c>
      <c r="AI111" s="373">
        <v>1.146989835809226E-28</v>
      </c>
      <c r="AJ111" s="374">
        <f>AI111/'4'!Y111</f>
        <v>0.11469898358092259</v>
      </c>
      <c r="AK111" s="373">
        <v>1.146989835809226E-28</v>
      </c>
      <c r="AL111" s="374">
        <f>AK111/'4'!Z111</f>
        <v>0.11469898358092259</v>
      </c>
      <c r="AM111" s="373">
        <v>1.146989835809226E-28</v>
      </c>
      <c r="AN111" s="374">
        <f>AM111/'4'!AA111</f>
        <v>0.11469898358092259</v>
      </c>
      <c r="AO111" s="373">
        <v>1.146989835809226E-28</v>
      </c>
      <c r="AP111" s="374">
        <f>AO111/'4'!AB111</f>
        <v>0.11469898358092259</v>
      </c>
      <c r="AQ111" s="373">
        <v>1.146989835809226E-28</v>
      </c>
      <c r="AR111" s="374">
        <f>AQ111/'4'!AC111</f>
        <v>0.11469898358092259</v>
      </c>
      <c r="AS111" s="373">
        <v>1.146989835809226E-28</v>
      </c>
      <c r="AT111" s="374">
        <f>AS111/'4'!AD111</f>
        <v>0.11469898358092259</v>
      </c>
      <c r="AU111" s="373">
        <v>1.146989835809226E-28</v>
      </c>
      <c r="AV111" s="374">
        <f>AU111/'4'!AE111</f>
        <v>0.11469898358092259</v>
      </c>
      <c r="AW111" s="373">
        <v>1.146989835809226E-28</v>
      </c>
      <c r="AX111" s="375">
        <f>AW111/'4'!AF111</f>
        <v>0.11469898358092259</v>
      </c>
      <c r="AY111" s="371">
        <v>1.146989835809226E-28</v>
      </c>
      <c r="AZ111" s="375">
        <f>AY111/'4'!AG111</f>
        <v>0.11469898358092259</v>
      </c>
      <c r="BA111" s="373">
        <v>49.82868262609589</v>
      </c>
      <c r="BB111" s="374">
        <f>BA111/'4'!AH111</f>
        <v>0.11469898358092259</v>
      </c>
      <c r="BC111" s="373">
        <v>1.146989835809226E-28</v>
      </c>
      <c r="BD111" s="374">
        <f>BC111/'4'!AI111</f>
        <v>8.8940138903209107E-2</v>
      </c>
      <c r="BE111" s="373">
        <v>1.146989835809226E-28</v>
      </c>
      <c r="BF111" s="374">
        <f>BE111/'4'!AJ111</f>
        <v>8.8940138903209107E-2</v>
      </c>
      <c r="BG111" s="373">
        <v>1.146989835809226E-28</v>
      </c>
      <c r="BH111" s="374">
        <f>BG111/'4'!AK111</f>
        <v>8.8940138903209107E-2</v>
      </c>
      <c r="BI111" s="373">
        <v>49.82868262609589</v>
      </c>
      <c r="BJ111" s="374">
        <f>BI111/'4'!AL111</f>
        <v>0.11469898358092259</v>
      </c>
      <c r="BK111" s="373">
        <v>1.146989835809226E-28</v>
      </c>
      <c r="BL111" s="374">
        <f>BK111/'4'!AM111</f>
        <v>8.8940138903209107E-2</v>
      </c>
      <c r="BM111" s="373">
        <v>1.146989835809226E-28</v>
      </c>
      <c r="BN111" s="374">
        <f>BM111/'4'!AN111</f>
        <v>8.8940138903209107E-2</v>
      </c>
      <c r="BO111" s="373">
        <v>49.82868262609589</v>
      </c>
      <c r="BP111" s="374">
        <f>BO111/'4'!AO111</f>
        <v>0.11469898358092259</v>
      </c>
      <c r="BQ111" s="373">
        <v>49.795463504345157</v>
      </c>
      <c r="BR111" s="374">
        <f>BQ111/'4'!AP111</f>
        <v>0.11469898358092258</v>
      </c>
      <c r="BS111" s="373">
        <v>3.3219121750731155E-2</v>
      </c>
      <c r="BT111" s="375">
        <f>BS111/'4'!AQ111</f>
        <v>0.11469898358092259</v>
      </c>
    </row>
    <row r="112" spans="1:72" s="376" customFormat="1" ht="15">
      <c r="A112" s="305"/>
      <c r="B112" s="256">
        <v>84</v>
      </c>
      <c r="C112" s="1084" t="s">
        <v>730</v>
      </c>
      <c r="D112" s="1084"/>
      <c r="E112" s="1084"/>
      <c r="F112" s="1084"/>
      <c r="G112" s="1084"/>
      <c r="H112" s="1085" t="s">
        <v>796</v>
      </c>
      <c r="I112" s="1086"/>
      <c r="J112" s="315">
        <v>24111</v>
      </c>
      <c r="K112" s="371">
        <v>498.28682626095895</v>
      </c>
      <c r="L112" s="372">
        <f>K112/'4'!M112</f>
        <v>0.11469898358092259</v>
      </c>
      <c r="M112" s="373">
        <v>1.146989835809226E-28</v>
      </c>
      <c r="N112" s="374">
        <f>M112/'4'!N112</f>
        <v>0.11469898358092259</v>
      </c>
      <c r="O112" s="373">
        <v>1.146989835809226E-28</v>
      </c>
      <c r="P112" s="374">
        <f>O112/'4'!O112</f>
        <v>0.11469898358092259</v>
      </c>
      <c r="Q112" s="373">
        <v>1.146989835809226E-28</v>
      </c>
      <c r="R112" s="374">
        <f>Q112/'4'!P112</f>
        <v>0.11469898358092259</v>
      </c>
      <c r="S112" s="373">
        <v>498.28682626095895</v>
      </c>
      <c r="T112" s="374">
        <f>S112/'4'!Q112</f>
        <v>0.11469898358092259</v>
      </c>
      <c r="U112" s="373">
        <v>1.146989835809226E-28</v>
      </c>
      <c r="V112" s="374">
        <f>U112/'4'!R112</f>
        <v>8.8940138903209107E-2</v>
      </c>
      <c r="W112" s="373">
        <v>1.146989835809226E-28</v>
      </c>
      <c r="X112" s="374">
        <f>W112/'4'!S112</f>
        <v>8.8940138903209107E-2</v>
      </c>
      <c r="Y112" s="373">
        <v>498.28682626095895</v>
      </c>
      <c r="Z112" s="374">
        <f>Y112/'4'!T112</f>
        <v>0.11469898358092259</v>
      </c>
      <c r="AA112" s="373">
        <v>498.25360713920816</v>
      </c>
      <c r="AB112" s="374">
        <f>AA112/'4'!U112</f>
        <v>0.11469898358092259</v>
      </c>
      <c r="AC112" s="373">
        <v>3.3219121750763754E-2</v>
      </c>
      <c r="AD112" s="375">
        <f>AC112/'4'!V112</f>
        <v>0.11469898358092259</v>
      </c>
      <c r="AE112" s="371">
        <v>1.146989835809226E-28</v>
      </c>
      <c r="AF112" s="374">
        <f>AE112/'4'!W112</f>
        <v>0.11469898358092259</v>
      </c>
      <c r="AG112" s="373">
        <v>1.146989835809226E-28</v>
      </c>
      <c r="AH112" s="374">
        <f>AG112/'4'!X112</f>
        <v>0.11469898358092259</v>
      </c>
      <c r="AI112" s="373">
        <v>1.146989835809226E-28</v>
      </c>
      <c r="AJ112" s="374">
        <f>AI112/'4'!Y112</f>
        <v>0.11469898358092259</v>
      </c>
      <c r="AK112" s="373">
        <v>1.146989835809226E-28</v>
      </c>
      <c r="AL112" s="374">
        <f>AK112/'4'!Z112</f>
        <v>0.11469898358092259</v>
      </c>
      <c r="AM112" s="373">
        <v>1.146989835809226E-28</v>
      </c>
      <c r="AN112" s="374">
        <f>AM112/'4'!AA112</f>
        <v>0.11469898358092259</v>
      </c>
      <c r="AO112" s="373">
        <v>1.146989835809226E-28</v>
      </c>
      <c r="AP112" s="374">
        <f>AO112/'4'!AB112</f>
        <v>0.11469898358092259</v>
      </c>
      <c r="AQ112" s="373">
        <v>1.146989835809226E-28</v>
      </c>
      <c r="AR112" s="374">
        <f>AQ112/'4'!AC112</f>
        <v>0.11469898358092259</v>
      </c>
      <c r="AS112" s="373">
        <v>1.146989835809226E-28</v>
      </c>
      <c r="AT112" s="374">
        <f>AS112/'4'!AD112</f>
        <v>0.11469898358092259</v>
      </c>
      <c r="AU112" s="373">
        <v>1.146989835809226E-28</v>
      </c>
      <c r="AV112" s="374">
        <f>AU112/'4'!AE112</f>
        <v>0.11469898358092259</v>
      </c>
      <c r="AW112" s="373">
        <v>1.146989835809226E-28</v>
      </c>
      <c r="AX112" s="375">
        <f>AW112/'4'!AF112</f>
        <v>0.11469898358092259</v>
      </c>
      <c r="AY112" s="371">
        <v>1.146989835809226E-28</v>
      </c>
      <c r="AZ112" s="375">
        <f>AY112/'4'!AG112</f>
        <v>0.11469898358092259</v>
      </c>
      <c r="BA112" s="373">
        <v>498.28682626095895</v>
      </c>
      <c r="BB112" s="374">
        <f>BA112/'4'!AH112</f>
        <v>0.11469898358092259</v>
      </c>
      <c r="BC112" s="373">
        <v>1.146989835809226E-28</v>
      </c>
      <c r="BD112" s="374">
        <f>BC112/'4'!AI112</f>
        <v>8.8940138903209107E-2</v>
      </c>
      <c r="BE112" s="373">
        <v>1.146989835809226E-28</v>
      </c>
      <c r="BF112" s="374">
        <f>BE112/'4'!AJ112</f>
        <v>8.8940138903209107E-2</v>
      </c>
      <c r="BG112" s="373">
        <v>1.146989835809226E-28</v>
      </c>
      <c r="BH112" s="374">
        <f>BG112/'4'!AK112</f>
        <v>8.8940138903209107E-2</v>
      </c>
      <c r="BI112" s="373">
        <v>498.28682626095895</v>
      </c>
      <c r="BJ112" s="374">
        <f>BI112/'4'!AL112</f>
        <v>0.11469898358092259</v>
      </c>
      <c r="BK112" s="373">
        <v>1.146989835809226E-28</v>
      </c>
      <c r="BL112" s="374">
        <f>BK112/'4'!AM112</f>
        <v>8.8940138903209107E-2</v>
      </c>
      <c r="BM112" s="373">
        <v>1.146989835809226E-28</v>
      </c>
      <c r="BN112" s="374">
        <f>BM112/'4'!AN112</f>
        <v>8.8940138903209107E-2</v>
      </c>
      <c r="BO112" s="373">
        <v>498.28682626095895</v>
      </c>
      <c r="BP112" s="374">
        <f>BO112/'4'!AO112</f>
        <v>0.11469898358092259</v>
      </c>
      <c r="BQ112" s="373">
        <v>498.25360713920816</v>
      </c>
      <c r="BR112" s="374">
        <f>BQ112/'4'!AP112</f>
        <v>0.11469898358092259</v>
      </c>
      <c r="BS112" s="373">
        <v>3.3219121750763754E-2</v>
      </c>
      <c r="BT112" s="375">
        <f>BS112/'4'!AQ112</f>
        <v>0.11469898358092259</v>
      </c>
    </row>
    <row r="113" spans="1:72" s="376" customFormat="1" ht="15">
      <c r="A113" s="305"/>
      <c r="B113" s="256">
        <v>85</v>
      </c>
      <c r="C113" s="1084" t="s">
        <v>731</v>
      </c>
      <c r="D113" s="1084"/>
      <c r="E113" s="1084"/>
      <c r="F113" s="1084"/>
      <c r="G113" s="1084"/>
      <c r="H113" s="1085" t="s">
        <v>804</v>
      </c>
      <c r="I113" s="1086"/>
      <c r="J113" s="315">
        <v>31204</v>
      </c>
      <c r="K113" s="371">
        <v>83.479652959585977</v>
      </c>
      <c r="L113" s="372">
        <f>K113/'4'!M113</f>
        <v>0.11469898358092259</v>
      </c>
      <c r="M113" s="373">
        <v>1.146989835809226E-28</v>
      </c>
      <c r="N113" s="374">
        <f>M113/'4'!N113</f>
        <v>0.11469898358092259</v>
      </c>
      <c r="O113" s="373">
        <v>1.146989835809226E-28</v>
      </c>
      <c r="P113" s="374">
        <f>O113/'4'!O113</f>
        <v>0.11469898358092259</v>
      </c>
      <c r="Q113" s="373">
        <v>1.146989835809226E-28</v>
      </c>
      <c r="R113" s="374">
        <f>Q113/'4'!P113</f>
        <v>0.11469898358092259</v>
      </c>
      <c r="S113" s="373">
        <v>83.479652959585977</v>
      </c>
      <c r="T113" s="374">
        <f>S113/'4'!Q113</f>
        <v>0.11469898358092259</v>
      </c>
      <c r="U113" s="373">
        <v>1.146989835809226E-28</v>
      </c>
      <c r="V113" s="374">
        <f>U113/'4'!R113</f>
        <v>8.8940138903209107E-2</v>
      </c>
      <c r="W113" s="373">
        <v>1.146989835809226E-28</v>
      </c>
      <c r="X113" s="374">
        <f>W113/'4'!S113</f>
        <v>8.8940138903209107E-2</v>
      </c>
      <c r="Y113" s="373">
        <v>83.479652959585977</v>
      </c>
      <c r="Z113" s="374">
        <f>Y113/'4'!T113</f>
        <v>0.11469898358092259</v>
      </c>
      <c r="AA113" s="373">
        <v>83.446433837835258</v>
      </c>
      <c r="AB113" s="374">
        <f>AA113/'4'!U113</f>
        <v>0.11469898358092259</v>
      </c>
      <c r="AC113" s="373">
        <v>3.3219121750724633E-2</v>
      </c>
      <c r="AD113" s="375">
        <f>AC113/'4'!V113</f>
        <v>0.11469898358092258</v>
      </c>
      <c r="AE113" s="371">
        <v>1.146989835809226E-28</v>
      </c>
      <c r="AF113" s="374">
        <f>AE113/'4'!W113</f>
        <v>0.11469898358092259</v>
      </c>
      <c r="AG113" s="373">
        <v>1.146989835809226E-28</v>
      </c>
      <c r="AH113" s="374">
        <f>AG113/'4'!X113</f>
        <v>0.11469898358092259</v>
      </c>
      <c r="AI113" s="373">
        <v>1.146989835809226E-28</v>
      </c>
      <c r="AJ113" s="374">
        <f>AI113/'4'!Y113</f>
        <v>0.11469898358092259</v>
      </c>
      <c r="AK113" s="373">
        <v>1.146989835809226E-28</v>
      </c>
      <c r="AL113" s="374">
        <f>AK113/'4'!Z113</f>
        <v>0.11469898358092259</v>
      </c>
      <c r="AM113" s="373">
        <v>1.146989835809226E-28</v>
      </c>
      <c r="AN113" s="374">
        <f>AM113/'4'!AA113</f>
        <v>0.11469898358092259</v>
      </c>
      <c r="AO113" s="373">
        <v>1.146989835809226E-28</v>
      </c>
      <c r="AP113" s="374">
        <f>AO113/'4'!AB113</f>
        <v>0.11469898358092259</v>
      </c>
      <c r="AQ113" s="373">
        <v>1.146989835809226E-28</v>
      </c>
      <c r="AR113" s="374">
        <f>AQ113/'4'!AC113</f>
        <v>0.11469898358092259</v>
      </c>
      <c r="AS113" s="373">
        <v>1.146989835809226E-28</v>
      </c>
      <c r="AT113" s="374">
        <f>AS113/'4'!AD113</f>
        <v>0.11469898358092259</v>
      </c>
      <c r="AU113" s="373">
        <v>1.146989835809226E-28</v>
      </c>
      <c r="AV113" s="374">
        <f>AU113/'4'!AE113</f>
        <v>0.11469898358092259</v>
      </c>
      <c r="AW113" s="373">
        <v>1.146989835809226E-28</v>
      </c>
      <c r="AX113" s="375">
        <f>AW113/'4'!AF113</f>
        <v>0.11469898358092259</v>
      </c>
      <c r="AY113" s="371">
        <v>1.146989835809226E-28</v>
      </c>
      <c r="AZ113" s="375">
        <f>AY113/'4'!AG113</f>
        <v>0.11469898358092259</v>
      </c>
      <c r="BA113" s="373">
        <v>83.479652959585977</v>
      </c>
      <c r="BB113" s="374">
        <f>BA113/'4'!AH113</f>
        <v>0.11469898358092259</v>
      </c>
      <c r="BC113" s="373">
        <v>1.146989835809226E-28</v>
      </c>
      <c r="BD113" s="374">
        <f>BC113/'4'!AI113</f>
        <v>8.8940138903209107E-2</v>
      </c>
      <c r="BE113" s="373">
        <v>1.146989835809226E-28</v>
      </c>
      <c r="BF113" s="374">
        <f>BE113/'4'!AJ113</f>
        <v>8.8940138903209107E-2</v>
      </c>
      <c r="BG113" s="373">
        <v>1.146989835809226E-28</v>
      </c>
      <c r="BH113" s="374">
        <f>BG113/'4'!AK113</f>
        <v>8.8940138903209107E-2</v>
      </c>
      <c r="BI113" s="373">
        <v>83.479652959585977</v>
      </c>
      <c r="BJ113" s="374">
        <f>BI113/'4'!AL113</f>
        <v>0.11469898358092259</v>
      </c>
      <c r="BK113" s="373">
        <v>1.146989835809226E-28</v>
      </c>
      <c r="BL113" s="374">
        <f>BK113/'4'!AM113</f>
        <v>8.8940138903209107E-2</v>
      </c>
      <c r="BM113" s="373">
        <v>1.146989835809226E-28</v>
      </c>
      <c r="BN113" s="374">
        <f>BM113/'4'!AN113</f>
        <v>8.8940138903209107E-2</v>
      </c>
      <c r="BO113" s="373">
        <v>83.479652959585977</v>
      </c>
      <c r="BP113" s="374">
        <f>BO113/'4'!AO113</f>
        <v>0.11469898358092259</v>
      </c>
      <c r="BQ113" s="373">
        <v>83.446433837835258</v>
      </c>
      <c r="BR113" s="374">
        <f>BQ113/'4'!AP113</f>
        <v>0.11469898358092259</v>
      </c>
      <c r="BS113" s="373">
        <v>3.3219121750724633E-2</v>
      </c>
      <c r="BT113" s="375">
        <f>BS113/'4'!AQ113</f>
        <v>0.11469898358092258</v>
      </c>
    </row>
    <row r="114" spans="1:72" s="376" customFormat="1" ht="15">
      <c r="A114" s="305"/>
      <c r="B114" s="256">
        <v>86</v>
      </c>
      <c r="C114" s="1084" t="s">
        <v>732</v>
      </c>
      <c r="D114" s="1084"/>
      <c r="E114" s="1084"/>
      <c r="F114" s="1084"/>
      <c r="G114" s="1084"/>
      <c r="H114" s="1085" t="s">
        <v>804</v>
      </c>
      <c r="I114" s="1086"/>
      <c r="J114" s="315">
        <v>31206</v>
      </c>
      <c r="K114" s="371">
        <v>92.847445293292012</v>
      </c>
      <c r="L114" s="372">
        <f>K114/'4'!M114</f>
        <v>0.11469898358092259</v>
      </c>
      <c r="M114" s="373">
        <v>1.146989835809226E-28</v>
      </c>
      <c r="N114" s="374">
        <f>M114/'4'!N114</f>
        <v>0.11469898358092259</v>
      </c>
      <c r="O114" s="373">
        <v>1.146989835809226E-28</v>
      </c>
      <c r="P114" s="374">
        <f>O114/'4'!O114</f>
        <v>0.11469898358092259</v>
      </c>
      <c r="Q114" s="373">
        <v>1.146989835809226E-28</v>
      </c>
      <c r="R114" s="374">
        <f>Q114/'4'!P114</f>
        <v>0.11469898358092259</v>
      </c>
      <c r="S114" s="373">
        <v>92.847445293292012</v>
      </c>
      <c r="T114" s="374">
        <f>S114/'4'!Q114</f>
        <v>0.11469898358092259</v>
      </c>
      <c r="U114" s="373">
        <v>1.146989835809226E-28</v>
      </c>
      <c r="V114" s="374">
        <f>U114/'4'!R114</f>
        <v>8.8940138903209107E-2</v>
      </c>
      <c r="W114" s="373">
        <v>1.146989835809226E-28</v>
      </c>
      <c r="X114" s="374">
        <f>W114/'4'!S114</f>
        <v>8.8940138903209107E-2</v>
      </c>
      <c r="Y114" s="373">
        <v>92.847445293292012</v>
      </c>
      <c r="Z114" s="374">
        <f>Y114/'4'!T114</f>
        <v>0.11469898358092259</v>
      </c>
      <c r="AA114" s="373">
        <v>92.814226171541279</v>
      </c>
      <c r="AB114" s="374">
        <f>AA114/'4'!U114</f>
        <v>0.11469898358092259</v>
      </c>
      <c r="AC114" s="373">
        <v>3.3219121750724633E-2</v>
      </c>
      <c r="AD114" s="375">
        <f>AC114/'4'!V114</f>
        <v>0.11469898358092258</v>
      </c>
      <c r="AE114" s="371">
        <v>1.146989835809226E-28</v>
      </c>
      <c r="AF114" s="374">
        <f>AE114/'4'!W114</f>
        <v>0.11469898358092259</v>
      </c>
      <c r="AG114" s="373">
        <v>1.146989835809226E-28</v>
      </c>
      <c r="AH114" s="374">
        <f>AG114/'4'!X114</f>
        <v>0.11469898358092259</v>
      </c>
      <c r="AI114" s="373">
        <v>1.146989835809226E-28</v>
      </c>
      <c r="AJ114" s="374">
        <f>AI114/'4'!Y114</f>
        <v>0.11469898358092259</v>
      </c>
      <c r="AK114" s="373">
        <v>1.146989835809226E-28</v>
      </c>
      <c r="AL114" s="374">
        <f>AK114/'4'!Z114</f>
        <v>0.11469898358092259</v>
      </c>
      <c r="AM114" s="373">
        <v>1.146989835809226E-28</v>
      </c>
      <c r="AN114" s="374">
        <f>AM114/'4'!AA114</f>
        <v>0.11469898358092259</v>
      </c>
      <c r="AO114" s="373">
        <v>1.146989835809226E-28</v>
      </c>
      <c r="AP114" s="374">
        <f>AO114/'4'!AB114</f>
        <v>0.11469898358092259</v>
      </c>
      <c r="AQ114" s="373">
        <v>1.146989835809226E-28</v>
      </c>
      <c r="AR114" s="374">
        <f>AQ114/'4'!AC114</f>
        <v>0.11469898358092259</v>
      </c>
      <c r="AS114" s="373">
        <v>1.146989835809226E-28</v>
      </c>
      <c r="AT114" s="374">
        <f>AS114/'4'!AD114</f>
        <v>0.11469898358092259</v>
      </c>
      <c r="AU114" s="373">
        <v>1.146989835809226E-28</v>
      </c>
      <c r="AV114" s="374">
        <f>AU114/'4'!AE114</f>
        <v>0.11469898358092259</v>
      </c>
      <c r="AW114" s="373">
        <v>1.146989835809226E-28</v>
      </c>
      <c r="AX114" s="375">
        <f>AW114/'4'!AF114</f>
        <v>0.11469898358092259</v>
      </c>
      <c r="AY114" s="371">
        <v>1.146989835809226E-28</v>
      </c>
      <c r="AZ114" s="375">
        <f>AY114/'4'!AG114</f>
        <v>0.11469898358092259</v>
      </c>
      <c r="BA114" s="373">
        <v>92.847445293292012</v>
      </c>
      <c r="BB114" s="374">
        <f>BA114/'4'!AH114</f>
        <v>0.11469898358092259</v>
      </c>
      <c r="BC114" s="373">
        <v>1.146989835809226E-28</v>
      </c>
      <c r="BD114" s="374">
        <f>BC114/'4'!AI114</f>
        <v>8.8940138903209107E-2</v>
      </c>
      <c r="BE114" s="373">
        <v>1.146989835809226E-28</v>
      </c>
      <c r="BF114" s="374">
        <f>BE114/'4'!AJ114</f>
        <v>8.8940138903209107E-2</v>
      </c>
      <c r="BG114" s="373">
        <v>1.146989835809226E-28</v>
      </c>
      <c r="BH114" s="374">
        <f>BG114/'4'!AK114</f>
        <v>8.8940138903209107E-2</v>
      </c>
      <c r="BI114" s="373">
        <v>92.847445293292012</v>
      </c>
      <c r="BJ114" s="374">
        <f>BI114/'4'!AL114</f>
        <v>0.11469898358092259</v>
      </c>
      <c r="BK114" s="373">
        <v>1.146989835809226E-28</v>
      </c>
      <c r="BL114" s="374">
        <f>BK114/'4'!AM114</f>
        <v>8.8940138903209107E-2</v>
      </c>
      <c r="BM114" s="373">
        <v>1.146989835809226E-28</v>
      </c>
      <c r="BN114" s="374">
        <f>BM114/'4'!AN114</f>
        <v>8.8940138903209107E-2</v>
      </c>
      <c r="BO114" s="373">
        <v>92.847445293292012</v>
      </c>
      <c r="BP114" s="374">
        <f>BO114/'4'!AO114</f>
        <v>0.11469898358092259</v>
      </c>
      <c r="BQ114" s="373">
        <v>92.814226171541279</v>
      </c>
      <c r="BR114" s="374">
        <f>BQ114/'4'!AP114</f>
        <v>0.11469898358092259</v>
      </c>
      <c r="BS114" s="373">
        <v>3.3219121750724633E-2</v>
      </c>
      <c r="BT114" s="375">
        <f>BS114/'4'!AQ114</f>
        <v>0.11469898358092258</v>
      </c>
    </row>
    <row r="115" spans="1:72" s="376" customFormat="1" ht="15">
      <c r="A115" s="305"/>
      <c r="B115" s="256">
        <v>87</v>
      </c>
      <c r="C115" s="1084" t="s">
        <v>732</v>
      </c>
      <c r="D115" s="1084"/>
      <c r="E115" s="1084"/>
      <c r="F115" s="1084"/>
      <c r="G115" s="1084"/>
      <c r="H115" s="1085" t="s">
        <v>804</v>
      </c>
      <c r="I115" s="1086"/>
      <c r="J115" s="315">
        <v>31207</v>
      </c>
      <c r="K115" s="371">
        <v>66.272147892707537</v>
      </c>
      <c r="L115" s="372">
        <f>K115/'4'!M115</f>
        <v>0.11469898358092259</v>
      </c>
      <c r="M115" s="373">
        <v>1.146989835809226E-28</v>
      </c>
      <c r="N115" s="374">
        <f>M115/'4'!N115</f>
        <v>0.11469898358092259</v>
      </c>
      <c r="O115" s="373">
        <v>1.146989835809226E-28</v>
      </c>
      <c r="P115" s="374">
        <f>O115/'4'!O115</f>
        <v>0.11469898358092259</v>
      </c>
      <c r="Q115" s="373">
        <v>1.146989835809226E-28</v>
      </c>
      <c r="R115" s="374">
        <f>Q115/'4'!P115</f>
        <v>0.11469898358092259</v>
      </c>
      <c r="S115" s="373">
        <v>66.272147892707537</v>
      </c>
      <c r="T115" s="374">
        <f>S115/'4'!Q115</f>
        <v>0.11469898358092259</v>
      </c>
      <c r="U115" s="373">
        <v>1.146989835809226E-28</v>
      </c>
      <c r="V115" s="374">
        <f>U115/'4'!R115</f>
        <v>8.8940138903209107E-2</v>
      </c>
      <c r="W115" s="373">
        <v>1.146989835809226E-28</v>
      </c>
      <c r="X115" s="374">
        <f>W115/'4'!S115</f>
        <v>8.8940138903209107E-2</v>
      </c>
      <c r="Y115" s="373">
        <v>66.272147892707537</v>
      </c>
      <c r="Z115" s="374">
        <f>Y115/'4'!T115</f>
        <v>0.11469898358092259</v>
      </c>
      <c r="AA115" s="373">
        <v>66.238928770956804</v>
      </c>
      <c r="AB115" s="374">
        <f>AA115/'4'!U115</f>
        <v>0.11469898358092259</v>
      </c>
      <c r="AC115" s="373">
        <v>3.3219121750737678E-2</v>
      </c>
      <c r="AD115" s="375">
        <f>AC115/'4'!V115</f>
        <v>0.11469898358092261</v>
      </c>
      <c r="AE115" s="371">
        <v>1.146989835809226E-28</v>
      </c>
      <c r="AF115" s="374">
        <f>AE115/'4'!W115</f>
        <v>0.11469898358092259</v>
      </c>
      <c r="AG115" s="373">
        <v>1.146989835809226E-28</v>
      </c>
      <c r="AH115" s="374">
        <f>AG115/'4'!X115</f>
        <v>0.11469898358092259</v>
      </c>
      <c r="AI115" s="373">
        <v>1.146989835809226E-28</v>
      </c>
      <c r="AJ115" s="374">
        <f>AI115/'4'!Y115</f>
        <v>0.11469898358092259</v>
      </c>
      <c r="AK115" s="373">
        <v>1.146989835809226E-28</v>
      </c>
      <c r="AL115" s="374">
        <f>AK115/'4'!Z115</f>
        <v>0.11469898358092259</v>
      </c>
      <c r="AM115" s="373">
        <v>1.146989835809226E-28</v>
      </c>
      <c r="AN115" s="374">
        <f>AM115/'4'!AA115</f>
        <v>0.11469898358092259</v>
      </c>
      <c r="AO115" s="373">
        <v>1.146989835809226E-28</v>
      </c>
      <c r="AP115" s="374">
        <f>AO115/'4'!AB115</f>
        <v>0.11469898358092259</v>
      </c>
      <c r="AQ115" s="373">
        <v>1.146989835809226E-28</v>
      </c>
      <c r="AR115" s="374">
        <f>AQ115/'4'!AC115</f>
        <v>0.11469898358092259</v>
      </c>
      <c r="AS115" s="373">
        <v>1.146989835809226E-28</v>
      </c>
      <c r="AT115" s="374">
        <f>AS115/'4'!AD115</f>
        <v>0.11469898358092259</v>
      </c>
      <c r="AU115" s="373">
        <v>1.146989835809226E-28</v>
      </c>
      <c r="AV115" s="374">
        <f>AU115/'4'!AE115</f>
        <v>0.11469898358092259</v>
      </c>
      <c r="AW115" s="373">
        <v>1.146989835809226E-28</v>
      </c>
      <c r="AX115" s="375">
        <f>AW115/'4'!AF115</f>
        <v>0.11469898358092259</v>
      </c>
      <c r="AY115" s="371">
        <v>1.146989835809226E-28</v>
      </c>
      <c r="AZ115" s="375">
        <f>AY115/'4'!AG115</f>
        <v>0.11469898358092259</v>
      </c>
      <c r="BA115" s="373">
        <v>66.272147892707537</v>
      </c>
      <c r="BB115" s="374">
        <f>BA115/'4'!AH115</f>
        <v>0.11469898358092259</v>
      </c>
      <c r="BC115" s="373">
        <v>1.146989835809226E-28</v>
      </c>
      <c r="BD115" s="374">
        <f>BC115/'4'!AI115</f>
        <v>8.8940138903209107E-2</v>
      </c>
      <c r="BE115" s="373">
        <v>1.146989835809226E-28</v>
      </c>
      <c r="BF115" s="374">
        <f>BE115/'4'!AJ115</f>
        <v>8.8940138903209107E-2</v>
      </c>
      <c r="BG115" s="373">
        <v>1.146989835809226E-28</v>
      </c>
      <c r="BH115" s="374">
        <f>BG115/'4'!AK115</f>
        <v>8.8940138903209107E-2</v>
      </c>
      <c r="BI115" s="373">
        <v>66.272147892707537</v>
      </c>
      <c r="BJ115" s="374">
        <f>BI115/'4'!AL115</f>
        <v>0.11469898358092259</v>
      </c>
      <c r="BK115" s="373">
        <v>1.146989835809226E-28</v>
      </c>
      <c r="BL115" s="374">
        <f>BK115/'4'!AM115</f>
        <v>8.8940138903209107E-2</v>
      </c>
      <c r="BM115" s="373">
        <v>1.146989835809226E-28</v>
      </c>
      <c r="BN115" s="374">
        <f>BM115/'4'!AN115</f>
        <v>8.8940138903209107E-2</v>
      </c>
      <c r="BO115" s="373">
        <v>66.272147892707537</v>
      </c>
      <c r="BP115" s="374">
        <f>BO115/'4'!AO115</f>
        <v>0.11469898358092259</v>
      </c>
      <c r="BQ115" s="373">
        <v>66.238928770956804</v>
      </c>
      <c r="BR115" s="374">
        <f>BQ115/'4'!AP115</f>
        <v>0.11469898358092259</v>
      </c>
      <c r="BS115" s="373">
        <v>3.3219121750737678E-2</v>
      </c>
      <c r="BT115" s="375">
        <f>BS115/'4'!AQ115</f>
        <v>0.11469898358092261</v>
      </c>
    </row>
    <row r="116" spans="1:72" s="376" customFormat="1" ht="15">
      <c r="A116" s="305"/>
      <c r="B116" s="256">
        <v>88</v>
      </c>
      <c r="C116" s="1084" t="s">
        <v>733</v>
      </c>
      <c r="D116" s="1084"/>
      <c r="E116" s="1084"/>
      <c r="F116" s="1084"/>
      <c r="G116" s="1084"/>
      <c r="H116" s="1085" t="s">
        <v>804</v>
      </c>
      <c r="I116" s="1086"/>
      <c r="J116" s="315">
        <v>42103</v>
      </c>
      <c r="K116" s="371">
        <v>20.563021316033367</v>
      </c>
      <c r="L116" s="372">
        <f>K116/'4'!M116</f>
        <v>0.1</v>
      </c>
      <c r="M116" s="373">
        <v>1.0000000000000001E-28</v>
      </c>
      <c r="N116" s="374">
        <f>M116/'4'!N116</f>
        <v>0.1</v>
      </c>
      <c r="O116" s="373">
        <v>1.0000000000000001E-28</v>
      </c>
      <c r="P116" s="374">
        <f>O116/'4'!O116</f>
        <v>0.1</v>
      </c>
      <c r="Q116" s="373">
        <v>1.0000000000000001E-28</v>
      </c>
      <c r="R116" s="374">
        <f>Q116/'4'!P116</f>
        <v>0.1</v>
      </c>
      <c r="S116" s="373">
        <v>20.563021316033367</v>
      </c>
      <c r="T116" s="374">
        <f>S116/'4'!Q116</f>
        <v>0.1</v>
      </c>
      <c r="U116" s="373">
        <v>1.0000000000000001E-28</v>
      </c>
      <c r="V116" s="374">
        <f>U116/'4'!R116</f>
        <v>7.7542220625224575E-2</v>
      </c>
      <c r="W116" s="373">
        <v>1.0000000000000001E-28</v>
      </c>
      <c r="X116" s="374">
        <f>W116/'4'!S116</f>
        <v>7.7542220625224575E-2</v>
      </c>
      <c r="Y116" s="373">
        <v>20.563021316033367</v>
      </c>
      <c r="Z116" s="374">
        <f>Y116/'4'!T116</f>
        <v>0.1</v>
      </c>
      <c r="AA116" s="373">
        <v>20.5340593141798</v>
      </c>
      <c r="AB116" s="374">
        <f>AA116/'4'!U116</f>
        <v>0.10000000000000002</v>
      </c>
      <c r="AC116" s="373">
        <v>2.8962001853568609E-2</v>
      </c>
      <c r="AD116" s="375">
        <f>AC116/'4'!V116</f>
        <v>0.1</v>
      </c>
      <c r="AE116" s="371">
        <v>1.0000000000000001E-28</v>
      </c>
      <c r="AF116" s="374">
        <f>AE116/'4'!W116</f>
        <v>0.1</v>
      </c>
      <c r="AG116" s="373">
        <v>1.0000000000000001E-28</v>
      </c>
      <c r="AH116" s="374">
        <f>AG116/'4'!X116</f>
        <v>0.1</v>
      </c>
      <c r="AI116" s="373">
        <v>1.0000000000000001E-28</v>
      </c>
      <c r="AJ116" s="374">
        <f>AI116/'4'!Y116</f>
        <v>0.1</v>
      </c>
      <c r="AK116" s="373">
        <v>1.0000000000000001E-28</v>
      </c>
      <c r="AL116" s="374">
        <f>AK116/'4'!Z116</f>
        <v>0.1</v>
      </c>
      <c r="AM116" s="373">
        <v>1.0000000000000001E-28</v>
      </c>
      <c r="AN116" s="374">
        <f>AM116/'4'!AA116</f>
        <v>0.1</v>
      </c>
      <c r="AO116" s="373">
        <v>1.0000000000000001E-28</v>
      </c>
      <c r="AP116" s="374">
        <f>AO116/'4'!AB116</f>
        <v>0.1</v>
      </c>
      <c r="AQ116" s="373">
        <v>1.0000000000000001E-28</v>
      </c>
      <c r="AR116" s="374">
        <f>AQ116/'4'!AC116</f>
        <v>0.1</v>
      </c>
      <c r="AS116" s="373">
        <v>1.0000000000000001E-28</v>
      </c>
      <c r="AT116" s="374">
        <f>AS116/'4'!AD116</f>
        <v>0.1</v>
      </c>
      <c r="AU116" s="373">
        <v>1.0000000000000001E-28</v>
      </c>
      <c r="AV116" s="374">
        <f>AU116/'4'!AE116</f>
        <v>0.1</v>
      </c>
      <c r="AW116" s="373">
        <v>1.0000000000000001E-28</v>
      </c>
      <c r="AX116" s="375">
        <f>AW116/'4'!AF116</f>
        <v>0.1</v>
      </c>
      <c r="AY116" s="371">
        <v>1.0000000000000001E-28</v>
      </c>
      <c r="AZ116" s="375">
        <f>AY116/'4'!AG116</f>
        <v>0.1</v>
      </c>
      <c r="BA116" s="373">
        <v>20.563021316033367</v>
      </c>
      <c r="BB116" s="374">
        <f>BA116/'4'!AH116</f>
        <v>0.1</v>
      </c>
      <c r="BC116" s="373">
        <v>1.0000000000000001E-28</v>
      </c>
      <c r="BD116" s="374">
        <f>BC116/'4'!AI116</f>
        <v>7.7542220625224575E-2</v>
      </c>
      <c r="BE116" s="373">
        <v>1.0000000000000001E-28</v>
      </c>
      <c r="BF116" s="374">
        <f>BE116/'4'!AJ116</f>
        <v>7.7542220625224575E-2</v>
      </c>
      <c r="BG116" s="373">
        <v>1.0000000000000001E-28</v>
      </c>
      <c r="BH116" s="374">
        <f>BG116/'4'!AK116</f>
        <v>7.7542220625224575E-2</v>
      </c>
      <c r="BI116" s="373">
        <v>20.563021316033367</v>
      </c>
      <c r="BJ116" s="374">
        <f>BI116/'4'!AL116</f>
        <v>0.1</v>
      </c>
      <c r="BK116" s="373">
        <v>1.0000000000000001E-28</v>
      </c>
      <c r="BL116" s="374">
        <f>BK116/'4'!AM116</f>
        <v>7.7542220625224575E-2</v>
      </c>
      <c r="BM116" s="373">
        <v>1.0000000000000001E-28</v>
      </c>
      <c r="BN116" s="374">
        <f>BM116/'4'!AN116</f>
        <v>7.7542220625224575E-2</v>
      </c>
      <c r="BO116" s="373">
        <v>20.563021316033367</v>
      </c>
      <c r="BP116" s="374">
        <f>BO116/'4'!AO116</f>
        <v>0.1</v>
      </c>
      <c r="BQ116" s="373">
        <v>20.5340593141798</v>
      </c>
      <c r="BR116" s="374">
        <f>BQ116/'4'!AP116</f>
        <v>0.10000000000000002</v>
      </c>
      <c r="BS116" s="373">
        <v>2.8962001853568609E-2</v>
      </c>
      <c r="BT116" s="375">
        <f>BS116/'4'!AQ116</f>
        <v>0.1</v>
      </c>
    </row>
    <row r="117" spans="1:72" s="376" customFormat="1" ht="15">
      <c r="A117" s="305"/>
      <c r="B117" s="256">
        <v>89</v>
      </c>
      <c r="C117" s="1084" t="s">
        <v>734</v>
      </c>
      <c r="D117" s="1084"/>
      <c r="E117" s="1084"/>
      <c r="F117" s="1084"/>
      <c r="G117" s="1084"/>
      <c r="H117" s="1085" t="s">
        <v>804</v>
      </c>
      <c r="I117" s="1086"/>
      <c r="J117" s="315">
        <v>42107</v>
      </c>
      <c r="K117" s="371">
        <v>45.991658943466177</v>
      </c>
      <c r="L117" s="372">
        <f>K117/'4'!M117</f>
        <v>0.1</v>
      </c>
      <c r="M117" s="373">
        <v>1.0000000000000001E-28</v>
      </c>
      <c r="N117" s="374">
        <f>M117/'4'!N117</f>
        <v>0.1</v>
      </c>
      <c r="O117" s="373">
        <v>1.0000000000000001E-28</v>
      </c>
      <c r="P117" s="374">
        <f>O117/'4'!O117</f>
        <v>0.1</v>
      </c>
      <c r="Q117" s="373">
        <v>1.0000000000000001E-28</v>
      </c>
      <c r="R117" s="374">
        <f>Q117/'4'!P117</f>
        <v>0.1</v>
      </c>
      <c r="S117" s="373">
        <v>45.991658943466177</v>
      </c>
      <c r="T117" s="374">
        <f>S117/'4'!Q117</f>
        <v>0.1</v>
      </c>
      <c r="U117" s="373">
        <v>1.0000000000000001E-28</v>
      </c>
      <c r="V117" s="374">
        <f>U117/'4'!R117</f>
        <v>7.7542220625224575E-2</v>
      </c>
      <c r="W117" s="373">
        <v>1.0000000000000001E-28</v>
      </c>
      <c r="X117" s="374">
        <f>W117/'4'!S117</f>
        <v>7.7542220625224575E-2</v>
      </c>
      <c r="Y117" s="373">
        <v>45.991658943466177</v>
      </c>
      <c r="Z117" s="374">
        <f>Y117/'4'!T117</f>
        <v>0.1</v>
      </c>
      <c r="AA117" s="373">
        <v>45.962696941612613</v>
      </c>
      <c r="AB117" s="374">
        <f>AA117/'4'!U117</f>
        <v>0.1</v>
      </c>
      <c r="AC117" s="373">
        <v>2.8962001853562926E-2</v>
      </c>
      <c r="AD117" s="375">
        <f>AC117/'4'!V117</f>
        <v>0.1</v>
      </c>
      <c r="AE117" s="371">
        <v>1.0000000000000001E-28</v>
      </c>
      <c r="AF117" s="374">
        <f>AE117/'4'!W117</f>
        <v>0.1</v>
      </c>
      <c r="AG117" s="373">
        <v>1.0000000000000001E-28</v>
      </c>
      <c r="AH117" s="374">
        <f>AG117/'4'!X117</f>
        <v>0.1</v>
      </c>
      <c r="AI117" s="373">
        <v>1.0000000000000001E-28</v>
      </c>
      <c r="AJ117" s="374">
        <f>AI117/'4'!Y117</f>
        <v>0.1</v>
      </c>
      <c r="AK117" s="373">
        <v>1.0000000000000001E-28</v>
      </c>
      <c r="AL117" s="374">
        <f>AK117/'4'!Z117</f>
        <v>0.1</v>
      </c>
      <c r="AM117" s="373">
        <v>1.0000000000000001E-28</v>
      </c>
      <c r="AN117" s="374">
        <f>AM117/'4'!AA117</f>
        <v>0.1</v>
      </c>
      <c r="AO117" s="373">
        <v>1.0000000000000001E-28</v>
      </c>
      <c r="AP117" s="374">
        <f>AO117/'4'!AB117</f>
        <v>0.1</v>
      </c>
      <c r="AQ117" s="373">
        <v>1.0000000000000001E-28</v>
      </c>
      <c r="AR117" s="374">
        <f>AQ117/'4'!AC117</f>
        <v>0.1</v>
      </c>
      <c r="AS117" s="373">
        <v>1.0000000000000001E-28</v>
      </c>
      <c r="AT117" s="374">
        <f>AS117/'4'!AD117</f>
        <v>0.1</v>
      </c>
      <c r="AU117" s="373">
        <v>1.0000000000000001E-28</v>
      </c>
      <c r="AV117" s="374">
        <f>AU117/'4'!AE117</f>
        <v>0.1</v>
      </c>
      <c r="AW117" s="373">
        <v>1.0000000000000001E-28</v>
      </c>
      <c r="AX117" s="375">
        <f>AW117/'4'!AF117</f>
        <v>0.1</v>
      </c>
      <c r="AY117" s="371">
        <v>1.0000000000000001E-28</v>
      </c>
      <c r="AZ117" s="375">
        <f>AY117/'4'!AG117</f>
        <v>0.1</v>
      </c>
      <c r="BA117" s="373">
        <v>45.991658943466177</v>
      </c>
      <c r="BB117" s="374">
        <f>BA117/'4'!AH117</f>
        <v>0.1</v>
      </c>
      <c r="BC117" s="373">
        <v>1.0000000000000001E-28</v>
      </c>
      <c r="BD117" s="374">
        <f>BC117/'4'!AI117</f>
        <v>7.7542220625224575E-2</v>
      </c>
      <c r="BE117" s="373">
        <v>1.0000000000000001E-28</v>
      </c>
      <c r="BF117" s="374">
        <f>BE117/'4'!AJ117</f>
        <v>7.7542220625224575E-2</v>
      </c>
      <c r="BG117" s="373">
        <v>1.0000000000000001E-28</v>
      </c>
      <c r="BH117" s="374">
        <f>BG117/'4'!AK117</f>
        <v>7.7542220625224575E-2</v>
      </c>
      <c r="BI117" s="373">
        <v>45.991658943466177</v>
      </c>
      <c r="BJ117" s="374">
        <f>BI117/'4'!AL117</f>
        <v>0.1</v>
      </c>
      <c r="BK117" s="373">
        <v>1.0000000000000001E-28</v>
      </c>
      <c r="BL117" s="374">
        <f>BK117/'4'!AM117</f>
        <v>7.7542220625224575E-2</v>
      </c>
      <c r="BM117" s="373">
        <v>1.0000000000000001E-28</v>
      </c>
      <c r="BN117" s="374">
        <f>BM117/'4'!AN117</f>
        <v>7.7542220625224575E-2</v>
      </c>
      <c r="BO117" s="373">
        <v>45.991658943466177</v>
      </c>
      <c r="BP117" s="374">
        <f>BO117/'4'!AO117</f>
        <v>0.1</v>
      </c>
      <c r="BQ117" s="373">
        <v>45.962696941612613</v>
      </c>
      <c r="BR117" s="374">
        <f>BQ117/'4'!AP117</f>
        <v>0.1</v>
      </c>
      <c r="BS117" s="373">
        <v>2.8962001853562926E-2</v>
      </c>
      <c r="BT117" s="375">
        <f>BS117/'4'!AQ117</f>
        <v>0.1</v>
      </c>
    </row>
    <row r="118" spans="1:72" s="376" customFormat="1" ht="15">
      <c r="A118" s="305"/>
      <c r="B118" s="256">
        <v>90</v>
      </c>
      <c r="C118" s="1084" t="s">
        <v>735</v>
      </c>
      <c r="D118" s="1084"/>
      <c r="E118" s="1084"/>
      <c r="F118" s="1084"/>
      <c r="G118" s="1084"/>
      <c r="H118" s="1085" t="s">
        <v>797</v>
      </c>
      <c r="I118" s="1086"/>
      <c r="J118" s="315">
        <v>59704</v>
      </c>
      <c r="K118" s="371">
        <v>340.01390176088972</v>
      </c>
      <c r="L118" s="372">
        <f>K118/'4'!M118</f>
        <v>1</v>
      </c>
      <c r="M118" s="373">
        <v>1E-27</v>
      </c>
      <c r="N118" s="374">
        <f>M118/'4'!N118</f>
        <v>1</v>
      </c>
      <c r="O118" s="373">
        <v>1E-27</v>
      </c>
      <c r="P118" s="374">
        <f>O118/'4'!O118</f>
        <v>1</v>
      </c>
      <c r="Q118" s="373">
        <v>1E-27</v>
      </c>
      <c r="R118" s="374">
        <f>Q118/'4'!P118</f>
        <v>1</v>
      </c>
      <c r="S118" s="373">
        <v>340.01390176088972</v>
      </c>
      <c r="T118" s="374">
        <f>S118/'4'!Q118</f>
        <v>1</v>
      </c>
      <c r="U118" s="373">
        <v>98.47</v>
      </c>
      <c r="V118" s="374">
        <f>U118/'4'!R118</f>
        <v>0.28960580579216355</v>
      </c>
      <c r="W118" s="373">
        <v>1E-27</v>
      </c>
      <c r="X118" s="374">
        <f>W118/'4'!S118</f>
        <v>0.77542220625224578</v>
      </c>
      <c r="Y118" s="373">
        <v>7.1037998146431878E-28</v>
      </c>
      <c r="Z118" s="374">
        <f>Y118/'4'!T118</f>
        <v>1</v>
      </c>
      <c r="AA118" s="373">
        <v>1.2896200185356813E-27</v>
      </c>
      <c r="AB118" s="374">
        <f>AA118/'4'!U118</f>
        <v>1</v>
      </c>
      <c r="AC118" s="373">
        <v>4.207599629286376E-28</v>
      </c>
      <c r="AD118" s="375">
        <f>AC118/'4'!V118</f>
        <v>1</v>
      </c>
      <c r="AE118" s="371">
        <v>1E-27</v>
      </c>
      <c r="AF118" s="374">
        <f>AE118/'4'!W118</f>
        <v>1</v>
      </c>
      <c r="AG118" s="373">
        <v>1E-27</v>
      </c>
      <c r="AH118" s="374">
        <f>AG118/'4'!X118</f>
        <v>1</v>
      </c>
      <c r="AI118" s="373">
        <v>1E-27</v>
      </c>
      <c r="AJ118" s="374">
        <f>AI118/'4'!Y118</f>
        <v>1</v>
      </c>
      <c r="AK118" s="373">
        <v>1E-27</v>
      </c>
      <c r="AL118" s="374">
        <f>AK118/'4'!Z118</f>
        <v>1</v>
      </c>
      <c r="AM118" s="373">
        <v>1E-27</v>
      </c>
      <c r="AN118" s="374">
        <f>AM118/'4'!AA118</f>
        <v>1</v>
      </c>
      <c r="AO118" s="373">
        <v>1E-27</v>
      </c>
      <c r="AP118" s="374">
        <f>AO118/'4'!AB118</f>
        <v>1</v>
      </c>
      <c r="AQ118" s="373">
        <v>1E-27</v>
      </c>
      <c r="AR118" s="374">
        <f>AQ118/'4'!AC118</f>
        <v>1</v>
      </c>
      <c r="AS118" s="373">
        <v>1E-27</v>
      </c>
      <c r="AT118" s="374">
        <f>AS118/'4'!AD118</f>
        <v>1</v>
      </c>
      <c r="AU118" s="373">
        <v>1E-27</v>
      </c>
      <c r="AV118" s="374">
        <f>AU118/'4'!AE118</f>
        <v>1</v>
      </c>
      <c r="AW118" s="373">
        <v>1E-27</v>
      </c>
      <c r="AX118" s="375">
        <f>AW118/'4'!AF118</f>
        <v>1</v>
      </c>
      <c r="AY118" s="371">
        <v>1E-27</v>
      </c>
      <c r="AZ118" s="375">
        <f>AY118/'4'!AG118</f>
        <v>1</v>
      </c>
      <c r="BA118" s="373">
        <v>340.01390176088972</v>
      </c>
      <c r="BB118" s="374">
        <f>BA118/'4'!AH118</f>
        <v>1</v>
      </c>
      <c r="BC118" s="373">
        <v>1E-27</v>
      </c>
      <c r="BD118" s="374">
        <f>BC118/'4'!AI118</f>
        <v>0.77542220625224578</v>
      </c>
      <c r="BE118" s="373">
        <v>1E-27</v>
      </c>
      <c r="BF118" s="374">
        <f>BE118/'4'!AJ118</f>
        <v>0.77542220625224578</v>
      </c>
      <c r="BG118" s="373">
        <v>1E-27</v>
      </c>
      <c r="BH118" s="374">
        <f>BG118/'4'!AK118</f>
        <v>0.77542220625224578</v>
      </c>
      <c r="BI118" s="373">
        <v>340.01390176088972</v>
      </c>
      <c r="BJ118" s="374">
        <f>BI118/'4'!AL118</f>
        <v>1</v>
      </c>
      <c r="BK118" s="373">
        <v>98.47</v>
      </c>
      <c r="BL118" s="374">
        <f>BK118/'4'!AM118</f>
        <v>0.28960580579216355</v>
      </c>
      <c r="BM118" s="373">
        <v>1E-27</v>
      </c>
      <c r="BN118" s="374">
        <f>BM118/'4'!AN118</f>
        <v>0.77542220625224578</v>
      </c>
      <c r="BO118" s="373">
        <v>7.1037998146431878E-28</v>
      </c>
      <c r="BP118" s="374">
        <f>BO118/'4'!AO118</f>
        <v>1</v>
      </c>
      <c r="BQ118" s="373">
        <v>1.2896200185356813E-27</v>
      </c>
      <c r="BR118" s="374">
        <f>BQ118/'4'!AP118</f>
        <v>1</v>
      </c>
      <c r="BS118" s="373">
        <v>4.207599629286376E-28</v>
      </c>
      <c r="BT118" s="375">
        <f>BS118/'4'!AQ118</f>
        <v>1</v>
      </c>
    </row>
    <row r="119" spans="1:72" s="376" customFormat="1" ht="15">
      <c r="A119" s="305"/>
      <c r="B119" s="256">
        <v>91</v>
      </c>
      <c r="C119" s="1084" t="s">
        <v>736</v>
      </c>
      <c r="D119" s="1084"/>
      <c r="E119" s="1084"/>
      <c r="F119" s="1084"/>
      <c r="G119" s="1084"/>
      <c r="H119" s="1085" t="s">
        <v>803</v>
      </c>
      <c r="I119" s="1086"/>
      <c r="J119" s="315">
        <v>69406</v>
      </c>
      <c r="K119" s="371">
        <v>242.49958878033334</v>
      </c>
      <c r="L119" s="372">
        <f>K119/'4'!M119</f>
        <v>0.11469898358092259</v>
      </c>
      <c r="M119" s="373">
        <v>1.146989835809226E-28</v>
      </c>
      <c r="N119" s="374">
        <f>M119/'4'!N119</f>
        <v>0.11469898358092259</v>
      </c>
      <c r="O119" s="373">
        <v>1.146989835809226E-28</v>
      </c>
      <c r="P119" s="374">
        <f>O119/'4'!O119</f>
        <v>0.11469898358092259</v>
      </c>
      <c r="Q119" s="373">
        <v>1.146989835809226E-28</v>
      </c>
      <c r="R119" s="374">
        <f>Q119/'4'!P119</f>
        <v>0.11469898358092259</v>
      </c>
      <c r="S119" s="373">
        <v>242.49958878033334</v>
      </c>
      <c r="T119" s="374">
        <f>S119/'4'!Q119</f>
        <v>0.11469898358092259</v>
      </c>
      <c r="U119" s="373">
        <v>1.146989835809226E-28</v>
      </c>
      <c r="V119" s="374">
        <f>U119/'4'!R119</f>
        <v>8.8940138903209107E-2</v>
      </c>
      <c r="W119" s="373">
        <v>1.146989835809226E-28</v>
      </c>
      <c r="X119" s="374">
        <f>W119/'4'!S119</f>
        <v>8.8940138903209107E-2</v>
      </c>
      <c r="Y119" s="373">
        <v>242.49958878033334</v>
      </c>
      <c r="Z119" s="374">
        <f>Y119/'4'!T119</f>
        <v>0.11469898358092259</v>
      </c>
      <c r="AA119" s="373">
        <v>242.46636965858264</v>
      </c>
      <c r="AB119" s="374">
        <f>AA119/'4'!U119</f>
        <v>0.11469898358092259</v>
      </c>
      <c r="AC119" s="373">
        <v>3.3219121750711594E-2</v>
      </c>
      <c r="AD119" s="375">
        <f>AC119/'4'!V119</f>
        <v>0.11469898358092259</v>
      </c>
      <c r="AE119" s="371">
        <v>1.146989835809226E-28</v>
      </c>
      <c r="AF119" s="374">
        <f>AE119/'4'!W119</f>
        <v>0.11469898358092259</v>
      </c>
      <c r="AG119" s="373">
        <v>1.146989835809226E-28</v>
      </c>
      <c r="AH119" s="374">
        <f>AG119/'4'!X119</f>
        <v>0.11469898358092259</v>
      </c>
      <c r="AI119" s="373">
        <v>1.146989835809226E-28</v>
      </c>
      <c r="AJ119" s="374">
        <f>AI119/'4'!Y119</f>
        <v>0.11469898358092259</v>
      </c>
      <c r="AK119" s="373">
        <v>1.146989835809226E-28</v>
      </c>
      <c r="AL119" s="374">
        <f>AK119/'4'!Z119</f>
        <v>0.11469898358092259</v>
      </c>
      <c r="AM119" s="373">
        <v>1.146989835809226E-28</v>
      </c>
      <c r="AN119" s="374">
        <f>AM119/'4'!AA119</f>
        <v>0.11469898358092259</v>
      </c>
      <c r="AO119" s="373">
        <v>1.146989835809226E-28</v>
      </c>
      <c r="AP119" s="374">
        <f>AO119/'4'!AB119</f>
        <v>0.11469898358092259</v>
      </c>
      <c r="AQ119" s="373">
        <v>1.146989835809226E-28</v>
      </c>
      <c r="AR119" s="374">
        <f>AQ119/'4'!AC119</f>
        <v>0.11469898358092259</v>
      </c>
      <c r="AS119" s="373">
        <v>1.146989835809226E-28</v>
      </c>
      <c r="AT119" s="374">
        <f>AS119/'4'!AD119</f>
        <v>0.11469898358092259</v>
      </c>
      <c r="AU119" s="373">
        <v>1.146989835809226E-28</v>
      </c>
      <c r="AV119" s="374">
        <f>AU119/'4'!AE119</f>
        <v>0.11469898358092259</v>
      </c>
      <c r="AW119" s="373">
        <v>1.146989835809226E-28</v>
      </c>
      <c r="AX119" s="375">
        <f>AW119/'4'!AF119</f>
        <v>0.11469898358092259</v>
      </c>
      <c r="AY119" s="371">
        <v>1.146989835809226E-28</v>
      </c>
      <c r="AZ119" s="375">
        <f>AY119/'4'!AG119</f>
        <v>0.11469898358092259</v>
      </c>
      <c r="BA119" s="373">
        <v>242.49958878033334</v>
      </c>
      <c r="BB119" s="374">
        <f>BA119/'4'!AH119</f>
        <v>0.11469898358092259</v>
      </c>
      <c r="BC119" s="373">
        <v>1.146989835809226E-28</v>
      </c>
      <c r="BD119" s="374">
        <f>BC119/'4'!AI119</f>
        <v>8.8940138903209107E-2</v>
      </c>
      <c r="BE119" s="373">
        <v>1.146989835809226E-28</v>
      </c>
      <c r="BF119" s="374">
        <f>BE119/'4'!AJ119</f>
        <v>8.8940138903209107E-2</v>
      </c>
      <c r="BG119" s="373">
        <v>1.146989835809226E-28</v>
      </c>
      <c r="BH119" s="374">
        <f>BG119/'4'!AK119</f>
        <v>8.8940138903209107E-2</v>
      </c>
      <c r="BI119" s="373">
        <v>242.49958878033334</v>
      </c>
      <c r="BJ119" s="374">
        <f>BI119/'4'!AL119</f>
        <v>0.11469898358092259</v>
      </c>
      <c r="BK119" s="373">
        <v>1.146989835809226E-28</v>
      </c>
      <c r="BL119" s="374">
        <f>BK119/'4'!AM119</f>
        <v>8.8940138903209107E-2</v>
      </c>
      <c r="BM119" s="373">
        <v>1.146989835809226E-28</v>
      </c>
      <c r="BN119" s="374">
        <f>BM119/'4'!AN119</f>
        <v>8.8940138903209107E-2</v>
      </c>
      <c r="BO119" s="373">
        <v>242.49958878033334</v>
      </c>
      <c r="BP119" s="374">
        <f>BO119/'4'!AO119</f>
        <v>0.11469898358092259</v>
      </c>
      <c r="BQ119" s="373">
        <v>242.46636965858264</v>
      </c>
      <c r="BR119" s="374">
        <f>BQ119/'4'!AP119</f>
        <v>0.11469898358092259</v>
      </c>
      <c r="BS119" s="373">
        <v>3.3219121750711594E-2</v>
      </c>
      <c r="BT119" s="375">
        <f>BS119/'4'!AQ119</f>
        <v>0.11469898358092259</v>
      </c>
    </row>
    <row r="120" spans="1:72" s="376" customFormat="1" ht="15">
      <c r="A120" s="305"/>
      <c r="B120" s="256">
        <v>92</v>
      </c>
      <c r="C120" s="1084" t="s">
        <v>737</v>
      </c>
      <c r="D120" s="1084"/>
      <c r="E120" s="1084"/>
      <c r="F120" s="1084"/>
      <c r="G120" s="1084"/>
      <c r="H120" s="1085" t="s">
        <v>803</v>
      </c>
      <c r="I120" s="1086"/>
      <c r="J120" s="315">
        <v>69501</v>
      </c>
      <c r="K120" s="371">
        <v>242.49958878033334</v>
      </c>
      <c r="L120" s="372">
        <f>K120/'4'!M120</f>
        <v>0.11469898358092259</v>
      </c>
      <c r="M120" s="373">
        <v>1.146989835809226E-28</v>
      </c>
      <c r="N120" s="374">
        <f>M120/'4'!N120</f>
        <v>0.11469898358092259</v>
      </c>
      <c r="O120" s="373">
        <v>1.146989835809226E-28</v>
      </c>
      <c r="P120" s="374">
        <f>O120/'4'!O120</f>
        <v>0.11469898358092259</v>
      </c>
      <c r="Q120" s="373">
        <v>1.146989835809226E-28</v>
      </c>
      <c r="R120" s="374">
        <f>Q120/'4'!P120</f>
        <v>0.11469898358092259</v>
      </c>
      <c r="S120" s="373">
        <v>242.49958878033334</v>
      </c>
      <c r="T120" s="374">
        <f>S120/'4'!Q120</f>
        <v>0.11469898358092259</v>
      </c>
      <c r="U120" s="373">
        <v>1.146989835809226E-28</v>
      </c>
      <c r="V120" s="374">
        <f>U120/'4'!R120</f>
        <v>8.8940138903209107E-2</v>
      </c>
      <c r="W120" s="373">
        <v>1.146989835809226E-28</v>
      </c>
      <c r="X120" s="374">
        <f>W120/'4'!S120</f>
        <v>8.8940138903209107E-2</v>
      </c>
      <c r="Y120" s="373">
        <v>242.49958878033334</v>
      </c>
      <c r="Z120" s="374">
        <f>Y120/'4'!T120</f>
        <v>0.11469898358092259</v>
      </c>
      <c r="AA120" s="373">
        <v>242.46636965858264</v>
      </c>
      <c r="AB120" s="374">
        <f>AA120/'4'!U120</f>
        <v>0.11469898358092259</v>
      </c>
      <c r="AC120" s="373">
        <v>3.3219121750711594E-2</v>
      </c>
      <c r="AD120" s="375">
        <f>AC120/'4'!V120</f>
        <v>0.11469898358092259</v>
      </c>
      <c r="AE120" s="371">
        <v>1.146989835809226E-28</v>
      </c>
      <c r="AF120" s="374">
        <f>AE120/'4'!W120</f>
        <v>0.11469898358092259</v>
      </c>
      <c r="AG120" s="373">
        <v>1.146989835809226E-28</v>
      </c>
      <c r="AH120" s="374">
        <f>AG120/'4'!X120</f>
        <v>0.11469898358092259</v>
      </c>
      <c r="AI120" s="373">
        <v>1.146989835809226E-28</v>
      </c>
      <c r="AJ120" s="374">
        <f>AI120/'4'!Y120</f>
        <v>0.11469898358092259</v>
      </c>
      <c r="AK120" s="373">
        <v>1.146989835809226E-28</v>
      </c>
      <c r="AL120" s="374">
        <f>AK120/'4'!Z120</f>
        <v>0.11469898358092259</v>
      </c>
      <c r="AM120" s="373">
        <v>1.146989835809226E-28</v>
      </c>
      <c r="AN120" s="374">
        <f>AM120/'4'!AA120</f>
        <v>0.11469898358092259</v>
      </c>
      <c r="AO120" s="373">
        <v>1.146989835809226E-28</v>
      </c>
      <c r="AP120" s="374">
        <f>AO120/'4'!AB120</f>
        <v>0.11469898358092259</v>
      </c>
      <c r="AQ120" s="373">
        <v>1.146989835809226E-28</v>
      </c>
      <c r="AR120" s="374">
        <f>AQ120/'4'!AC120</f>
        <v>0.11469898358092259</v>
      </c>
      <c r="AS120" s="373">
        <v>1.146989835809226E-28</v>
      </c>
      <c r="AT120" s="374">
        <f>AS120/'4'!AD120</f>
        <v>0.11469898358092259</v>
      </c>
      <c r="AU120" s="373">
        <v>1.146989835809226E-28</v>
      </c>
      <c r="AV120" s="374">
        <f>AU120/'4'!AE120</f>
        <v>0.11469898358092259</v>
      </c>
      <c r="AW120" s="373">
        <v>1.146989835809226E-28</v>
      </c>
      <c r="AX120" s="375">
        <f>AW120/'4'!AF120</f>
        <v>0.11469898358092259</v>
      </c>
      <c r="AY120" s="371">
        <v>1.146989835809226E-28</v>
      </c>
      <c r="AZ120" s="375">
        <f>AY120/'4'!AG120</f>
        <v>0.11469898358092259</v>
      </c>
      <c r="BA120" s="373">
        <v>242.49958878033334</v>
      </c>
      <c r="BB120" s="374">
        <f>BA120/'4'!AH120</f>
        <v>0.11469898358092259</v>
      </c>
      <c r="BC120" s="373">
        <v>1.146989835809226E-28</v>
      </c>
      <c r="BD120" s="374">
        <f>BC120/'4'!AI120</f>
        <v>8.8940138903209107E-2</v>
      </c>
      <c r="BE120" s="373">
        <v>1.146989835809226E-28</v>
      </c>
      <c r="BF120" s="374">
        <f>BE120/'4'!AJ120</f>
        <v>8.8940138903209107E-2</v>
      </c>
      <c r="BG120" s="373">
        <v>1.146989835809226E-28</v>
      </c>
      <c r="BH120" s="374">
        <f>BG120/'4'!AK120</f>
        <v>8.8940138903209107E-2</v>
      </c>
      <c r="BI120" s="373">
        <v>242.49958878033334</v>
      </c>
      <c r="BJ120" s="374">
        <f>BI120/'4'!AL120</f>
        <v>0.11469898358092259</v>
      </c>
      <c r="BK120" s="373">
        <v>1.146989835809226E-28</v>
      </c>
      <c r="BL120" s="374">
        <f>BK120/'4'!AM120</f>
        <v>8.8940138903209107E-2</v>
      </c>
      <c r="BM120" s="373">
        <v>1.146989835809226E-28</v>
      </c>
      <c r="BN120" s="374">
        <f>BM120/'4'!AN120</f>
        <v>8.8940138903209107E-2</v>
      </c>
      <c r="BO120" s="373">
        <v>242.49958878033334</v>
      </c>
      <c r="BP120" s="374">
        <f>BO120/'4'!AO120</f>
        <v>0.11469898358092259</v>
      </c>
      <c r="BQ120" s="373">
        <v>242.46636965858264</v>
      </c>
      <c r="BR120" s="374">
        <f>BQ120/'4'!AP120</f>
        <v>0.11469898358092259</v>
      </c>
      <c r="BS120" s="373">
        <v>3.3219121750711594E-2</v>
      </c>
      <c r="BT120" s="375">
        <f>BS120/'4'!AQ120</f>
        <v>0.11469898358092259</v>
      </c>
    </row>
    <row r="121" spans="1:72" s="376" customFormat="1" ht="15">
      <c r="A121" s="305"/>
      <c r="B121" s="256">
        <v>93</v>
      </c>
      <c r="C121" s="1084" t="s">
        <v>738</v>
      </c>
      <c r="D121" s="1084"/>
      <c r="E121" s="1084"/>
      <c r="F121" s="1084"/>
      <c r="G121" s="1084"/>
      <c r="H121" s="1085" t="s">
        <v>803</v>
      </c>
      <c r="I121" s="1086"/>
      <c r="J121" s="315">
        <v>69503</v>
      </c>
      <c r="K121" s="371">
        <v>280.03719635865895</v>
      </c>
      <c r="L121" s="372">
        <f>K121/'4'!M121</f>
        <v>0.11469898358092259</v>
      </c>
      <c r="M121" s="373">
        <v>1.146989835809226E-28</v>
      </c>
      <c r="N121" s="374">
        <f>M121/'4'!N121</f>
        <v>0.11469898358092259</v>
      </c>
      <c r="O121" s="373">
        <v>1.146989835809226E-28</v>
      </c>
      <c r="P121" s="374">
        <f>O121/'4'!O121</f>
        <v>0.11469898358092259</v>
      </c>
      <c r="Q121" s="373">
        <v>1.146989835809226E-28</v>
      </c>
      <c r="R121" s="374">
        <f>Q121/'4'!P121</f>
        <v>0.11469898358092259</v>
      </c>
      <c r="S121" s="373">
        <v>280.03719635865895</v>
      </c>
      <c r="T121" s="374">
        <f>S121/'4'!Q121</f>
        <v>0.11469898358092259</v>
      </c>
      <c r="U121" s="373">
        <v>1.146989835809226E-28</v>
      </c>
      <c r="V121" s="374">
        <f>U121/'4'!R121</f>
        <v>8.8940138903209107E-2</v>
      </c>
      <c r="W121" s="373">
        <v>1.146989835809226E-28</v>
      </c>
      <c r="X121" s="374">
        <f>W121/'4'!S121</f>
        <v>8.8940138903209107E-2</v>
      </c>
      <c r="Y121" s="373">
        <v>280.03719635865895</v>
      </c>
      <c r="Z121" s="374">
        <f>Y121/'4'!T121</f>
        <v>0.11469898358092259</v>
      </c>
      <c r="AA121" s="373">
        <v>56.007439271731783</v>
      </c>
      <c r="AB121" s="374">
        <f>AA121/'4'!U121</f>
        <v>0.11469898358092259</v>
      </c>
      <c r="AC121" s="373">
        <v>224.02975708692716</v>
      </c>
      <c r="AD121" s="375">
        <f>AC121/'4'!V121</f>
        <v>0.11469898358092259</v>
      </c>
      <c r="AE121" s="371">
        <v>1.146989835809226E-28</v>
      </c>
      <c r="AF121" s="374">
        <f>AE121/'4'!W121</f>
        <v>0.11469898358092259</v>
      </c>
      <c r="AG121" s="373">
        <v>1.146989835809226E-28</v>
      </c>
      <c r="AH121" s="374">
        <f>AG121/'4'!X121</f>
        <v>0.11469898358092259</v>
      </c>
      <c r="AI121" s="373">
        <v>1.146989835809226E-28</v>
      </c>
      <c r="AJ121" s="374">
        <f>AI121/'4'!Y121</f>
        <v>0.11469898358092259</v>
      </c>
      <c r="AK121" s="373">
        <v>1.146989835809226E-28</v>
      </c>
      <c r="AL121" s="374">
        <f>AK121/'4'!Z121</f>
        <v>0.11469898358092259</v>
      </c>
      <c r="AM121" s="373">
        <v>1.146989835809226E-28</v>
      </c>
      <c r="AN121" s="374">
        <f>AM121/'4'!AA121</f>
        <v>0.11469898358092259</v>
      </c>
      <c r="AO121" s="373">
        <v>1.146989835809226E-28</v>
      </c>
      <c r="AP121" s="374">
        <f>AO121/'4'!AB121</f>
        <v>0.11469898358092259</v>
      </c>
      <c r="AQ121" s="373">
        <v>1.146989835809226E-28</v>
      </c>
      <c r="AR121" s="374">
        <f>AQ121/'4'!AC121</f>
        <v>0.11469898358092259</v>
      </c>
      <c r="AS121" s="373">
        <v>1.146989835809226E-28</v>
      </c>
      <c r="AT121" s="374">
        <f>AS121/'4'!AD121</f>
        <v>0.11469898358092259</v>
      </c>
      <c r="AU121" s="373">
        <v>1.146989835809226E-28</v>
      </c>
      <c r="AV121" s="374">
        <f>AU121/'4'!AE121</f>
        <v>0.11469898358092259</v>
      </c>
      <c r="AW121" s="373">
        <v>1.146989835809226E-28</v>
      </c>
      <c r="AX121" s="375">
        <f>AW121/'4'!AF121</f>
        <v>0.11469898358092259</v>
      </c>
      <c r="AY121" s="371">
        <v>1.146989835809226E-28</v>
      </c>
      <c r="AZ121" s="375">
        <f>AY121/'4'!AG121</f>
        <v>0.11469898358092259</v>
      </c>
      <c r="BA121" s="373">
        <v>280.03719635865895</v>
      </c>
      <c r="BB121" s="374">
        <f>BA121/'4'!AH121</f>
        <v>0.11469898358092259</v>
      </c>
      <c r="BC121" s="373">
        <v>1.146989835809226E-28</v>
      </c>
      <c r="BD121" s="374">
        <f>BC121/'4'!AI121</f>
        <v>8.8940138903209107E-2</v>
      </c>
      <c r="BE121" s="373">
        <v>1.146989835809226E-28</v>
      </c>
      <c r="BF121" s="374">
        <f>BE121/'4'!AJ121</f>
        <v>8.8940138903209107E-2</v>
      </c>
      <c r="BG121" s="373">
        <v>1.146989835809226E-28</v>
      </c>
      <c r="BH121" s="374">
        <f>BG121/'4'!AK121</f>
        <v>8.8940138903209107E-2</v>
      </c>
      <c r="BI121" s="373">
        <v>280.03719635865895</v>
      </c>
      <c r="BJ121" s="374">
        <f>BI121/'4'!AL121</f>
        <v>0.11469898358092259</v>
      </c>
      <c r="BK121" s="373">
        <v>1.146989835809226E-28</v>
      </c>
      <c r="BL121" s="374">
        <f>BK121/'4'!AM121</f>
        <v>8.8940138903209107E-2</v>
      </c>
      <c r="BM121" s="373">
        <v>1.146989835809226E-28</v>
      </c>
      <c r="BN121" s="374">
        <f>BM121/'4'!AN121</f>
        <v>8.8940138903209107E-2</v>
      </c>
      <c r="BO121" s="373">
        <v>280.03719635865895</v>
      </c>
      <c r="BP121" s="374">
        <f>BO121/'4'!AO121</f>
        <v>0.11469898358092259</v>
      </c>
      <c r="BQ121" s="373">
        <v>56.007439271731783</v>
      </c>
      <c r="BR121" s="374">
        <f>BQ121/'4'!AP121</f>
        <v>0.11469898358092259</v>
      </c>
      <c r="BS121" s="373">
        <v>224.02975708692716</v>
      </c>
      <c r="BT121" s="375">
        <f>BS121/'4'!AQ121</f>
        <v>0.11469898358092259</v>
      </c>
    </row>
    <row r="122" spans="1:72" s="376" customFormat="1" ht="15">
      <c r="A122" s="305"/>
      <c r="B122" s="256">
        <v>94</v>
      </c>
      <c r="C122" s="1084" t="s">
        <v>739</v>
      </c>
      <c r="D122" s="1084"/>
      <c r="E122" s="1084"/>
      <c r="F122" s="1084"/>
      <c r="G122" s="1084"/>
      <c r="H122" s="1085" t="s">
        <v>803</v>
      </c>
      <c r="I122" s="1086"/>
      <c r="J122" s="315">
        <v>69805</v>
      </c>
      <c r="K122" s="371">
        <v>22.921194008004107</v>
      </c>
      <c r="L122" s="372">
        <f>K122/'4'!M122</f>
        <v>0.11469898358092258</v>
      </c>
      <c r="M122" s="373">
        <v>1.146989835809226E-28</v>
      </c>
      <c r="N122" s="374">
        <f>M122/'4'!N122</f>
        <v>0.11469898358092259</v>
      </c>
      <c r="O122" s="373">
        <v>1.146989835809226E-28</v>
      </c>
      <c r="P122" s="374">
        <f>O122/'4'!O122</f>
        <v>0.11469898358092259</v>
      </c>
      <c r="Q122" s="373">
        <v>1.146989835809226E-28</v>
      </c>
      <c r="R122" s="374">
        <f>Q122/'4'!P122</f>
        <v>0.11469898358092259</v>
      </c>
      <c r="S122" s="373">
        <v>22.921194008004107</v>
      </c>
      <c r="T122" s="374">
        <f>S122/'4'!Q122</f>
        <v>0.11469898358092258</v>
      </c>
      <c r="U122" s="373">
        <v>1.146989835809226E-28</v>
      </c>
      <c r="V122" s="374">
        <f>U122/'4'!R122</f>
        <v>8.8940138903209107E-2</v>
      </c>
      <c r="W122" s="373">
        <v>1.146989835809226E-28</v>
      </c>
      <c r="X122" s="374">
        <f>W122/'4'!S122</f>
        <v>8.8940138903209107E-2</v>
      </c>
      <c r="Y122" s="373">
        <v>22.921194008004107</v>
      </c>
      <c r="Z122" s="374">
        <f>Y122/'4'!T122</f>
        <v>0.11469898358092258</v>
      </c>
      <c r="AA122" s="373">
        <v>22.887974886253378</v>
      </c>
      <c r="AB122" s="374">
        <f>AA122/'4'!U122</f>
        <v>0.11469898358092259</v>
      </c>
      <c r="AC122" s="373">
        <v>3.3219121750731155E-2</v>
      </c>
      <c r="AD122" s="375">
        <f>AC122/'4'!V122</f>
        <v>0.11469898358092259</v>
      </c>
      <c r="AE122" s="371">
        <v>1.146989835809226E-28</v>
      </c>
      <c r="AF122" s="374">
        <f>AE122/'4'!W122</f>
        <v>0.11469898358092259</v>
      </c>
      <c r="AG122" s="373">
        <v>1.146989835809226E-28</v>
      </c>
      <c r="AH122" s="374">
        <f>AG122/'4'!X122</f>
        <v>0.11469898358092259</v>
      </c>
      <c r="AI122" s="373">
        <v>1.146989835809226E-28</v>
      </c>
      <c r="AJ122" s="374">
        <f>AI122/'4'!Y122</f>
        <v>0.11469898358092259</v>
      </c>
      <c r="AK122" s="373">
        <v>1.146989835809226E-28</v>
      </c>
      <c r="AL122" s="374">
        <f>AK122/'4'!Z122</f>
        <v>0.11469898358092259</v>
      </c>
      <c r="AM122" s="373">
        <v>1.146989835809226E-28</v>
      </c>
      <c r="AN122" s="374">
        <f>AM122/'4'!AA122</f>
        <v>0.11469898358092259</v>
      </c>
      <c r="AO122" s="373">
        <v>1.146989835809226E-28</v>
      </c>
      <c r="AP122" s="374">
        <f>AO122/'4'!AB122</f>
        <v>0.11469898358092259</v>
      </c>
      <c r="AQ122" s="373">
        <v>1.146989835809226E-28</v>
      </c>
      <c r="AR122" s="374">
        <f>AQ122/'4'!AC122</f>
        <v>0.11469898358092259</v>
      </c>
      <c r="AS122" s="373">
        <v>1.146989835809226E-28</v>
      </c>
      <c r="AT122" s="374">
        <f>AS122/'4'!AD122</f>
        <v>0.11469898358092259</v>
      </c>
      <c r="AU122" s="373">
        <v>1.146989835809226E-28</v>
      </c>
      <c r="AV122" s="374">
        <f>AU122/'4'!AE122</f>
        <v>0.11469898358092259</v>
      </c>
      <c r="AW122" s="373">
        <v>1.146989835809226E-28</v>
      </c>
      <c r="AX122" s="375">
        <f>AW122/'4'!AF122</f>
        <v>0.11469898358092259</v>
      </c>
      <c r="AY122" s="371">
        <v>1.146989835809226E-28</v>
      </c>
      <c r="AZ122" s="375">
        <f>AY122/'4'!AG122</f>
        <v>0.11469898358092259</v>
      </c>
      <c r="BA122" s="373">
        <v>22.921194008004107</v>
      </c>
      <c r="BB122" s="374">
        <f>BA122/'4'!AH122</f>
        <v>0.11469898358092258</v>
      </c>
      <c r="BC122" s="373">
        <v>1.146989835809226E-28</v>
      </c>
      <c r="BD122" s="374">
        <f>BC122/'4'!AI122</f>
        <v>8.8940138903209107E-2</v>
      </c>
      <c r="BE122" s="373">
        <v>1.146989835809226E-28</v>
      </c>
      <c r="BF122" s="374">
        <f>BE122/'4'!AJ122</f>
        <v>8.8940138903209107E-2</v>
      </c>
      <c r="BG122" s="373">
        <v>1.146989835809226E-28</v>
      </c>
      <c r="BH122" s="374">
        <f>BG122/'4'!AK122</f>
        <v>8.8940138903209107E-2</v>
      </c>
      <c r="BI122" s="373">
        <v>22.921194008004107</v>
      </c>
      <c r="BJ122" s="374">
        <f>BI122/'4'!AL122</f>
        <v>0.11469898358092258</v>
      </c>
      <c r="BK122" s="373">
        <v>1.146989835809226E-28</v>
      </c>
      <c r="BL122" s="374">
        <f>BK122/'4'!AM122</f>
        <v>8.8940138903209107E-2</v>
      </c>
      <c r="BM122" s="373">
        <v>1.146989835809226E-28</v>
      </c>
      <c r="BN122" s="374">
        <f>BM122/'4'!AN122</f>
        <v>8.8940138903209107E-2</v>
      </c>
      <c r="BO122" s="373">
        <v>22.921194008004107</v>
      </c>
      <c r="BP122" s="374">
        <f>BO122/'4'!AO122</f>
        <v>0.11469898358092258</v>
      </c>
      <c r="BQ122" s="373">
        <v>22.887974886253378</v>
      </c>
      <c r="BR122" s="374">
        <f>BQ122/'4'!AP122</f>
        <v>0.11469898358092259</v>
      </c>
      <c r="BS122" s="373">
        <v>3.3219121750731155E-2</v>
      </c>
      <c r="BT122" s="375">
        <f>BS122/'4'!AQ122</f>
        <v>0.11469898358092259</v>
      </c>
    </row>
    <row r="123" spans="1:72" s="376" customFormat="1" ht="15">
      <c r="A123" s="305"/>
      <c r="B123" s="256">
        <v>95</v>
      </c>
      <c r="C123" s="1084" t="s">
        <v>740</v>
      </c>
      <c r="D123" s="1084"/>
      <c r="E123" s="1084"/>
      <c r="F123" s="1084"/>
      <c r="G123" s="1084"/>
      <c r="H123" s="1085" t="s">
        <v>799</v>
      </c>
      <c r="I123" s="1086"/>
      <c r="J123" s="315">
        <v>69806</v>
      </c>
      <c r="K123" s="371">
        <v>167.75656484118952</v>
      </c>
      <c r="L123" s="372">
        <f>K123/'4'!M123</f>
        <v>0.11469898358092261</v>
      </c>
      <c r="M123" s="373">
        <v>1.146989835809226E-28</v>
      </c>
      <c r="N123" s="374">
        <f>M123/'4'!N123</f>
        <v>0.11469898358092259</v>
      </c>
      <c r="O123" s="373">
        <v>1.146989835809226E-28</v>
      </c>
      <c r="P123" s="374">
        <f>O123/'4'!O123</f>
        <v>0.11469898358092259</v>
      </c>
      <c r="Q123" s="373">
        <v>1.146989835809226E-28</v>
      </c>
      <c r="R123" s="374">
        <f>Q123/'4'!P123</f>
        <v>0.11469898358092259</v>
      </c>
      <c r="S123" s="373">
        <v>167.75656484118952</v>
      </c>
      <c r="T123" s="374">
        <f>S123/'4'!Q123</f>
        <v>0.11469898358092261</v>
      </c>
      <c r="U123" s="373">
        <v>1.146989835809226E-28</v>
      </c>
      <c r="V123" s="374">
        <f>U123/'4'!R123</f>
        <v>8.8940138903209107E-2</v>
      </c>
      <c r="W123" s="373">
        <v>1.146989835809226E-28</v>
      </c>
      <c r="X123" s="374">
        <f>W123/'4'!S123</f>
        <v>8.8940138903209107E-2</v>
      </c>
      <c r="Y123" s="373">
        <v>167.75656484118952</v>
      </c>
      <c r="Z123" s="374">
        <f>Y123/'4'!T123</f>
        <v>0.11469898358092261</v>
      </c>
      <c r="AA123" s="373">
        <v>167.72334571943875</v>
      </c>
      <c r="AB123" s="374">
        <f>AA123/'4'!U123</f>
        <v>0.11469898358092258</v>
      </c>
      <c r="AC123" s="373">
        <v>3.3219121750737678E-2</v>
      </c>
      <c r="AD123" s="375">
        <f>AC123/'4'!V123</f>
        <v>0.11469898358092261</v>
      </c>
      <c r="AE123" s="371">
        <v>1.146989835809226E-28</v>
      </c>
      <c r="AF123" s="374">
        <f>AE123/'4'!W123</f>
        <v>0.11469898358092259</v>
      </c>
      <c r="AG123" s="373">
        <v>1.146989835809226E-28</v>
      </c>
      <c r="AH123" s="374">
        <f>AG123/'4'!X123</f>
        <v>0.11469898358092259</v>
      </c>
      <c r="AI123" s="373">
        <v>1.146989835809226E-28</v>
      </c>
      <c r="AJ123" s="374">
        <f>AI123/'4'!Y123</f>
        <v>0.11469898358092259</v>
      </c>
      <c r="AK123" s="373">
        <v>1.146989835809226E-28</v>
      </c>
      <c r="AL123" s="374">
        <f>AK123/'4'!Z123</f>
        <v>0.11469898358092259</v>
      </c>
      <c r="AM123" s="373">
        <v>1.146989835809226E-28</v>
      </c>
      <c r="AN123" s="374">
        <f>AM123/'4'!AA123</f>
        <v>0.11469898358092259</v>
      </c>
      <c r="AO123" s="373">
        <v>1.146989835809226E-28</v>
      </c>
      <c r="AP123" s="374">
        <f>AO123/'4'!AB123</f>
        <v>0.11469898358092259</v>
      </c>
      <c r="AQ123" s="373">
        <v>1.146989835809226E-28</v>
      </c>
      <c r="AR123" s="374">
        <f>AQ123/'4'!AC123</f>
        <v>0.11469898358092259</v>
      </c>
      <c r="AS123" s="373">
        <v>1.146989835809226E-28</v>
      </c>
      <c r="AT123" s="374">
        <f>AS123/'4'!AD123</f>
        <v>0.11469898358092259</v>
      </c>
      <c r="AU123" s="373">
        <v>1.146989835809226E-28</v>
      </c>
      <c r="AV123" s="374">
        <f>AU123/'4'!AE123</f>
        <v>0.11469898358092259</v>
      </c>
      <c r="AW123" s="373">
        <v>1.146989835809226E-28</v>
      </c>
      <c r="AX123" s="375">
        <f>AW123/'4'!AF123</f>
        <v>0.11469898358092259</v>
      </c>
      <c r="AY123" s="371">
        <v>1.146989835809226E-28</v>
      </c>
      <c r="AZ123" s="375">
        <f>AY123/'4'!AG123</f>
        <v>0.11469898358092259</v>
      </c>
      <c r="BA123" s="373">
        <v>167.75656484118952</v>
      </c>
      <c r="BB123" s="374">
        <f>BA123/'4'!AH123</f>
        <v>0.11469898358092261</v>
      </c>
      <c r="BC123" s="373">
        <v>1.146989835809226E-28</v>
      </c>
      <c r="BD123" s="374">
        <f>BC123/'4'!AI123</f>
        <v>8.8940138903209107E-2</v>
      </c>
      <c r="BE123" s="373">
        <v>1.146989835809226E-28</v>
      </c>
      <c r="BF123" s="374">
        <f>BE123/'4'!AJ123</f>
        <v>8.8940138903209107E-2</v>
      </c>
      <c r="BG123" s="373">
        <v>1.146989835809226E-28</v>
      </c>
      <c r="BH123" s="374">
        <f>BG123/'4'!AK123</f>
        <v>8.8940138903209107E-2</v>
      </c>
      <c r="BI123" s="373">
        <v>167.75656484118952</v>
      </c>
      <c r="BJ123" s="374">
        <f>BI123/'4'!AL123</f>
        <v>0.11469898358092261</v>
      </c>
      <c r="BK123" s="373">
        <v>1.146989835809226E-28</v>
      </c>
      <c r="BL123" s="374">
        <f>BK123/'4'!AM123</f>
        <v>8.8940138903209107E-2</v>
      </c>
      <c r="BM123" s="373">
        <v>1.146989835809226E-28</v>
      </c>
      <c r="BN123" s="374">
        <f>BM123/'4'!AN123</f>
        <v>8.8940138903209107E-2</v>
      </c>
      <c r="BO123" s="373">
        <v>167.75656484118952</v>
      </c>
      <c r="BP123" s="374">
        <f>BO123/'4'!AO123</f>
        <v>0.11469898358092261</v>
      </c>
      <c r="BQ123" s="373">
        <v>167.72334571943875</v>
      </c>
      <c r="BR123" s="374">
        <f>BQ123/'4'!AP123</f>
        <v>0.11469898358092258</v>
      </c>
      <c r="BS123" s="373">
        <v>3.3219121750737678E-2</v>
      </c>
      <c r="BT123" s="375">
        <f>BS123/'4'!AQ123</f>
        <v>0.11469898358092261</v>
      </c>
    </row>
    <row r="124" spans="1:72" s="376" customFormat="1" ht="15">
      <c r="A124" s="305"/>
      <c r="B124" s="256">
        <v>96</v>
      </c>
      <c r="C124" s="1084" t="s">
        <v>741</v>
      </c>
      <c r="D124" s="1084"/>
      <c r="E124" s="1084"/>
      <c r="F124" s="1084"/>
      <c r="G124" s="1084"/>
      <c r="H124" s="1085" t="s">
        <v>806</v>
      </c>
      <c r="I124" s="1086"/>
      <c r="J124" s="315">
        <v>10601</v>
      </c>
      <c r="K124" s="371">
        <v>557.61617770776377</v>
      </c>
      <c r="L124" s="372">
        <f>K124/'4'!M124</f>
        <v>0.11469898358092259</v>
      </c>
      <c r="M124" s="373">
        <v>1.146989835809226E-28</v>
      </c>
      <c r="N124" s="374">
        <f>M124/'4'!N124</f>
        <v>0.11469898358092259</v>
      </c>
      <c r="O124" s="373">
        <v>1.146989835809226E-28</v>
      </c>
      <c r="P124" s="374">
        <f>O124/'4'!O124</f>
        <v>0.11469898358092259</v>
      </c>
      <c r="Q124" s="373">
        <v>1.146989835809226E-28</v>
      </c>
      <c r="R124" s="374">
        <f>Q124/'4'!P124</f>
        <v>0.11469898358092259</v>
      </c>
      <c r="S124" s="373">
        <v>557.61617770776377</v>
      </c>
      <c r="T124" s="374">
        <f>S124/'4'!Q124</f>
        <v>0.11469898358092259</v>
      </c>
      <c r="U124" s="373">
        <v>1.146989835809226E-28</v>
      </c>
      <c r="V124" s="374">
        <f>U124/'4'!R124</f>
        <v>8.8940138903209107E-2</v>
      </c>
      <c r="W124" s="373">
        <v>1.146989835809226E-28</v>
      </c>
      <c r="X124" s="374">
        <f>W124/'4'!S124</f>
        <v>8.8940138903209107E-2</v>
      </c>
      <c r="Y124" s="373">
        <v>557.61617770776377</v>
      </c>
      <c r="Z124" s="374">
        <f>Y124/'4'!T124</f>
        <v>0.11469898358092259</v>
      </c>
      <c r="AA124" s="373">
        <v>557.58295858601298</v>
      </c>
      <c r="AB124" s="374">
        <f>AA124/'4'!U124</f>
        <v>0.11469898358092259</v>
      </c>
      <c r="AC124" s="373">
        <v>3.3219121750763754E-2</v>
      </c>
      <c r="AD124" s="375">
        <f>AC124/'4'!V124</f>
        <v>0.11469898358092259</v>
      </c>
      <c r="AE124" s="371">
        <v>1.146989835809226E-28</v>
      </c>
      <c r="AF124" s="374">
        <f>AE124/'4'!W124</f>
        <v>0.11469898358092259</v>
      </c>
      <c r="AG124" s="373">
        <v>1.146989835809226E-28</v>
      </c>
      <c r="AH124" s="374">
        <f>AG124/'4'!X124</f>
        <v>0.11469898358092259</v>
      </c>
      <c r="AI124" s="373">
        <v>1.146989835809226E-28</v>
      </c>
      <c r="AJ124" s="374">
        <f>AI124/'4'!Y124</f>
        <v>0.11469898358092259</v>
      </c>
      <c r="AK124" s="373">
        <v>1.146989835809226E-28</v>
      </c>
      <c r="AL124" s="374">
        <f>AK124/'4'!Z124</f>
        <v>0.11469898358092259</v>
      </c>
      <c r="AM124" s="373">
        <v>1.146989835809226E-28</v>
      </c>
      <c r="AN124" s="374">
        <f>AM124/'4'!AA124</f>
        <v>0.11469898358092259</v>
      </c>
      <c r="AO124" s="373">
        <v>1.146989835809226E-28</v>
      </c>
      <c r="AP124" s="374">
        <f>AO124/'4'!AB124</f>
        <v>0.11469898358092259</v>
      </c>
      <c r="AQ124" s="373">
        <v>1.146989835809226E-28</v>
      </c>
      <c r="AR124" s="374">
        <f>AQ124/'4'!AC124</f>
        <v>0.11469898358092259</v>
      </c>
      <c r="AS124" s="373">
        <v>1.146989835809226E-28</v>
      </c>
      <c r="AT124" s="374">
        <f>AS124/'4'!AD124</f>
        <v>0.11469898358092259</v>
      </c>
      <c r="AU124" s="373">
        <v>1.146989835809226E-28</v>
      </c>
      <c r="AV124" s="374">
        <f>AU124/'4'!AE124</f>
        <v>0.11469898358092259</v>
      </c>
      <c r="AW124" s="373">
        <v>1.146989835809226E-28</v>
      </c>
      <c r="AX124" s="375">
        <f>AW124/'4'!AF124</f>
        <v>0.11469898358092259</v>
      </c>
      <c r="AY124" s="371">
        <v>1.146989835809226E-28</v>
      </c>
      <c r="AZ124" s="375">
        <f>AY124/'4'!AG124</f>
        <v>0.11469898358092259</v>
      </c>
      <c r="BA124" s="373">
        <v>557.61617770776377</v>
      </c>
      <c r="BB124" s="374">
        <f>BA124/'4'!AH124</f>
        <v>0.11469898358092259</v>
      </c>
      <c r="BC124" s="373">
        <v>1.146989835809226E-28</v>
      </c>
      <c r="BD124" s="374">
        <f>BC124/'4'!AI124</f>
        <v>8.8940138903209107E-2</v>
      </c>
      <c r="BE124" s="373">
        <v>1.146989835809226E-28</v>
      </c>
      <c r="BF124" s="374">
        <f>BE124/'4'!AJ124</f>
        <v>8.8940138903209107E-2</v>
      </c>
      <c r="BG124" s="373">
        <v>1.146989835809226E-28</v>
      </c>
      <c r="BH124" s="374">
        <f>BG124/'4'!AK124</f>
        <v>8.8940138903209107E-2</v>
      </c>
      <c r="BI124" s="373">
        <v>557.61617770776377</v>
      </c>
      <c r="BJ124" s="374">
        <f>BI124/'4'!AL124</f>
        <v>0.11469898358092259</v>
      </c>
      <c r="BK124" s="373">
        <v>1.146989835809226E-28</v>
      </c>
      <c r="BL124" s="374">
        <f>BK124/'4'!AM124</f>
        <v>8.8940138903209107E-2</v>
      </c>
      <c r="BM124" s="373">
        <v>1.146989835809226E-28</v>
      </c>
      <c r="BN124" s="374">
        <f>BM124/'4'!AN124</f>
        <v>8.8940138903209107E-2</v>
      </c>
      <c r="BO124" s="373">
        <v>557.61617770776377</v>
      </c>
      <c r="BP124" s="374">
        <f>BO124/'4'!AO124</f>
        <v>0.11469898358092259</v>
      </c>
      <c r="BQ124" s="373">
        <v>557.58295858601298</v>
      </c>
      <c r="BR124" s="374">
        <f>BQ124/'4'!AP124</f>
        <v>0.11469898358092259</v>
      </c>
      <c r="BS124" s="373">
        <v>3.3219121750763754E-2</v>
      </c>
      <c r="BT124" s="375">
        <f>BS124/'4'!AQ124</f>
        <v>0.11469898358092259</v>
      </c>
    </row>
    <row r="125" spans="1:72" s="376" customFormat="1" ht="15">
      <c r="A125" s="305"/>
      <c r="B125" s="256">
        <v>97</v>
      </c>
      <c r="C125" s="1084" t="s">
        <v>742</v>
      </c>
      <c r="D125" s="1084"/>
      <c r="E125" s="1084"/>
      <c r="F125" s="1084"/>
      <c r="G125" s="1084"/>
      <c r="H125" s="1085" t="s">
        <v>806</v>
      </c>
      <c r="I125" s="1086"/>
      <c r="J125" s="315">
        <v>10602</v>
      </c>
      <c r="K125" s="371">
        <v>4817.5366936562023</v>
      </c>
      <c r="L125" s="372">
        <f>K125/'4'!M125</f>
        <v>0.11469898358092258</v>
      </c>
      <c r="M125" s="373">
        <v>1.146989835809226E-28</v>
      </c>
      <c r="N125" s="374">
        <f>M125/'4'!N125</f>
        <v>0.11469898358092259</v>
      </c>
      <c r="O125" s="373">
        <v>1.146989835809226E-28</v>
      </c>
      <c r="P125" s="374">
        <f>O125/'4'!O125</f>
        <v>0.11469898358092259</v>
      </c>
      <c r="Q125" s="373">
        <v>1.146989835809226E-28</v>
      </c>
      <c r="R125" s="374">
        <f>Q125/'4'!P125</f>
        <v>0.11469898358092259</v>
      </c>
      <c r="S125" s="373">
        <v>4817.5366936562023</v>
      </c>
      <c r="T125" s="374">
        <f>S125/'4'!Q125</f>
        <v>0.11469898358092258</v>
      </c>
      <c r="U125" s="373">
        <v>1.146989835809226E-28</v>
      </c>
      <c r="V125" s="374">
        <f>U125/'4'!R125</f>
        <v>8.8940138903209107E-2</v>
      </c>
      <c r="W125" s="373">
        <v>1.146989835809226E-28</v>
      </c>
      <c r="X125" s="374">
        <f>W125/'4'!S125</f>
        <v>8.8940138903209107E-2</v>
      </c>
      <c r="Y125" s="373">
        <v>4817.5366936562023</v>
      </c>
      <c r="Z125" s="374">
        <f>Y125/'4'!T125</f>
        <v>0.11469898358092258</v>
      </c>
      <c r="AA125" s="373">
        <v>4817.5034745344519</v>
      </c>
      <c r="AB125" s="374">
        <f>AA125/'4'!U125</f>
        <v>0.11469898358092259</v>
      </c>
      <c r="AC125" s="373">
        <v>3.3219121750659435E-2</v>
      </c>
      <c r="AD125" s="375">
        <f>AC125/'4'!V125</f>
        <v>0.11469898358092259</v>
      </c>
      <c r="AE125" s="371">
        <v>1.146989835809226E-28</v>
      </c>
      <c r="AF125" s="374">
        <f>AE125/'4'!W125</f>
        <v>0.11469898358092259</v>
      </c>
      <c r="AG125" s="373">
        <v>1.146989835809226E-28</v>
      </c>
      <c r="AH125" s="374">
        <f>AG125/'4'!X125</f>
        <v>0.11469898358092259</v>
      </c>
      <c r="AI125" s="373">
        <v>1.146989835809226E-28</v>
      </c>
      <c r="AJ125" s="374">
        <f>AI125/'4'!Y125</f>
        <v>0.11469898358092259</v>
      </c>
      <c r="AK125" s="373">
        <v>1.146989835809226E-28</v>
      </c>
      <c r="AL125" s="374">
        <f>AK125/'4'!Z125</f>
        <v>0.11469898358092259</v>
      </c>
      <c r="AM125" s="373">
        <v>1.146989835809226E-28</v>
      </c>
      <c r="AN125" s="374">
        <f>AM125/'4'!AA125</f>
        <v>0.11469898358092259</v>
      </c>
      <c r="AO125" s="373">
        <v>1.146989835809226E-28</v>
      </c>
      <c r="AP125" s="374">
        <f>AO125/'4'!AB125</f>
        <v>0.11469898358092259</v>
      </c>
      <c r="AQ125" s="373">
        <v>1.146989835809226E-28</v>
      </c>
      <c r="AR125" s="374">
        <f>AQ125/'4'!AC125</f>
        <v>0.11469898358092259</v>
      </c>
      <c r="AS125" s="373">
        <v>1.146989835809226E-28</v>
      </c>
      <c r="AT125" s="374">
        <f>AS125/'4'!AD125</f>
        <v>0.11469898358092259</v>
      </c>
      <c r="AU125" s="373">
        <v>1.146989835809226E-28</v>
      </c>
      <c r="AV125" s="374">
        <f>AU125/'4'!AE125</f>
        <v>0.11469898358092259</v>
      </c>
      <c r="AW125" s="373">
        <v>1.146989835809226E-28</v>
      </c>
      <c r="AX125" s="375">
        <f>AW125/'4'!AF125</f>
        <v>0.11469898358092259</v>
      </c>
      <c r="AY125" s="371">
        <v>1.146989835809226E-28</v>
      </c>
      <c r="AZ125" s="375">
        <f>AY125/'4'!AG125</f>
        <v>0.11469898358092259</v>
      </c>
      <c r="BA125" s="373">
        <v>4817.5366936562023</v>
      </c>
      <c r="BB125" s="374">
        <f>BA125/'4'!AH125</f>
        <v>0.11469898358092258</v>
      </c>
      <c r="BC125" s="373">
        <v>1.146989835809226E-28</v>
      </c>
      <c r="BD125" s="374">
        <f>BC125/'4'!AI125</f>
        <v>8.8940138903209107E-2</v>
      </c>
      <c r="BE125" s="373">
        <v>1.146989835809226E-28</v>
      </c>
      <c r="BF125" s="374">
        <f>BE125/'4'!AJ125</f>
        <v>8.8940138903209107E-2</v>
      </c>
      <c r="BG125" s="373">
        <v>1.146989835809226E-28</v>
      </c>
      <c r="BH125" s="374">
        <f>BG125/'4'!AK125</f>
        <v>8.8940138903209107E-2</v>
      </c>
      <c r="BI125" s="373">
        <v>4817.5366936562023</v>
      </c>
      <c r="BJ125" s="374">
        <f>BI125/'4'!AL125</f>
        <v>0.11469898358092258</v>
      </c>
      <c r="BK125" s="373">
        <v>1.146989835809226E-28</v>
      </c>
      <c r="BL125" s="374">
        <f>BK125/'4'!AM125</f>
        <v>8.8940138903209107E-2</v>
      </c>
      <c r="BM125" s="373">
        <v>1.146989835809226E-28</v>
      </c>
      <c r="BN125" s="374">
        <f>BM125/'4'!AN125</f>
        <v>8.8940138903209107E-2</v>
      </c>
      <c r="BO125" s="373">
        <v>4817.5366936562023</v>
      </c>
      <c r="BP125" s="374">
        <f>BO125/'4'!AO125</f>
        <v>0.11469898358092258</v>
      </c>
      <c r="BQ125" s="373">
        <v>4817.5034745344519</v>
      </c>
      <c r="BR125" s="374">
        <f>BQ125/'4'!AP125</f>
        <v>0.11469898358092259</v>
      </c>
      <c r="BS125" s="373">
        <v>3.3219121750659435E-2</v>
      </c>
      <c r="BT125" s="375">
        <f>BS125/'4'!AQ125</f>
        <v>0.11469898358092259</v>
      </c>
    </row>
    <row r="126" spans="1:72" s="376" customFormat="1" ht="15">
      <c r="A126" s="305"/>
      <c r="B126" s="256">
        <v>98</v>
      </c>
      <c r="C126" s="1084" t="s">
        <v>743</v>
      </c>
      <c r="D126" s="1084"/>
      <c r="E126" s="1084"/>
      <c r="F126" s="1084"/>
      <c r="G126" s="1084"/>
      <c r="H126" s="1085" t="s">
        <v>796</v>
      </c>
      <c r="I126" s="1086"/>
      <c r="J126" s="315">
        <v>24110</v>
      </c>
      <c r="K126" s="371">
        <v>2.47575470583845E-28</v>
      </c>
      <c r="L126" s="372">
        <f>K126/'4'!M126</f>
        <v>0.11469898358092259</v>
      </c>
      <c r="M126" s="373">
        <v>1.146989835809226E-28</v>
      </c>
      <c r="N126" s="374">
        <f>M126/'4'!N126</f>
        <v>0.11469898358092259</v>
      </c>
      <c r="O126" s="373">
        <v>1.146989835809226E-28</v>
      </c>
      <c r="P126" s="374">
        <f>O126/'4'!O126</f>
        <v>0.11469898358092259</v>
      </c>
      <c r="Q126" s="373">
        <v>1.146989835809226E-28</v>
      </c>
      <c r="R126" s="374">
        <f>Q126/'4'!P126</f>
        <v>0.11469898358092259</v>
      </c>
      <c r="S126" s="373">
        <v>1.479181053316532E-28</v>
      </c>
      <c r="T126" s="374">
        <f>S126/'4'!Q126</f>
        <v>0.11469898358092259</v>
      </c>
      <c r="U126" s="373">
        <v>1.146989835809226E-28</v>
      </c>
      <c r="V126" s="374">
        <f>U126/'4'!R126</f>
        <v>8.8940138903209107E-2</v>
      </c>
      <c r="W126" s="373">
        <v>1.146989835809226E-28</v>
      </c>
      <c r="X126" s="374">
        <f>W126/'4'!S126</f>
        <v>8.8940138903209107E-2</v>
      </c>
      <c r="Y126" s="373">
        <v>8.1479861830191996E-29</v>
      </c>
      <c r="Z126" s="374">
        <f>Y126/'4'!T126</f>
        <v>0.11469898358092259</v>
      </c>
      <c r="AA126" s="373">
        <v>1.479181053316532E-28</v>
      </c>
      <c r="AB126" s="374">
        <f>AA126/'4'!U126</f>
        <v>0.11469898358092259</v>
      </c>
      <c r="AC126" s="373">
        <v>4.8260740079461401E-29</v>
      </c>
      <c r="AD126" s="375">
        <f>AC126/'4'!V126</f>
        <v>0.11469898358092259</v>
      </c>
      <c r="AE126" s="371">
        <v>1.146989835809226E-28</v>
      </c>
      <c r="AF126" s="374">
        <f>AE126/'4'!W126</f>
        <v>0.11469898358092259</v>
      </c>
      <c r="AG126" s="373">
        <v>1.146989835809226E-28</v>
      </c>
      <c r="AH126" s="374">
        <f>AG126/'4'!X126</f>
        <v>0.11469898358092259</v>
      </c>
      <c r="AI126" s="373">
        <v>1.146989835809226E-28</v>
      </c>
      <c r="AJ126" s="374">
        <f>AI126/'4'!Y126</f>
        <v>0.11469898358092259</v>
      </c>
      <c r="AK126" s="373">
        <v>1.146989835809226E-28</v>
      </c>
      <c r="AL126" s="374">
        <f>AK126/'4'!Z126</f>
        <v>0.11469898358092259</v>
      </c>
      <c r="AM126" s="373">
        <v>1.146989835809226E-28</v>
      </c>
      <c r="AN126" s="374">
        <f>AM126/'4'!AA126</f>
        <v>0.11469898358092259</v>
      </c>
      <c r="AO126" s="373">
        <v>1.146989835809226E-28</v>
      </c>
      <c r="AP126" s="374">
        <f>AO126/'4'!AB126</f>
        <v>0.11469898358092259</v>
      </c>
      <c r="AQ126" s="373">
        <v>1.146989835809226E-28</v>
      </c>
      <c r="AR126" s="374">
        <f>AQ126/'4'!AC126</f>
        <v>0.11469898358092259</v>
      </c>
      <c r="AS126" s="373">
        <v>1.146989835809226E-28</v>
      </c>
      <c r="AT126" s="374">
        <f>AS126/'4'!AD126</f>
        <v>0.11469898358092259</v>
      </c>
      <c r="AU126" s="373">
        <v>1.146989835809226E-28</v>
      </c>
      <c r="AV126" s="374">
        <f>AU126/'4'!AE126</f>
        <v>0.11469898358092259</v>
      </c>
      <c r="AW126" s="373">
        <v>1.146989835809226E-28</v>
      </c>
      <c r="AX126" s="375">
        <f>AW126/'4'!AF126</f>
        <v>0.11469898358092259</v>
      </c>
      <c r="AY126" s="371">
        <v>1.146989835809226E-28</v>
      </c>
      <c r="AZ126" s="375">
        <f>AY126/'4'!AG126</f>
        <v>0.11469898358092259</v>
      </c>
      <c r="BA126" s="373">
        <v>2.47575470583845E-28</v>
      </c>
      <c r="BB126" s="374">
        <f>BA126/'4'!AH126</f>
        <v>0.11469898358092259</v>
      </c>
      <c r="BC126" s="373">
        <v>1.146989835809226E-28</v>
      </c>
      <c r="BD126" s="374">
        <f>BC126/'4'!AI126</f>
        <v>8.8940138903209107E-2</v>
      </c>
      <c r="BE126" s="373">
        <v>1.146989835809226E-28</v>
      </c>
      <c r="BF126" s="374">
        <f>BE126/'4'!AJ126</f>
        <v>8.8940138903209107E-2</v>
      </c>
      <c r="BG126" s="373">
        <v>1.146989835809226E-28</v>
      </c>
      <c r="BH126" s="374">
        <f>BG126/'4'!AK126</f>
        <v>8.8940138903209107E-2</v>
      </c>
      <c r="BI126" s="373">
        <v>1.479181053316532E-28</v>
      </c>
      <c r="BJ126" s="374">
        <f>BI126/'4'!AL126</f>
        <v>0.11469898358092259</v>
      </c>
      <c r="BK126" s="373">
        <v>1.146989835809226E-28</v>
      </c>
      <c r="BL126" s="374">
        <f>BK126/'4'!AM126</f>
        <v>8.8940138903209107E-2</v>
      </c>
      <c r="BM126" s="373">
        <v>1.146989835809226E-28</v>
      </c>
      <c r="BN126" s="374">
        <f>BM126/'4'!AN126</f>
        <v>8.8940138903209107E-2</v>
      </c>
      <c r="BO126" s="373">
        <v>8.1479861830191996E-29</v>
      </c>
      <c r="BP126" s="374">
        <f>BO126/'4'!AO126</f>
        <v>0.11469898358092259</v>
      </c>
      <c r="BQ126" s="373">
        <v>1.479181053316532E-28</v>
      </c>
      <c r="BR126" s="374">
        <f>BQ126/'4'!AP126</f>
        <v>0.11469898358092259</v>
      </c>
      <c r="BS126" s="373">
        <v>4.8260740079461401E-29</v>
      </c>
      <c r="BT126" s="375">
        <f>BS126/'4'!AQ126</f>
        <v>0.11469898358092259</v>
      </c>
    </row>
    <row r="127" spans="1:72" s="376" customFormat="1" ht="15">
      <c r="A127" s="305"/>
      <c r="B127" s="256">
        <v>99</v>
      </c>
      <c r="C127" s="1084" t="s">
        <v>744</v>
      </c>
      <c r="D127" s="1084"/>
      <c r="E127" s="1084"/>
      <c r="F127" s="1084"/>
      <c r="G127" s="1084"/>
      <c r="H127" s="1085" t="s">
        <v>796</v>
      </c>
      <c r="I127" s="1086"/>
      <c r="J127" s="315">
        <v>39500</v>
      </c>
      <c r="K127" s="371">
        <v>50.891694522119266</v>
      </c>
      <c r="L127" s="372">
        <f>K127/'4'!M127</f>
        <v>0.11469898358092259</v>
      </c>
      <c r="M127" s="373">
        <v>1.146989835809226E-28</v>
      </c>
      <c r="N127" s="374">
        <f>M127/'4'!N127</f>
        <v>0.11469898358092259</v>
      </c>
      <c r="O127" s="373">
        <v>1.146989835809226E-28</v>
      </c>
      <c r="P127" s="374">
        <f>O127/'4'!O127</f>
        <v>0.11469898358092259</v>
      </c>
      <c r="Q127" s="373">
        <v>1.146989835809226E-28</v>
      </c>
      <c r="R127" s="374">
        <f>Q127/'4'!P127</f>
        <v>0.11469898358092259</v>
      </c>
      <c r="S127" s="373">
        <v>50.891694522119266</v>
      </c>
      <c r="T127" s="374">
        <f>S127/'4'!Q127</f>
        <v>0.11469898358092259</v>
      </c>
      <c r="U127" s="373">
        <v>1.146989835809226E-28</v>
      </c>
      <c r="V127" s="374">
        <f>U127/'4'!R127</f>
        <v>8.8940138903209107E-2</v>
      </c>
      <c r="W127" s="373">
        <v>1.146989835809226E-28</v>
      </c>
      <c r="X127" s="374">
        <f>W127/'4'!S127</f>
        <v>8.8940138903209107E-2</v>
      </c>
      <c r="Y127" s="373">
        <v>50.891694522119266</v>
      </c>
      <c r="Z127" s="374">
        <f>Y127/'4'!T127</f>
        <v>0.11469898358092259</v>
      </c>
      <c r="AA127" s="373">
        <v>50.85847540036854</v>
      </c>
      <c r="AB127" s="374">
        <f>AA127/'4'!U127</f>
        <v>0.11469898358092259</v>
      </c>
      <c r="AC127" s="373">
        <v>3.3219121750731155E-2</v>
      </c>
      <c r="AD127" s="375">
        <f>AC127/'4'!V127</f>
        <v>0.11469898358092259</v>
      </c>
      <c r="AE127" s="371">
        <v>1.146989835809226E-28</v>
      </c>
      <c r="AF127" s="374">
        <f>AE127/'4'!W127</f>
        <v>0.11469898358092259</v>
      </c>
      <c r="AG127" s="373">
        <v>1.146989835809226E-28</v>
      </c>
      <c r="AH127" s="374">
        <f>AG127/'4'!X127</f>
        <v>0.11469898358092259</v>
      </c>
      <c r="AI127" s="373">
        <v>1.146989835809226E-28</v>
      </c>
      <c r="AJ127" s="374">
        <f>AI127/'4'!Y127</f>
        <v>0.11469898358092259</v>
      </c>
      <c r="AK127" s="373">
        <v>1.146989835809226E-28</v>
      </c>
      <c r="AL127" s="374">
        <f>AK127/'4'!Z127</f>
        <v>0.11469898358092259</v>
      </c>
      <c r="AM127" s="373">
        <v>1.146989835809226E-28</v>
      </c>
      <c r="AN127" s="374">
        <f>AM127/'4'!AA127</f>
        <v>0.11469898358092259</v>
      </c>
      <c r="AO127" s="373">
        <v>1.146989835809226E-28</v>
      </c>
      <c r="AP127" s="374">
        <f>AO127/'4'!AB127</f>
        <v>0.11469898358092259</v>
      </c>
      <c r="AQ127" s="373">
        <v>1.146989835809226E-28</v>
      </c>
      <c r="AR127" s="374">
        <f>AQ127/'4'!AC127</f>
        <v>0.11469898358092259</v>
      </c>
      <c r="AS127" s="373">
        <v>1.146989835809226E-28</v>
      </c>
      <c r="AT127" s="374">
        <f>AS127/'4'!AD127</f>
        <v>0.11469898358092259</v>
      </c>
      <c r="AU127" s="373">
        <v>1.146989835809226E-28</v>
      </c>
      <c r="AV127" s="374">
        <f>AU127/'4'!AE127</f>
        <v>0.11469898358092259</v>
      </c>
      <c r="AW127" s="373">
        <v>1.146989835809226E-28</v>
      </c>
      <c r="AX127" s="375">
        <f>AW127/'4'!AF127</f>
        <v>0.11469898358092259</v>
      </c>
      <c r="AY127" s="371">
        <v>1.146989835809226E-28</v>
      </c>
      <c r="AZ127" s="375">
        <f>AY127/'4'!AG127</f>
        <v>0.11469898358092259</v>
      </c>
      <c r="BA127" s="373">
        <v>50.891694522119266</v>
      </c>
      <c r="BB127" s="374">
        <f>BA127/'4'!AH127</f>
        <v>0.11469898358092259</v>
      </c>
      <c r="BC127" s="373">
        <v>1.146989835809226E-28</v>
      </c>
      <c r="BD127" s="374">
        <f>BC127/'4'!AI127</f>
        <v>8.8940138903209107E-2</v>
      </c>
      <c r="BE127" s="373">
        <v>1.146989835809226E-28</v>
      </c>
      <c r="BF127" s="374">
        <f>BE127/'4'!AJ127</f>
        <v>8.8940138903209107E-2</v>
      </c>
      <c r="BG127" s="373">
        <v>1.146989835809226E-28</v>
      </c>
      <c r="BH127" s="374">
        <f>BG127/'4'!AK127</f>
        <v>8.8940138903209107E-2</v>
      </c>
      <c r="BI127" s="373">
        <v>50.891694522119266</v>
      </c>
      <c r="BJ127" s="374">
        <f>BI127/'4'!AL127</f>
        <v>0.11469898358092259</v>
      </c>
      <c r="BK127" s="373">
        <v>1.146989835809226E-28</v>
      </c>
      <c r="BL127" s="374">
        <f>BK127/'4'!AM127</f>
        <v>8.8940138903209107E-2</v>
      </c>
      <c r="BM127" s="373">
        <v>1.146989835809226E-28</v>
      </c>
      <c r="BN127" s="374">
        <f>BM127/'4'!AN127</f>
        <v>8.8940138903209107E-2</v>
      </c>
      <c r="BO127" s="373">
        <v>50.891694522119266</v>
      </c>
      <c r="BP127" s="374">
        <f>BO127/'4'!AO127</f>
        <v>0.11469898358092259</v>
      </c>
      <c r="BQ127" s="373">
        <v>50.85847540036854</v>
      </c>
      <c r="BR127" s="374">
        <f>BQ127/'4'!AP127</f>
        <v>0.11469898358092259</v>
      </c>
      <c r="BS127" s="373">
        <v>3.3219121750731155E-2</v>
      </c>
      <c r="BT127" s="375">
        <f>BS127/'4'!AQ127</f>
        <v>0.11469898358092259</v>
      </c>
    </row>
    <row r="128" spans="1:72" s="376" customFormat="1" ht="15">
      <c r="A128" s="305"/>
      <c r="B128" s="256">
        <v>100</v>
      </c>
      <c r="C128" s="1084" t="s">
        <v>745</v>
      </c>
      <c r="D128" s="1084"/>
      <c r="E128" s="1084"/>
      <c r="F128" s="1084"/>
      <c r="G128" s="1084"/>
      <c r="H128" s="1085" t="s">
        <v>804</v>
      </c>
      <c r="I128" s="1086"/>
      <c r="J128" s="315">
        <v>21704</v>
      </c>
      <c r="K128" s="371">
        <v>26.152687673772011</v>
      </c>
      <c r="L128" s="372">
        <f>K128/'4'!M128</f>
        <v>0.1</v>
      </c>
      <c r="M128" s="373">
        <v>1.0000000000000001E-28</v>
      </c>
      <c r="N128" s="374">
        <f>M128/'4'!N128</f>
        <v>0.1</v>
      </c>
      <c r="O128" s="373">
        <v>1.0000000000000001E-28</v>
      </c>
      <c r="P128" s="374">
        <f>O128/'4'!O128</f>
        <v>0.1</v>
      </c>
      <c r="Q128" s="373">
        <v>1.0000000000000001E-28</v>
      </c>
      <c r="R128" s="374">
        <f>Q128/'4'!P128</f>
        <v>0.1</v>
      </c>
      <c r="S128" s="373">
        <v>26.152687673772011</v>
      </c>
      <c r="T128" s="374">
        <f>S128/'4'!Q128</f>
        <v>0.1</v>
      </c>
      <c r="U128" s="373">
        <v>1.0000000000000001E-28</v>
      </c>
      <c r="V128" s="374">
        <f>U128/'4'!R128</f>
        <v>7.7542220625224575E-2</v>
      </c>
      <c r="W128" s="373">
        <v>1.0000000000000001E-28</v>
      </c>
      <c r="X128" s="374">
        <f>W128/'4'!S128</f>
        <v>7.7542220625224575E-2</v>
      </c>
      <c r="Y128" s="373">
        <v>26.152687673772011</v>
      </c>
      <c r="Z128" s="374">
        <f>Y128/'4'!T128</f>
        <v>0.1</v>
      </c>
      <c r="AA128" s="373">
        <v>26.123725671918443</v>
      </c>
      <c r="AB128" s="374">
        <f>AA128/'4'!U128</f>
        <v>0.1</v>
      </c>
      <c r="AC128" s="373">
        <v>2.8962001853568609E-2</v>
      </c>
      <c r="AD128" s="375">
        <f>AC128/'4'!V128</f>
        <v>0.1</v>
      </c>
      <c r="AE128" s="371">
        <v>1.0000000000000001E-28</v>
      </c>
      <c r="AF128" s="374">
        <f>AE128/'4'!W128</f>
        <v>0.1</v>
      </c>
      <c r="AG128" s="373">
        <v>1.0000000000000001E-28</v>
      </c>
      <c r="AH128" s="374">
        <f>AG128/'4'!X128</f>
        <v>0.1</v>
      </c>
      <c r="AI128" s="373">
        <v>1.0000000000000001E-28</v>
      </c>
      <c r="AJ128" s="374">
        <f>AI128/'4'!Y128</f>
        <v>0.1</v>
      </c>
      <c r="AK128" s="373">
        <v>1.0000000000000001E-28</v>
      </c>
      <c r="AL128" s="374">
        <f>AK128/'4'!Z128</f>
        <v>0.1</v>
      </c>
      <c r="AM128" s="373">
        <v>1.0000000000000001E-28</v>
      </c>
      <c r="AN128" s="374">
        <f>AM128/'4'!AA128</f>
        <v>0.1</v>
      </c>
      <c r="AO128" s="373">
        <v>1.0000000000000001E-28</v>
      </c>
      <c r="AP128" s="374">
        <f>AO128/'4'!AB128</f>
        <v>0.1</v>
      </c>
      <c r="AQ128" s="373">
        <v>1.0000000000000001E-28</v>
      </c>
      <c r="AR128" s="374">
        <f>AQ128/'4'!AC128</f>
        <v>0.1</v>
      </c>
      <c r="AS128" s="373">
        <v>1.0000000000000001E-28</v>
      </c>
      <c r="AT128" s="374">
        <f>AS128/'4'!AD128</f>
        <v>0.1</v>
      </c>
      <c r="AU128" s="373">
        <v>1.0000000000000001E-28</v>
      </c>
      <c r="AV128" s="374">
        <f>AU128/'4'!AE128</f>
        <v>0.1</v>
      </c>
      <c r="AW128" s="373">
        <v>1.0000000000000001E-28</v>
      </c>
      <c r="AX128" s="375">
        <f>AW128/'4'!AF128</f>
        <v>0.1</v>
      </c>
      <c r="AY128" s="371">
        <v>1.0000000000000001E-28</v>
      </c>
      <c r="AZ128" s="375">
        <f>AY128/'4'!AG128</f>
        <v>0.1</v>
      </c>
      <c r="BA128" s="373">
        <v>26.152687673772011</v>
      </c>
      <c r="BB128" s="374">
        <f>BA128/'4'!AH128</f>
        <v>0.1</v>
      </c>
      <c r="BC128" s="373">
        <v>1.0000000000000001E-28</v>
      </c>
      <c r="BD128" s="374">
        <f>BC128/'4'!AI128</f>
        <v>7.7542220625224575E-2</v>
      </c>
      <c r="BE128" s="373">
        <v>1.0000000000000001E-28</v>
      </c>
      <c r="BF128" s="374">
        <f>BE128/'4'!AJ128</f>
        <v>7.7542220625224575E-2</v>
      </c>
      <c r="BG128" s="373">
        <v>1.0000000000000001E-28</v>
      </c>
      <c r="BH128" s="374">
        <f>BG128/'4'!AK128</f>
        <v>7.7542220625224575E-2</v>
      </c>
      <c r="BI128" s="373">
        <v>26.152687673772011</v>
      </c>
      <c r="BJ128" s="374">
        <f>BI128/'4'!AL128</f>
        <v>0.1</v>
      </c>
      <c r="BK128" s="373">
        <v>1.0000000000000001E-28</v>
      </c>
      <c r="BL128" s="374">
        <f>BK128/'4'!AM128</f>
        <v>7.7542220625224575E-2</v>
      </c>
      <c r="BM128" s="373">
        <v>1.0000000000000001E-28</v>
      </c>
      <c r="BN128" s="374">
        <f>BM128/'4'!AN128</f>
        <v>7.7542220625224575E-2</v>
      </c>
      <c r="BO128" s="373">
        <v>26.152687673772011</v>
      </c>
      <c r="BP128" s="374">
        <f>BO128/'4'!AO128</f>
        <v>0.1</v>
      </c>
      <c r="BQ128" s="373">
        <v>26.123725671918443</v>
      </c>
      <c r="BR128" s="374">
        <f>BQ128/'4'!AP128</f>
        <v>0.1</v>
      </c>
      <c r="BS128" s="373">
        <v>2.8962001853568609E-2</v>
      </c>
      <c r="BT128" s="375">
        <f>BS128/'4'!AQ128</f>
        <v>0.1</v>
      </c>
    </row>
    <row r="129" spans="1:72" s="376" customFormat="1" ht="15">
      <c r="A129" s="305"/>
      <c r="B129" s="256">
        <v>101</v>
      </c>
      <c r="C129" s="1084" t="s">
        <v>746</v>
      </c>
      <c r="D129" s="1084"/>
      <c r="E129" s="1084"/>
      <c r="F129" s="1084"/>
      <c r="G129" s="1084"/>
      <c r="H129" s="1085" t="s">
        <v>804</v>
      </c>
      <c r="I129" s="1086"/>
      <c r="J129" s="315">
        <v>21708</v>
      </c>
      <c r="K129" s="371">
        <v>2.1584800741427251E-28</v>
      </c>
      <c r="L129" s="372">
        <f>K129/'4'!M129</f>
        <v>0.1</v>
      </c>
      <c r="M129" s="373">
        <v>1.0000000000000001E-28</v>
      </c>
      <c r="N129" s="374">
        <f>M129/'4'!N129</f>
        <v>0.1</v>
      </c>
      <c r="O129" s="373">
        <v>1.0000000000000001E-28</v>
      </c>
      <c r="P129" s="374">
        <f>O129/'4'!O129</f>
        <v>0.1</v>
      </c>
      <c r="Q129" s="373">
        <v>1.0000000000000001E-28</v>
      </c>
      <c r="R129" s="374">
        <f>Q129/'4'!P129</f>
        <v>0.1</v>
      </c>
      <c r="S129" s="373">
        <v>1.2896200185356814E-28</v>
      </c>
      <c r="T129" s="374">
        <f>S129/'4'!Q129</f>
        <v>0.1</v>
      </c>
      <c r="U129" s="373">
        <v>1.0000000000000001E-28</v>
      </c>
      <c r="V129" s="374">
        <f>U129/'4'!R129</f>
        <v>7.7542220625224575E-2</v>
      </c>
      <c r="W129" s="373">
        <v>1.0000000000000001E-28</v>
      </c>
      <c r="X129" s="374">
        <f>W129/'4'!S129</f>
        <v>7.7542220625224575E-2</v>
      </c>
      <c r="Y129" s="373">
        <v>7.1037998146431878E-29</v>
      </c>
      <c r="Z129" s="374">
        <f>Y129/'4'!T129</f>
        <v>0.1</v>
      </c>
      <c r="AA129" s="373">
        <v>1.2896200185356814E-28</v>
      </c>
      <c r="AB129" s="374">
        <f>AA129/'4'!U129</f>
        <v>0.1</v>
      </c>
      <c r="AC129" s="373">
        <v>4.2075996292863764E-29</v>
      </c>
      <c r="AD129" s="375">
        <f>AC129/'4'!V129</f>
        <v>0.1</v>
      </c>
      <c r="AE129" s="371">
        <v>1.0000000000000001E-28</v>
      </c>
      <c r="AF129" s="374">
        <f>AE129/'4'!W129</f>
        <v>0.1</v>
      </c>
      <c r="AG129" s="373">
        <v>1.0000000000000001E-28</v>
      </c>
      <c r="AH129" s="374">
        <f>AG129/'4'!X129</f>
        <v>0.1</v>
      </c>
      <c r="AI129" s="373">
        <v>1.0000000000000001E-28</v>
      </c>
      <c r="AJ129" s="374">
        <f>AI129/'4'!Y129</f>
        <v>0.1</v>
      </c>
      <c r="AK129" s="373">
        <v>1.0000000000000001E-28</v>
      </c>
      <c r="AL129" s="374">
        <f>AK129/'4'!Z129</f>
        <v>0.1</v>
      </c>
      <c r="AM129" s="373">
        <v>1.0000000000000001E-28</v>
      </c>
      <c r="AN129" s="374">
        <f>AM129/'4'!AA129</f>
        <v>0.1</v>
      </c>
      <c r="AO129" s="373">
        <v>1.0000000000000001E-28</v>
      </c>
      <c r="AP129" s="374">
        <f>AO129/'4'!AB129</f>
        <v>0.1</v>
      </c>
      <c r="AQ129" s="373">
        <v>1.0000000000000001E-28</v>
      </c>
      <c r="AR129" s="374">
        <f>AQ129/'4'!AC129</f>
        <v>0.1</v>
      </c>
      <c r="AS129" s="373">
        <v>1.0000000000000001E-28</v>
      </c>
      <c r="AT129" s="374">
        <f>AS129/'4'!AD129</f>
        <v>0.1</v>
      </c>
      <c r="AU129" s="373">
        <v>1.0000000000000001E-28</v>
      </c>
      <c r="AV129" s="374">
        <f>AU129/'4'!AE129</f>
        <v>0.1</v>
      </c>
      <c r="AW129" s="373">
        <v>1.0000000000000001E-28</v>
      </c>
      <c r="AX129" s="375">
        <f>AW129/'4'!AF129</f>
        <v>0.1</v>
      </c>
      <c r="AY129" s="371">
        <v>1.0000000000000001E-28</v>
      </c>
      <c r="AZ129" s="375">
        <f>AY129/'4'!AG129</f>
        <v>0.1</v>
      </c>
      <c r="BA129" s="373">
        <v>2.1584800741427251E-28</v>
      </c>
      <c r="BB129" s="374">
        <f>BA129/'4'!AH129</f>
        <v>0.1</v>
      </c>
      <c r="BC129" s="373">
        <v>1.0000000000000001E-28</v>
      </c>
      <c r="BD129" s="374">
        <f>BC129/'4'!AI129</f>
        <v>7.7542220625224575E-2</v>
      </c>
      <c r="BE129" s="373">
        <v>1.0000000000000001E-28</v>
      </c>
      <c r="BF129" s="374">
        <f>BE129/'4'!AJ129</f>
        <v>7.7542220625224575E-2</v>
      </c>
      <c r="BG129" s="373">
        <v>1.0000000000000001E-28</v>
      </c>
      <c r="BH129" s="374">
        <f>BG129/'4'!AK129</f>
        <v>7.7542220625224575E-2</v>
      </c>
      <c r="BI129" s="373">
        <v>1.2896200185356814E-28</v>
      </c>
      <c r="BJ129" s="374">
        <f>BI129/'4'!AL129</f>
        <v>0.1</v>
      </c>
      <c r="BK129" s="373">
        <v>1.0000000000000001E-28</v>
      </c>
      <c r="BL129" s="374">
        <f>BK129/'4'!AM129</f>
        <v>7.7542220625224575E-2</v>
      </c>
      <c r="BM129" s="373">
        <v>1.0000000000000001E-28</v>
      </c>
      <c r="BN129" s="374">
        <f>BM129/'4'!AN129</f>
        <v>7.7542220625224575E-2</v>
      </c>
      <c r="BO129" s="373">
        <v>7.1037998146431878E-29</v>
      </c>
      <c r="BP129" s="374">
        <f>BO129/'4'!AO129</f>
        <v>0.1</v>
      </c>
      <c r="BQ129" s="373">
        <v>1.2896200185356814E-28</v>
      </c>
      <c r="BR129" s="374">
        <f>BQ129/'4'!AP129</f>
        <v>0.1</v>
      </c>
      <c r="BS129" s="373">
        <v>4.2075996292863764E-29</v>
      </c>
      <c r="BT129" s="375">
        <f>BS129/'4'!AQ129</f>
        <v>0.1</v>
      </c>
    </row>
    <row r="130" spans="1:72" s="376" customFormat="1" ht="15">
      <c r="A130" s="305"/>
      <c r="B130" s="256">
        <v>102</v>
      </c>
      <c r="C130" s="1084" t="s">
        <v>747</v>
      </c>
      <c r="D130" s="1084"/>
      <c r="E130" s="1084"/>
      <c r="F130" s="1084"/>
      <c r="G130" s="1084"/>
      <c r="H130" s="1085" t="s">
        <v>804</v>
      </c>
      <c r="I130" s="1086"/>
      <c r="J130" s="315">
        <v>31205</v>
      </c>
      <c r="K130" s="371">
        <v>46.440332207521372</v>
      </c>
      <c r="L130" s="372">
        <f>K130/'4'!M130</f>
        <v>0.11469898358092259</v>
      </c>
      <c r="M130" s="373">
        <v>1.146989835809226E-28</v>
      </c>
      <c r="N130" s="374">
        <f>M130/'4'!N130</f>
        <v>0.11469898358092259</v>
      </c>
      <c r="O130" s="373">
        <v>1.146989835809226E-28</v>
      </c>
      <c r="P130" s="374">
        <f>O130/'4'!O130</f>
        <v>0.11469898358092259</v>
      </c>
      <c r="Q130" s="373">
        <v>1.146989835809226E-28</v>
      </c>
      <c r="R130" s="374">
        <f>Q130/'4'!P130</f>
        <v>0.11469898358092259</v>
      </c>
      <c r="S130" s="373">
        <v>46.440332207521372</v>
      </c>
      <c r="T130" s="374">
        <f>S130/'4'!Q130</f>
        <v>0.11469898358092259</v>
      </c>
      <c r="U130" s="373">
        <v>1.146989835809226E-28</v>
      </c>
      <c r="V130" s="374">
        <f>U130/'4'!R130</f>
        <v>8.8940138903209107E-2</v>
      </c>
      <c r="W130" s="373">
        <v>1.146989835809226E-28</v>
      </c>
      <c r="X130" s="374">
        <f>W130/'4'!S130</f>
        <v>8.8940138903209107E-2</v>
      </c>
      <c r="Y130" s="373">
        <v>46.440332207521372</v>
      </c>
      <c r="Z130" s="374">
        <f>Y130/'4'!T130</f>
        <v>0.11469898358092259</v>
      </c>
      <c r="AA130" s="373">
        <v>46.407113085770639</v>
      </c>
      <c r="AB130" s="374">
        <f>AA130/'4'!U130</f>
        <v>0.11469898358092259</v>
      </c>
      <c r="AC130" s="373">
        <v>3.3219121750731155E-2</v>
      </c>
      <c r="AD130" s="375">
        <f>AC130/'4'!V130</f>
        <v>0.11469898358092259</v>
      </c>
      <c r="AE130" s="371">
        <v>1.146989835809226E-28</v>
      </c>
      <c r="AF130" s="374">
        <f>AE130/'4'!W130</f>
        <v>0.11469898358092259</v>
      </c>
      <c r="AG130" s="373">
        <v>1.146989835809226E-28</v>
      </c>
      <c r="AH130" s="374">
        <f>AG130/'4'!X130</f>
        <v>0.11469898358092259</v>
      </c>
      <c r="AI130" s="373">
        <v>1.146989835809226E-28</v>
      </c>
      <c r="AJ130" s="374">
        <f>AI130/'4'!Y130</f>
        <v>0.11469898358092259</v>
      </c>
      <c r="AK130" s="373">
        <v>1.146989835809226E-28</v>
      </c>
      <c r="AL130" s="374">
        <f>AK130/'4'!Z130</f>
        <v>0.11469898358092259</v>
      </c>
      <c r="AM130" s="373">
        <v>1.146989835809226E-28</v>
      </c>
      <c r="AN130" s="374">
        <f>AM130/'4'!AA130</f>
        <v>0.11469898358092259</v>
      </c>
      <c r="AO130" s="373">
        <v>1.146989835809226E-28</v>
      </c>
      <c r="AP130" s="374">
        <f>AO130/'4'!AB130</f>
        <v>0.11469898358092259</v>
      </c>
      <c r="AQ130" s="373">
        <v>1.146989835809226E-28</v>
      </c>
      <c r="AR130" s="374">
        <f>AQ130/'4'!AC130</f>
        <v>0.11469898358092259</v>
      </c>
      <c r="AS130" s="373">
        <v>1.146989835809226E-28</v>
      </c>
      <c r="AT130" s="374">
        <f>AS130/'4'!AD130</f>
        <v>0.11469898358092259</v>
      </c>
      <c r="AU130" s="373">
        <v>1.146989835809226E-28</v>
      </c>
      <c r="AV130" s="374">
        <f>AU130/'4'!AE130</f>
        <v>0.11469898358092259</v>
      </c>
      <c r="AW130" s="373">
        <v>1.146989835809226E-28</v>
      </c>
      <c r="AX130" s="375">
        <f>AW130/'4'!AF130</f>
        <v>0.11469898358092259</v>
      </c>
      <c r="AY130" s="371">
        <v>1.146989835809226E-28</v>
      </c>
      <c r="AZ130" s="375">
        <f>AY130/'4'!AG130</f>
        <v>0.11469898358092259</v>
      </c>
      <c r="BA130" s="373">
        <v>46.440332207521372</v>
      </c>
      <c r="BB130" s="374">
        <f>BA130/'4'!AH130</f>
        <v>0.11469898358092259</v>
      </c>
      <c r="BC130" s="373">
        <v>1.146989835809226E-28</v>
      </c>
      <c r="BD130" s="374">
        <f>BC130/'4'!AI130</f>
        <v>8.8940138903209107E-2</v>
      </c>
      <c r="BE130" s="373">
        <v>1.146989835809226E-28</v>
      </c>
      <c r="BF130" s="374">
        <f>BE130/'4'!AJ130</f>
        <v>8.8940138903209107E-2</v>
      </c>
      <c r="BG130" s="373">
        <v>1.146989835809226E-28</v>
      </c>
      <c r="BH130" s="374">
        <f>BG130/'4'!AK130</f>
        <v>8.8940138903209107E-2</v>
      </c>
      <c r="BI130" s="373">
        <v>46.440332207521372</v>
      </c>
      <c r="BJ130" s="374">
        <f>BI130/'4'!AL130</f>
        <v>0.11469898358092259</v>
      </c>
      <c r="BK130" s="373">
        <v>1.146989835809226E-28</v>
      </c>
      <c r="BL130" s="374">
        <f>BK130/'4'!AM130</f>
        <v>8.8940138903209107E-2</v>
      </c>
      <c r="BM130" s="373">
        <v>1.146989835809226E-28</v>
      </c>
      <c r="BN130" s="374">
        <f>BM130/'4'!AN130</f>
        <v>8.8940138903209107E-2</v>
      </c>
      <c r="BO130" s="373">
        <v>46.440332207521372</v>
      </c>
      <c r="BP130" s="374">
        <f>BO130/'4'!AO130</f>
        <v>0.11469898358092259</v>
      </c>
      <c r="BQ130" s="373">
        <v>46.407113085770639</v>
      </c>
      <c r="BR130" s="374">
        <f>BQ130/'4'!AP130</f>
        <v>0.11469898358092259</v>
      </c>
      <c r="BS130" s="373">
        <v>3.3219121750731155E-2</v>
      </c>
      <c r="BT130" s="375">
        <f>BS130/'4'!AQ130</f>
        <v>0.11469898358092259</v>
      </c>
    </row>
    <row r="131" spans="1:72" s="376" customFormat="1" ht="15">
      <c r="A131" s="305"/>
      <c r="B131" s="256">
        <v>103</v>
      </c>
      <c r="C131" s="1084" t="s">
        <v>748</v>
      </c>
      <c r="D131" s="1084"/>
      <c r="E131" s="1084"/>
      <c r="F131" s="1084"/>
      <c r="G131" s="1084"/>
      <c r="H131" s="1085" t="s">
        <v>804</v>
      </c>
      <c r="I131" s="1086"/>
      <c r="J131" s="315">
        <v>42108</v>
      </c>
      <c r="K131" s="371">
        <v>30.670759962928642</v>
      </c>
      <c r="L131" s="372">
        <f>K131/'4'!M131</f>
        <v>0.1</v>
      </c>
      <c r="M131" s="373">
        <v>1.0000000000000001E-28</v>
      </c>
      <c r="N131" s="374">
        <f>M131/'4'!N131</f>
        <v>0.1</v>
      </c>
      <c r="O131" s="373">
        <v>1.0000000000000001E-28</v>
      </c>
      <c r="P131" s="374">
        <f>O131/'4'!O131</f>
        <v>0.1</v>
      </c>
      <c r="Q131" s="373">
        <v>1.0000000000000001E-28</v>
      </c>
      <c r="R131" s="374">
        <f>Q131/'4'!P131</f>
        <v>0.1</v>
      </c>
      <c r="S131" s="373">
        <v>30.670759962928642</v>
      </c>
      <c r="T131" s="374">
        <f>S131/'4'!Q131</f>
        <v>0.1</v>
      </c>
      <c r="U131" s="373">
        <v>1.0000000000000001E-28</v>
      </c>
      <c r="V131" s="374">
        <f>U131/'4'!R131</f>
        <v>7.7542220625224575E-2</v>
      </c>
      <c r="W131" s="373">
        <v>1.0000000000000001E-28</v>
      </c>
      <c r="X131" s="374">
        <f>W131/'4'!S131</f>
        <v>7.7542220625224575E-2</v>
      </c>
      <c r="Y131" s="373">
        <v>30.670759962928642</v>
      </c>
      <c r="Z131" s="374">
        <f>Y131/'4'!T131</f>
        <v>0.1</v>
      </c>
      <c r="AA131" s="373">
        <v>30.641797961075071</v>
      </c>
      <c r="AB131" s="374">
        <f>AA131/'4'!U131</f>
        <v>0.1</v>
      </c>
      <c r="AC131" s="373">
        <v>2.8962001853568609E-2</v>
      </c>
      <c r="AD131" s="375">
        <f>AC131/'4'!V131</f>
        <v>0.1</v>
      </c>
      <c r="AE131" s="371">
        <v>1.0000000000000001E-28</v>
      </c>
      <c r="AF131" s="374">
        <f>AE131/'4'!W131</f>
        <v>0.1</v>
      </c>
      <c r="AG131" s="373">
        <v>1.0000000000000001E-28</v>
      </c>
      <c r="AH131" s="374">
        <f>AG131/'4'!X131</f>
        <v>0.1</v>
      </c>
      <c r="AI131" s="373">
        <v>1.0000000000000001E-28</v>
      </c>
      <c r="AJ131" s="374">
        <f>AI131/'4'!Y131</f>
        <v>0.1</v>
      </c>
      <c r="AK131" s="373">
        <v>1.0000000000000001E-28</v>
      </c>
      <c r="AL131" s="374">
        <f>AK131/'4'!Z131</f>
        <v>0.1</v>
      </c>
      <c r="AM131" s="373">
        <v>1.0000000000000001E-28</v>
      </c>
      <c r="AN131" s="374">
        <f>AM131/'4'!AA131</f>
        <v>0.1</v>
      </c>
      <c r="AO131" s="373">
        <v>1.0000000000000001E-28</v>
      </c>
      <c r="AP131" s="374">
        <f>AO131/'4'!AB131</f>
        <v>0.1</v>
      </c>
      <c r="AQ131" s="373">
        <v>1.0000000000000001E-28</v>
      </c>
      <c r="AR131" s="374">
        <f>AQ131/'4'!AC131</f>
        <v>0.1</v>
      </c>
      <c r="AS131" s="373">
        <v>1.0000000000000001E-28</v>
      </c>
      <c r="AT131" s="374">
        <f>AS131/'4'!AD131</f>
        <v>0.1</v>
      </c>
      <c r="AU131" s="373">
        <v>1.0000000000000001E-28</v>
      </c>
      <c r="AV131" s="374">
        <f>AU131/'4'!AE131</f>
        <v>0.1</v>
      </c>
      <c r="AW131" s="373">
        <v>1.0000000000000001E-28</v>
      </c>
      <c r="AX131" s="375">
        <f>AW131/'4'!AF131</f>
        <v>0.1</v>
      </c>
      <c r="AY131" s="371">
        <v>1.0000000000000001E-28</v>
      </c>
      <c r="AZ131" s="375">
        <f>AY131/'4'!AG131</f>
        <v>0.1</v>
      </c>
      <c r="BA131" s="373">
        <v>30.670759962928642</v>
      </c>
      <c r="BB131" s="374">
        <f>BA131/'4'!AH131</f>
        <v>0.1</v>
      </c>
      <c r="BC131" s="373">
        <v>1.0000000000000001E-28</v>
      </c>
      <c r="BD131" s="374">
        <f>BC131/'4'!AI131</f>
        <v>7.7542220625224575E-2</v>
      </c>
      <c r="BE131" s="373">
        <v>1.0000000000000001E-28</v>
      </c>
      <c r="BF131" s="374">
        <f>BE131/'4'!AJ131</f>
        <v>7.7542220625224575E-2</v>
      </c>
      <c r="BG131" s="373">
        <v>1.0000000000000001E-28</v>
      </c>
      <c r="BH131" s="374">
        <f>BG131/'4'!AK131</f>
        <v>7.7542220625224575E-2</v>
      </c>
      <c r="BI131" s="373">
        <v>30.670759962928642</v>
      </c>
      <c r="BJ131" s="374">
        <f>BI131/'4'!AL131</f>
        <v>0.1</v>
      </c>
      <c r="BK131" s="373">
        <v>1.0000000000000001E-28</v>
      </c>
      <c r="BL131" s="374">
        <f>BK131/'4'!AM131</f>
        <v>7.7542220625224575E-2</v>
      </c>
      <c r="BM131" s="373">
        <v>1.0000000000000001E-28</v>
      </c>
      <c r="BN131" s="374">
        <f>BM131/'4'!AN131</f>
        <v>7.7542220625224575E-2</v>
      </c>
      <c r="BO131" s="373">
        <v>30.670759962928642</v>
      </c>
      <c r="BP131" s="374">
        <f>BO131/'4'!AO131</f>
        <v>0.1</v>
      </c>
      <c r="BQ131" s="373">
        <v>30.641797961075071</v>
      </c>
      <c r="BR131" s="374">
        <f>BQ131/'4'!AP131</f>
        <v>0.1</v>
      </c>
      <c r="BS131" s="373">
        <v>2.8962001853568609E-2</v>
      </c>
      <c r="BT131" s="375">
        <f>BS131/'4'!AQ131</f>
        <v>0.1</v>
      </c>
    </row>
    <row r="132" spans="1:72" s="376" customFormat="1" ht="15">
      <c r="A132" s="305"/>
      <c r="B132" s="256">
        <v>104</v>
      </c>
      <c r="C132" s="1084" t="s">
        <v>749</v>
      </c>
      <c r="D132" s="1084"/>
      <c r="E132" s="1084"/>
      <c r="F132" s="1084"/>
      <c r="G132" s="1084"/>
      <c r="H132" s="1085" t="s">
        <v>804</v>
      </c>
      <c r="I132" s="1086"/>
      <c r="J132" s="315">
        <v>42119</v>
      </c>
      <c r="K132" s="371">
        <v>84.453197405004644</v>
      </c>
      <c r="L132" s="372">
        <f>K132/'4'!M132</f>
        <v>0.1</v>
      </c>
      <c r="M132" s="373">
        <v>1.0000000000000001E-28</v>
      </c>
      <c r="N132" s="374">
        <f>M132/'4'!N132</f>
        <v>0.1</v>
      </c>
      <c r="O132" s="373">
        <v>1.0000000000000001E-28</v>
      </c>
      <c r="P132" s="374">
        <f>O132/'4'!O132</f>
        <v>0.1</v>
      </c>
      <c r="Q132" s="373">
        <v>1.0000000000000001E-28</v>
      </c>
      <c r="R132" s="374">
        <f>Q132/'4'!P132</f>
        <v>0.1</v>
      </c>
      <c r="S132" s="373">
        <v>84.453197405004644</v>
      </c>
      <c r="T132" s="374">
        <f>S132/'4'!Q132</f>
        <v>0.1</v>
      </c>
      <c r="U132" s="373">
        <v>1.0000000000000001E-28</v>
      </c>
      <c r="V132" s="374">
        <f>U132/'4'!R132</f>
        <v>7.7542220625224575E-2</v>
      </c>
      <c r="W132" s="373">
        <v>1.0000000000000001E-28</v>
      </c>
      <c r="X132" s="374">
        <f>W132/'4'!S132</f>
        <v>7.7542220625224575E-2</v>
      </c>
      <c r="Y132" s="373">
        <v>84.453197405004644</v>
      </c>
      <c r="Z132" s="374">
        <f>Y132/'4'!T132</f>
        <v>0.1</v>
      </c>
      <c r="AA132" s="373">
        <v>84.424235403151073</v>
      </c>
      <c r="AB132" s="374">
        <f>AA132/'4'!U132</f>
        <v>0.1</v>
      </c>
      <c r="AC132" s="373">
        <v>2.8962001853574296E-2</v>
      </c>
      <c r="AD132" s="375">
        <f>AC132/'4'!V132</f>
        <v>0.1</v>
      </c>
      <c r="AE132" s="371">
        <v>1.0000000000000001E-28</v>
      </c>
      <c r="AF132" s="374">
        <f>AE132/'4'!W132</f>
        <v>0.1</v>
      </c>
      <c r="AG132" s="373">
        <v>1.0000000000000001E-28</v>
      </c>
      <c r="AH132" s="374">
        <f>AG132/'4'!X132</f>
        <v>0.1</v>
      </c>
      <c r="AI132" s="373">
        <v>1.0000000000000001E-28</v>
      </c>
      <c r="AJ132" s="374">
        <f>AI132/'4'!Y132</f>
        <v>0.1</v>
      </c>
      <c r="AK132" s="373">
        <v>1.0000000000000001E-28</v>
      </c>
      <c r="AL132" s="374">
        <f>AK132/'4'!Z132</f>
        <v>0.1</v>
      </c>
      <c r="AM132" s="373">
        <v>1.0000000000000001E-28</v>
      </c>
      <c r="AN132" s="374">
        <f>AM132/'4'!AA132</f>
        <v>0.1</v>
      </c>
      <c r="AO132" s="373">
        <v>1.0000000000000001E-28</v>
      </c>
      <c r="AP132" s="374">
        <f>AO132/'4'!AB132</f>
        <v>0.1</v>
      </c>
      <c r="AQ132" s="373">
        <v>1.0000000000000001E-28</v>
      </c>
      <c r="AR132" s="374">
        <f>AQ132/'4'!AC132</f>
        <v>0.1</v>
      </c>
      <c r="AS132" s="373">
        <v>1.0000000000000001E-28</v>
      </c>
      <c r="AT132" s="374">
        <f>AS132/'4'!AD132</f>
        <v>0.1</v>
      </c>
      <c r="AU132" s="373">
        <v>1.0000000000000001E-28</v>
      </c>
      <c r="AV132" s="374">
        <f>AU132/'4'!AE132</f>
        <v>0.1</v>
      </c>
      <c r="AW132" s="373">
        <v>1.0000000000000001E-28</v>
      </c>
      <c r="AX132" s="375">
        <f>AW132/'4'!AF132</f>
        <v>0.1</v>
      </c>
      <c r="AY132" s="371">
        <v>1.0000000000000001E-28</v>
      </c>
      <c r="AZ132" s="375">
        <f>AY132/'4'!AG132</f>
        <v>0.1</v>
      </c>
      <c r="BA132" s="373">
        <v>84.453197405004644</v>
      </c>
      <c r="BB132" s="374">
        <f>BA132/'4'!AH132</f>
        <v>0.1</v>
      </c>
      <c r="BC132" s="373">
        <v>1.0000000000000001E-28</v>
      </c>
      <c r="BD132" s="374">
        <f>BC132/'4'!AI132</f>
        <v>7.7542220625224575E-2</v>
      </c>
      <c r="BE132" s="373">
        <v>1.0000000000000001E-28</v>
      </c>
      <c r="BF132" s="374">
        <f>BE132/'4'!AJ132</f>
        <v>7.7542220625224575E-2</v>
      </c>
      <c r="BG132" s="373">
        <v>1.0000000000000001E-28</v>
      </c>
      <c r="BH132" s="374">
        <f>BG132/'4'!AK132</f>
        <v>7.7542220625224575E-2</v>
      </c>
      <c r="BI132" s="373">
        <v>84.453197405004644</v>
      </c>
      <c r="BJ132" s="374">
        <f>BI132/'4'!AL132</f>
        <v>0.1</v>
      </c>
      <c r="BK132" s="373">
        <v>1.0000000000000001E-28</v>
      </c>
      <c r="BL132" s="374">
        <f>BK132/'4'!AM132</f>
        <v>7.7542220625224575E-2</v>
      </c>
      <c r="BM132" s="373">
        <v>1.0000000000000001E-28</v>
      </c>
      <c r="BN132" s="374">
        <f>BM132/'4'!AN132</f>
        <v>7.7542220625224575E-2</v>
      </c>
      <c r="BO132" s="373">
        <v>84.453197405004644</v>
      </c>
      <c r="BP132" s="374">
        <f>BO132/'4'!AO132</f>
        <v>0.1</v>
      </c>
      <c r="BQ132" s="373">
        <v>84.424235403151073</v>
      </c>
      <c r="BR132" s="374">
        <f>BQ132/'4'!AP132</f>
        <v>0.1</v>
      </c>
      <c r="BS132" s="373">
        <v>2.8962001853574296E-2</v>
      </c>
      <c r="BT132" s="375">
        <f>BS132/'4'!AQ132</f>
        <v>0.1</v>
      </c>
    </row>
    <row r="133" spans="1:72" s="376" customFormat="1" ht="15">
      <c r="A133" s="305"/>
      <c r="B133" s="256">
        <v>105</v>
      </c>
      <c r="C133" s="1084" t="s">
        <v>750</v>
      </c>
      <c r="D133" s="1084"/>
      <c r="E133" s="1084"/>
      <c r="F133" s="1084"/>
      <c r="G133" s="1084"/>
      <c r="H133" s="1085" t="s">
        <v>797</v>
      </c>
      <c r="I133" s="1086"/>
      <c r="J133" s="315">
        <v>89810</v>
      </c>
      <c r="K133" s="371">
        <v>26.841050374590321</v>
      </c>
      <c r="L133" s="372">
        <f>K133/'4'!M133</f>
        <v>0.11469898358092259</v>
      </c>
      <c r="M133" s="373">
        <v>1.146989835809226E-28</v>
      </c>
      <c r="N133" s="374">
        <f>M133/'4'!N133</f>
        <v>0.11469898358092259</v>
      </c>
      <c r="O133" s="373">
        <v>1.146989835809226E-28</v>
      </c>
      <c r="P133" s="374">
        <f>O133/'4'!O133</f>
        <v>0.11469898358092259</v>
      </c>
      <c r="Q133" s="373">
        <v>1.146989835809226E-28</v>
      </c>
      <c r="R133" s="374">
        <f>Q133/'4'!P133</f>
        <v>0.11469898358092259</v>
      </c>
      <c r="S133" s="373">
        <v>26.841050374590321</v>
      </c>
      <c r="T133" s="374">
        <f>S133/'4'!Q133</f>
        <v>0.11469898358092259</v>
      </c>
      <c r="U133" s="373">
        <v>1.146989835809226E-28</v>
      </c>
      <c r="V133" s="374">
        <f>U133/'4'!R133</f>
        <v>8.8940138903209107E-2</v>
      </c>
      <c r="W133" s="373">
        <v>1.146989835809226E-28</v>
      </c>
      <c r="X133" s="374">
        <f>W133/'4'!S133</f>
        <v>8.8940138903209107E-2</v>
      </c>
      <c r="Y133" s="373">
        <v>26.841050374590321</v>
      </c>
      <c r="Z133" s="374">
        <f>Y133/'4'!T133</f>
        <v>0.11469898358092259</v>
      </c>
      <c r="AA133" s="373">
        <v>26.807831252839588</v>
      </c>
      <c r="AB133" s="374">
        <f>AA133/'4'!U133</f>
        <v>0.11469898358092259</v>
      </c>
      <c r="AC133" s="373">
        <v>3.3219121750731155E-2</v>
      </c>
      <c r="AD133" s="375">
        <f>AC133/'4'!V133</f>
        <v>0.11469898358092259</v>
      </c>
      <c r="AE133" s="371">
        <v>1.146989835809226E-28</v>
      </c>
      <c r="AF133" s="374">
        <f>AE133/'4'!W133</f>
        <v>0.11469898358092259</v>
      </c>
      <c r="AG133" s="373">
        <v>1.146989835809226E-28</v>
      </c>
      <c r="AH133" s="374">
        <f>AG133/'4'!X133</f>
        <v>0.11469898358092259</v>
      </c>
      <c r="AI133" s="373">
        <v>1.146989835809226E-28</v>
      </c>
      <c r="AJ133" s="374">
        <f>AI133/'4'!Y133</f>
        <v>0.11469898358092259</v>
      </c>
      <c r="AK133" s="373">
        <v>1.146989835809226E-28</v>
      </c>
      <c r="AL133" s="374">
        <f>AK133/'4'!Z133</f>
        <v>0.11469898358092259</v>
      </c>
      <c r="AM133" s="373">
        <v>1.146989835809226E-28</v>
      </c>
      <c r="AN133" s="374">
        <f>AM133/'4'!AA133</f>
        <v>0.11469898358092259</v>
      </c>
      <c r="AO133" s="373">
        <v>1.146989835809226E-28</v>
      </c>
      <c r="AP133" s="374">
        <f>AO133/'4'!AB133</f>
        <v>0.11469898358092259</v>
      </c>
      <c r="AQ133" s="373">
        <v>1.146989835809226E-28</v>
      </c>
      <c r="AR133" s="374">
        <f>AQ133/'4'!AC133</f>
        <v>0.11469898358092259</v>
      </c>
      <c r="AS133" s="373">
        <v>1.146989835809226E-28</v>
      </c>
      <c r="AT133" s="374">
        <f>AS133/'4'!AD133</f>
        <v>0.11469898358092259</v>
      </c>
      <c r="AU133" s="373">
        <v>1.146989835809226E-28</v>
      </c>
      <c r="AV133" s="374">
        <f>AU133/'4'!AE133</f>
        <v>0.11469898358092259</v>
      </c>
      <c r="AW133" s="373">
        <v>1.146989835809226E-28</v>
      </c>
      <c r="AX133" s="375">
        <f>AW133/'4'!AF133</f>
        <v>0.11469898358092259</v>
      </c>
      <c r="AY133" s="371">
        <v>1.146989835809226E-28</v>
      </c>
      <c r="AZ133" s="375">
        <f>AY133/'4'!AG133</f>
        <v>0.11469898358092259</v>
      </c>
      <c r="BA133" s="373">
        <v>26.841050374590321</v>
      </c>
      <c r="BB133" s="374">
        <f>BA133/'4'!AH133</f>
        <v>0.11469898358092259</v>
      </c>
      <c r="BC133" s="373">
        <v>1.146989835809226E-28</v>
      </c>
      <c r="BD133" s="374">
        <f>BC133/'4'!AI133</f>
        <v>8.8940138903209107E-2</v>
      </c>
      <c r="BE133" s="373">
        <v>1.146989835809226E-28</v>
      </c>
      <c r="BF133" s="374">
        <f>BE133/'4'!AJ133</f>
        <v>8.8940138903209107E-2</v>
      </c>
      <c r="BG133" s="373">
        <v>1.146989835809226E-28</v>
      </c>
      <c r="BH133" s="374">
        <f>BG133/'4'!AK133</f>
        <v>8.8940138903209107E-2</v>
      </c>
      <c r="BI133" s="373">
        <v>26.841050374590321</v>
      </c>
      <c r="BJ133" s="374">
        <f>BI133/'4'!AL133</f>
        <v>0.11469898358092259</v>
      </c>
      <c r="BK133" s="373">
        <v>1.146989835809226E-28</v>
      </c>
      <c r="BL133" s="374">
        <f>BK133/'4'!AM133</f>
        <v>8.8940138903209107E-2</v>
      </c>
      <c r="BM133" s="373">
        <v>1.146989835809226E-28</v>
      </c>
      <c r="BN133" s="374">
        <f>BM133/'4'!AN133</f>
        <v>8.8940138903209107E-2</v>
      </c>
      <c r="BO133" s="373">
        <v>26.841050374590321</v>
      </c>
      <c r="BP133" s="374">
        <f>BO133/'4'!AO133</f>
        <v>0.11469898358092259</v>
      </c>
      <c r="BQ133" s="373">
        <v>26.807831252839588</v>
      </c>
      <c r="BR133" s="374">
        <f>BQ133/'4'!AP133</f>
        <v>0.11469898358092259</v>
      </c>
      <c r="BS133" s="373">
        <v>3.3219121750731155E-2</v>
      </c>
      <c r="BT133" s="375">
        <f>BS133/'4'!AQ133</f>
        <v>0.11469898358092259</v>
      </c>
    </row>
    <row r="134" spans="1:72" s="376" customFormat="1" ht="15">
      <c r="A134" s="305"/>
      <c r="B134" s="256">
        <v>106</v>
      </c>
      <c r="C134" s="1084" t="s">
        <v>751</v>
      </c>
      <c r="D134" s="1084"/>
      <c r="E134" s="1084"/>
      <c r="F134" s="1084"/>
      <c r="G134" s="1084"/>
      <c r="H134" s="1085" t="s">
        <v>797</v>
      </c>
      <c r="I134" s="1086"/>
      <c r="J134" s="315">
        <v>89601</v>
      </c>
      <c r="K134" s="371">
        <v>2.47575470583845E-28</v>
      </c>
      <c r="L134" s="372">
        <f>K134/'4'!M134</f>
        <v>0.11469898358092259</v>
      </c>
      <c r="M134" s="373">
        <v>1.146989835809226E-28</v>
      </c>
      <c r="N134" s="374">
        <f>M134/'4'!N134</f>
        <v>0.11469898358092259</v>
      </c>
      <c r="O134" s="373">
        <v>1.146989835809226E-28</v>
      </c>
      <c r="P134" s="374">
        <f>O134/'4'!O134</f>
        <v>0.11469898358092259</v>
      </c>
      <c r="Q134" s="373">
        <v>1.146989835809226E-28</v>
      </c>
      <c r="R134" s="374">
        <f>Q134/'4'!P134</f>
        <v>0.11469898358092259</v>
      </c>
      <c r="S134" s="373">
        <v>1.479181053316532E-28</v>
      </c>
      <c r="T134" s="374">
        <f>S134/'4'!Q134</f>
        <v>0.11469898358092259</v>
      </c>
      <c r="U134" s="373">
        <v>1.146989835809226E-28</v>
      </c>
      <c r="V134" s="374">
        <f>U134/'4'!R134</f>
        <v>8.8940138903209107E-2</v>
      </c>
      <c r="W134" s="373">
        <v>1.146989835809226E-28</v>
      </c>
      <c r="X134" s="374">
        <f>W134/'4'!S134</f>
        <v>8.8940138903209107E-2</v>
      </c>
      <c r="Y134" s="373">
        <v>8.1479861830191996E-29</v>
      </c>
      <c r="Z134" s="374">
        <f>Y134/'4'!T134</f>
        <v>0.11469898358092259</v>
      </c>
      <c r="AA134" s="373">
        <v>1.479181053316532E-28</v>
      </c>
      <c r="AB134" s="374">
        <f>AA134/'4'!U134</f>
        <v>0.11469898358092259</v>
      </c>
      <c r="AC134" s="373">
        <v>4.8260740079461401E-29</v>
      </c>
      <c r="AD134" s="375">
        <f>AC134/'4'!V134</f>
        <v>0.11469898358092259</v>
      </c>
      <c r="AE134" s="371">
        <v>1.146989835809226E-28</v>
      </c>
      <c r="AF134" s="374">
        <f>AE134/'4'!W134</f>
        <v>0.11469898358092259</v>
      </c>
      <c r="AG134" s="373">
        <v>1.146989835809226E-28</v>
      </c>
      <c r="AH134" s="374">
        <f>AG134/'4'!X134</f>
        <v>0.11469898358092259</v>
      </c>
      <c r="AI134" s="373">
        <v>1.146989835809226E-28</v>
      </c>
      <c r="AJ134" s="374">
        <f>AI134/'4'!Y134</f>
        <v>0.11469898358092259</v>
      </c>
      <c r="AK134" s="373">
        <v>1.146989835809226E-28</v>
      </c>
      <c r="AL134" s="374">
        <f>AK134/'4'!Z134</f>
        <v>0.11469898358092259</v>
      </c>
      <c r="AM134" s="373">
        <v>1.146989835809226E-28</v>
      </c>
      <c r="AN134" s="374">
        <f>AM134/'4'!AA134</f>
        <v>0.11469898358092259</v>
      </c>
      <c r="AO134" s="373">
        <v>1.146989835809226E-28</v>
      </c>
      <c r="AP134" s="374">
        <f>AO134/'4'!AB134</f>
        <v>0.11469898358092259</v>
      </c>
      <c r="AQ134" s="373">
        <v>1.146989835809226E-28</v>
      </c>
      <c r="AR134" s="374">
        <f>AQ134/'4'!AC134</f>
        <v>0.11469898358092259</v>
      </c>
      <c r="AS134" s="373">
        <v>1.146989835809226E-28</v>
      </c>
      <c r="AT134" s="374">
        <f>AS134/'4'!AD134</f>
        <v>0.11469898358092259</v>
      </c>
      <c r="AU134" s="373">
        <v>1.146989835809226E-28</v>
      </c>
      <c r="AV134" s="374">
        <f>AU134/'4'!AE134</f>
        <v>0.11469898358092259</v>
      </c>
      <c r="AW134" s="373">
        <v>1.146989835809226E-28</v>
      </c>
      <c r="AX134" s="375">
        <f>AW134/'4'!AF134</f>
        <v>0.11469898358092259</v>
      </c>
      <c r="AY134" s="371">
        <v>1.146989835809226E-28</v>
      </c>
      <c r="AZ134" s="375">
        <f>AY134/'4'!AG134</f>
        <v>0.11469898358092259</v>
      </c>
      <c r="BA134" s="373">
        <v>2.47575470583845E-28</v>
      </c>
      <c r="BB134" s="374">
        <f>BA134/'4'!AH134</f>
        <v>0.11469898358092259</v>
      </c>
      <c r="BC134" s="373">
        <v>1.146989835809226E-28</v>
      </c>
      <c r="BD134" s="374">
        <f>BC134/'4'!AI134</f>
        <v>8.8940138903209107E-2</v>
      </c>
      <c r="BE134" s="373">
        <v>1.146989835809226E-28</v>
      </c>
      <c r="BF134" s="374">
        <f>BE134/'4'!AJ134</f>
        <v>8.8940138903209107E-2</v>
      </c>
      <c r="BG134" s="373">
        <v>1.146989835809226E-28</v>
      </c>
      <c r="BH134" s="374">
        <f>BG134/'4'!AK134</f>
        <v>8.8940138903209107E-2</v>
      </c>
      <c r="BI134" s="373">
        <v>1.479181053316532E-28</v>
      </c>
      <c r="BJ134" s="374">
        <f>BI134/'4'!AL134</f>
        <v>0.11469898358092259</v>
      </c>
      <c r="BK134" s="373">
        <v>1.146989835809226E-28</v>
      </c>
      <c r="BL134" s="374">
        <f>BK134/'4'!AM134</f>
        <v>8.8940138903209107E-2</v>
      </c>
      <c r="BM134" s="373">
        <v>1.146989835809226E-28</v>
      </c>
      <c r="BN134" s="374">
        <f>BM134/'4'!AN134</f>
        <v>8.8940138903209107E-2</v>
      </c>
      <c r="BO134" s="373">
        <v>8.1479861830191996E-29</v>
      </c>
      <c r="BP134" s="374">
        <f>BO134/'4'!AO134</f>
        <v>0.11469898358092259</v>
      </c>
      <c r="BQ134" s="373">
        <v>1.479181053316532E-28</v>
      </c>
      <c r="BR134" s="374">
        <f>BQ134/'4'!AP134</f>
        <v>0.11469898358092259</v>
      </c>
      <c r="BS134" s="373">
        <v>4.8260740079461401E-29</v>
      </c>
      <c r="BT134" s="375">
        <f>BS134/'4'!AQ134</f>
        <v>0.11469898358092259</v>
      </c>
    </row>
    <row r="135" spans="1:72" s="376" customFormat="1" ht="15">
      <c r="A135" s="305"/>
      <c r="B135" s="256">
        <v>107</v>
      </c>
      <c r="C135" s="1084" t="s">
        <v>91</v>
      </c>
      <c r="D135" s="1084"/>
      <c r="E135" s="1084"/>
      <c r="F135" s="1084"/>
      <c r="G135" s="1084"/>
      <c r="H135" s="1085" t="s">
        <v>807</v>
      </c>
      <c r="I135" s="1086"/>
      <c r="J135" s="315">
        <v>103</v>
      </c>
      <c r="K135" s="371">
        <v>122.41200837669277</v>
      </c>
      <c r="L135" s="372">
        <f>K135/'4'!M135</f>
        <v>0.12545686628763572</v>
      </c>
      <c r="M135" s="373">
        <v>1.2554113725746179E-28</v>
      </c>
      <c r="N135" s="374">
        <f>M135/'4'!N135</f>
        <v>0.1255411372574618</v>
      </c>
      <c r="O135" s="373">
        <v>1.2554113725746179E-28</v>
      </c>
      <c r="P135" s="374">
        <f>O135/'4'!O135</f>
        <v>0.1255411372574618</v>
      </c>
      <c r="Q135" s="373">
        <v>1.2554113725746179E-28</v>
      </c>
      <c r="R135" s="374">
        <f>Q135/'4'!P135</f>
        <v>0.1255411372574618</v>
      </c>
      <c r="S135" s="373">
        <v>122.41200837669277</v>
      </c>
      <c r="T135" s="374">
        <f>S135/'4'!Q135</f>
        <v>0.12545686628763572</v>
      </c>
      <c r="U135" s="373">
        <v>1.2554113725746179E-28</v>
      </c>
      <c r="V135" s="374">
        <f>U135/'4'!R135</f>
        <v>9.7347385627597025E-2</v>
      </c>
      <c r="W135" s="373">
        <v>1.2554113725746179E-28</v>
      </c>
      <c r="X135" s="374">
        <f>W135/'4'!S135</f>
        <v>9.7347385627597025E-2</v>
      </c>
      <c r="Y135" s="373">
        <v>122.41200837669277</v>
      </c>
      <c r="Z135" s="374">
        <f>Y135/'4'!T135</f>
        <v>0.12545686628763572</v>
      </c>
      <c r="AA135" s="373">
        <v>122.41200837669277</v>
      </c>
      <c r="AB135" s="374">
        <f>AA135/'4'!U135</f>
        <v>0.12545686628763572</v>
      </c>
      <c r="AC135" s="373">
        <v>1.2545686628763573E-28</v>
      </c>
      <c r="AD135" s="375">
        <f>AC135/'4'!V135</f>
        <v>0.12545686628763572</v>
      </c>
      <c r="AE135" s="371">
        <v>1.2554113725746179E-28</v>
      </c>
      <c r="AF135" s="374">
        <f>AE135/'4'!W135</f>
        <v>0.1255411372574618</v>
      </c>
      <c r="AG135" s="373">
        <v>1.2554113725746179E-28</v>
      </c>
      <c r="AH135" s="374">
        <f>AG135/'4'!X135</f>
        <v>0.1255411372574618</v>
      </c>
      <c r="AI135" s="373">
        <v>1.2554113725746179E-28</v>
      </c>
      <c r="AJ135" s="374">
        <f>AI135/'4'!Y135</f>
        <v>0.1255411372574618</v>
      </c>
      <c r="AK135" s="373">
        <v>1.2554113725746179E-28</v>
      </c>
      <c r="AL135" s="374">
        <f>AK135/'4'!Z135</f>
        <v>0.1255411372574618</v>
      </c>
      <c r="AM135" s="373">
        <v>1.2554113725746179E-28</v>
      </c>
      <c r="AN135" s="374">
        <f>AM135/'4'!AA135</f>
        <v>0.1255411372574618</v>
      </c>
      <c r="AO135" s="373">
        <v>1.2554113725746179E-28</v>
      </c>
      <c r="AP135" s="374">
        <f>AO135/'4'!AB135</f>
        <v>0.1255411372574618</v>
      </c>
      <c r="AQ135" s="373">
        <v>1.2554113725746179E-28</v>
      </c>
      <c r="AR135" s="374">
        <f>AQ135/'4'!AC135</f>
        <v>0.1255411372574618</v>
      </c>
      <c r="AS135" s="373">
        <v>1.2554113725746179E-28</v>
      </c>
      <c r="AT135" s="374">
        <f>AS135/'4'!AD135</f>
        <v>0.1255411372574618</v>
      </c>
      <c r="AU135" s="373">
        <v>1.2545686628763573E-28</v>
      </c>
      <c r="AV135" s="374">
        <f>AU135/'4'!AE135</f>
        <v>0.12545686628763572</v>
      </c>
      <c r="AW135" s="373">
        <v>1.2545686628763573E-28</v>
      </c>
      <c r="AX135" s="375">
        <f>AW135/'4'!AF135</f>
        <v>0.12545686628763572</v>
      </c>
      <c r="AY135" s="371">
        <v>1.2545686628763573E-28</v>
      </c>
      <c r="AZ135" s="375">
        <f>AY135/'4'!AG135</f>
        <v>0.12545686628763572</v>
      </c>
      <c r="BA135" s="373">
        <v>122.41200837669277</v>
      </c>
      <c r="BB135" s="374">
        <f>BA135/'4'!AH135</f>
        <v>0.12545686628763572</v>
      </c>
      <c r="BC135" s="373">
        <v>1.2554113725746179E-28</v>
      </c>
      <c r="BD135" s="374">
        <f>BC135/'4'!AI135</f>
        <v>9.7347385627597025E-2</v>
      </c>
      <c r="BE135" s="373">
        <v>1.2554113725746179E-28</v>
      </c>
      <c r="BF135" s="374">
        <f>BE135/'4'!AJ135</f>
        <v>9.7347385627597025E-2</v>
      </c>
      <c r="BG135" s="373">
        <v>1.2554113725746179E-28</v>
      </c>
      <c r="BH135" s="374">
        <f>BG135/'4'!AK135</f>
        <v>9.7347385627597025E-2</v>
      </c>
      <c r="BI135" s="373">
        <v>122.41200837669277</v>
      </c>
      <c r="BJ135" s="374">
        <f>BI135/'4'!AL135</f>
        <v>0.12545686628763572</v>
      </c>
      <c r="BK135" s="373">
        <v>1.2554113725746179E-28</v>
      </c>
      <c r="BL135" s="374">
        <f>BK135/'4'!AM135</f>
        <v>9.7347385627597025E-2</v>
      </c>
      <c r="BM135" s="373">
        <v>1.2554113725746179E-28</v>
      </c>
      <c r="BN135" s="374">
        <f>BM135/'4'!AN135</f>
        <v>9.7347385627597025E-2</v>
      </c>
      <c r="BO135" s="373">
        <v>122.41200837669277</v>
      </c>
      <c r="BP135" s="374">
        <f>BO135/'4'!AO135</f>
        <v>0.12545686628763572</v>
      </c>
      <c r="BQ135" s="373">
        <v>122.41200837669277</v>
      </c>
      <c r="BR135" s="374">
        <f>BQ135/'4'!AP135</f>
        <v>0.12545686628763572</v>
      </c>
      <c r="BS135" s="373">
        <v>1.2545686628763573E-28</v>
      </c>
      <c r="BT135" s="375">
        <f>BS135/'4'!AQ135</f>
        <v>0.12545686628763572</v>
      </c>
    </row>
    <row r="136" spans="1:72" s="376" customFormat="1" ht="15">
      <c r="A136" s="305"/>
      <c r="B136" s="256">
        <v>108</v>
      </c>
      <c r="C136" s="1084" t="s">
        <v>752</v>
      </c>
      <c r="D136" s="1084"/>
      <c r="E136" s="1084"/>
      <c r="F136" s="1084"/>
      <c r="G136" s="1084"/>
      <c r="H136" s="1085" t="s">
        <v>807</v>
      </c>
      <c r="I136" s="1086"/>
      <c r="J136" s="315">
        <v>104</v>
      </c>
      <c r="K136" s="371">
        <v>48.579654259316776</v>
      </c>
      <c r="L136" s="372">
        <f>K136/'4'!M136</f>
        <v>0.12545686628763572</v>
      </c>
      <c r="M136" s="373">
        <v>1.2554113725746179E-28</v>
      </c>
      <c r="N136" s="374">
        <f>M136/'4'!N136</f>
        <v>0.1255411372574618</v>
      </c>
      <c r="O136" s="373">
        <v>1.2554113725746179E-28</v>
      </c>
      <c r="P136" s="374">
        <f>O136/'4'!O136</f>
        <v>0.1255411372574618</v>
      </c>
      <c r="Q136" s="373">
        <v>1.2554113725746179E-28</v>
      </c>
      <c r="R136" s="374">
        <f>Q136/'4'!P136</f>
        <v>0.1255411372574618</v>
      </c>
      <c r="S136" s="373">
        <v>48.579654259316776</v>
      </c>
      <c r="T136" s="374">
        <f>S136/'4'!Q136</f>
        <v>0.12545686628763572</v>
      </c>
      <c r="U136" s="373">
        <v>1.2554113725746179E-28</v>
      </c>
      <c r="V136" s="374">
        <f>U136/'4'!R136</f>
        <v>9.7347385627597025E-2</v>
      </c>
      <c r="W136" s="373">
        <v>1.2554113725746179E-28</v>
      </c>
      <c r="X136" s="374">
        <f>W136/'4'!S136</f>
        <v>9.7347385627597025E-2</v>
      </c>
      <c r="Y136" s="373">
        <v>48.579654259316776</v>
      </c>
      <c r="Z136" s="374">
        <f>Y136/'4'!T136</f>
        <v>0.12545686628763572</v>
      </c>
      <c r="AA136" s="373">
        <v>48.579654259316776</v>
      </c>
      <c r="AB136" s="374">
        <f>AA136/'4'!U136</f>
        <v>0.12545686628763572</v>
      </c>
      <c r="AC136" s="373">
        <v>1.2545686628763573E-28</v>
      </c>
      <c r="AD136" s="375">
        <f>AC136/'4'!V136</f>
        <v>0.12545686628763572</v>
      </c>
      <c r="AE136" s="371">
        <v>1.2554113725746179E-28</v>
      </c>
      <c r="AF136" s="374">
        <f>AE136/'4'!W136</f>
        <v>0.1255411372574618</v>
      </c>
      <c r="AG136" s="373">
        <v>1.2554113725746179E-28</v>
      </c>
      <c r="AH136" s="374">
        <f>AG136/'4'!X136</f>
        <v>0.1255411372574618</v>
      </c>
      <c r="AI136" s="373">
        <v>1.2554113725746179E-28</v>
      </c>
      <c r="AJ136" s="374">
        <f>AI136/'4'!Y136</f>
        <v>0.1255411372574618</v>
      </c>
      <c r="AK136" s="373">
        <v>1.2554113725746179E-28</v>
      </c>
      <c r="AL136" s="374">
        <f>AK136/'4'!Z136</f>
        <v>0.1255411372574618</v>
      </c>
      <c r="AM136" s="373">
        <v>1.2554113725746179E-28</v>
      </c>
      <c r="AN136" s="374">
        <f>AM136/'4'!AA136</f>
        <v>0.1255411372574618</v>
      </c>
      <c r="AO136" s="373">
        <v>1.2554113725746179E-28</v>
      </c>
      <c r="AP136" s="374">
        <f>AO136/'4'!AB136</f>
        <v>0.1255411372574618</v>
      </c>
      <c r="AQ136" s="373">
        <v>1.2554113725746179E-28</v>
      </c>
      <c r="AR136" s="374">
        <f>AQ136/'4'!AC136</f>
        <v>0.1255411372574618</v>
      </c>
      <c r="AS136" s="373">
        <v>1.2554113725746179E-28</v>
      </c>
      <c r="AT136" s="374">
        <f>AS136/'4'!AD136</f>
        <v>0.1255411372574618</v>
      </c>
      <c r="AU136" s="373">
        <v>1.2545686628763573E-28</v>
      </c>
      <c r="AV136" s="374">
        <f>AU136/'4'!AE136</f>
        <v>0.12545686628763572</v>
      </c>
      <c r="AW136" s="373">
        <v>1.2545686628763573E-28</v>
      </c>
      <c r="AX136" s="375">
        <f>AW136/'4'!AF136</f>
        <v>0.12545686628763572</v>
      </c>
      <c r="AY136" s="371">
        <v>1.2545686628763573E-28</v>
      </c>
      <c r="AZ136" s="375">
        <f>AY136/'4'!AG136</f>
        <v>0.12545686628763572</v>
      </c>
      <c r="BA136" s="373">
        <v>48.579654259316776</v>
      </c>
      <c r="BB136" s="374">
        <f>BA136/'4'!AH136</f>
        <v>0.12545686628763572</v>
      </c>
      <c r="BC136" s="373">
        <v>1.2554113725746179E-28</v>
      </c>
      <c r="BD136" s="374">
        <f>BC136/'4'!AI136</f>
        <v>9.7347385627597025E-2</v>
      </c>
      <c r="BE136" s="373">
        <v>1.2554113725746179E-28</v>
      </c>
      <c r="BF136" s="374">
        <f>BE136/'4'!AJ136</f>
        <v>9.7347385627597025E-2</v>
      </c>
      <c r="BG136" s="373">
        <v>1.2554113725746179E-28</v>
      </c>
      <c r="BH136" s="374">
        <f>BG136/'4'!AK136</f>
        <v>9.7347385627597025E-2</v>
      </c>
      <c r="BI136" s="373">
        <v>48.579654259316776</v>
      </c>
      <c r="BJ136" s="374">
        <f>BI136/'4'!AL136</f>
        <v>0.12545686628763572</v>
      </c>
      <c r="BK136" s="373">
        <v>1.2554113725746179E-28</v>
      </c>
      <c r="BL136" s="374">
        <f>BK136/'4'!AM136</f>
        <v>9.7347385627597025E-2</v>
      </c>
      <c r="BM136" s="373">
        <v>1.2554113725746179E-28</v>
      </c>
      <c r="BN136" s="374">
        <f>BM136/'4'!AN136</f>
        <v>9.7347385627597025E-2</v>
      </c>
      <c r="BO136" s="373">
        <v>48.579654259316776</v>
      </c>
      <c r="BP136" s="374">
        <f>BO136/'4'!AO136</f>
        <v>0.12545686628763572</v>
      </c>
      <c r="BQ136" s="373">
        <v>48.579654259316776</v>
      </c>
      <c r="BR136" s="374">
        <f>BQ136/'4'!AP136</f>
        <v>0.12545686628763572</v>
      </c>
      <c r="BS136" s="373">
        <v>1.2545686628763573E-28</v>
      </c>
      <c r="BT136" s="375">
        <f>BS136/'4'!AQ136</f>
        <v>0.12545686628763572</v>
      </c>
    </row>
    <row r="137" spans="1:72" s="376" customFormat="1" ht="15">
      <c r="A137" s="305"/>
      <c r="B137" s="256">
        <v>109</v>
      </c>
      <c r="C137" s="1084" t="s">
        <v>752</v>
      </c>
      <c r="D137" s="1084"/>
      <c r="E137" s="1084"/>
      <c r="F137" s="1084"/>
      <c r="G137" s="1084"/>
      <c r="H137" s="1085" t="s">
        <v>807</v>
      </c>
      <c r="I137" s="1086"/>
      <c r="J137" s="315">
        <v>105</v>
      </c>
      <c r="K137" s="371">
        <v>48.579654259316776</v>
      </c>
      <c r="L137" s="372">
        <f>K137/'4'!M137</f>
        <v>0.12545686628763572</v>
      </c>
      <c r="M137" s="373">
        <v>1.2554113725746179E-28</v>
      </c>
      <c r="N137" s="374">
        <f>M137/'4'!N137</f>
        <v>0.1255411372574618</v>
      </c>
      <c r="O137" s="373">
        <v>1.2554113725746179E-28</v>
      </c>
      <c r="P137" s="374">
        <f>O137/'4'!O137</f>
        <v>0.1255411372574618</v>
      </c>
      <c r="Q137" s="373">
        <v>1.2554113725746179E-28</v>
      </c>
      <c r="R137" s="374">
        <f>Q137/'4'!P137</f>
        <v>0.1255411372574618</v>
      </c>
      <c r="S137" s="373">
        <v>48.579654259316776</v>
      </c>
      <c r="T137" s="374">
        <f>S137/'4'!Q137</f>
        <v>0.12545686628763572</v>
      </c>
      <c r="U137" s="373">
        <v>1.2554113725746179E-28</v>
      </c>
      <c r="V137" s="374">
        <f>U137/'4'!R137</f>
        <v>9.7347385627597025E-2</v>
      </c>
      <c r="W137" s="373">
        <v>1.2554113725746179E-28</v>
      </c>
      <c r="X137" s="374">
        <f>W137/'4'!S137</f>
        <v>9.7347385627597025E-2</v>
      </c>
      <c r="Y137" s="373">
        <v>48.579654259316776</v>
      </c>
      <c r="Z137" s="374">
        <f>Y137/'4'!T137</f>
        <v>0.12545686628763572</v>
      </c>
      <c r="AA137" s="373">
        <v>48.579654259316776</v>
      </c>
      <c r="AB137" s="374">
        <f>AA137/'4'!U137</f>
        <v>0.12545686628763572</v>
      </c>
      <c r="AC137" s="373">
        <v>1.2545686628763573E-28</v>
      </c>
      <c r="AD137" s="375">
        <f>AC137/'4'!V137</f>
        <v>0.12545686628763572</v>
      </c>
      <c r="AE137" s="371">
        <v>1.2554113725746179E-28</v>
      </c>
      <c r="AF137" s="374">
        <f>AE137/'4'!W137</f>
        <v>0.1255411372574618</v>
      </c>
      <c r="AG137" s="373">
        <v>1.2554113725746179E-28</v>
      </c>
      <c r="AH137" s="374">
        <f>AG137/'4'!X137</f>
        <v>0.1255411372574618</v>
      </c>
      <c r="AI137" s="373">
        <v>1.2554113725746179E-28</v>
      </c>
      <c r="AJ137" s="374">
        <f>AI137/'4'!Y137</f>
        <v>0.1255411372574618</v>
      </c>
      <c r="AK137" s="373">
        <v>1.2554113725746179E-28</v>
      </c>
      <c r="AL137" s="374">
        <f>AK137/'4'!Z137</f>
        <v>0.1255411372574618</v>
      </c>
      <c r="AM137" s="373">
        <v>1.2554113725746179E-28</v>
      </c>
      <c r="AN137" s="374">
        <f>AM137/'4'!AA137</f>
        <v>0.1255411372574618</v>
      </c>
      <c r="AO137" s="373">
        <v>1.2554113725746179E-28</v>
      </c>
      <c r="AP137" s="374">
        <f>AO137/'4'!AB137</f>
        <v>0.1255411372574618</v>
      </c>
      <c r="AQ137" s="373">
        <v>1.2554113725746179E-28</v>
      </c>
      <c r="AR137" s="374">
        <f>AQ137/'4'!AC137</f>
        <v>0.1255411372574618</v>
      </c>
      <c r="AS137" s="373">
        <v>1.2554113725746179E-28</v>
      </c>
      <c r="AT137" s="374">
        <f>AS137/'4'!AD137</f>
        <v>0.1255411372574618</v>
      </c>
      <c r="AU137" s="373">
        <v>1.2545686628763573E-28</v>
      </c>
      <c r="AV137" s="374">
        <f>AU137/'4'!AE137</f>
        <v>0.12545686628763572</v>
      </c>
      <c r="AW137" s="373">
        <v>1.2545686628763573E-28</v>
      </c>
      <c r="AX137" s="375">
        <f>AW137/'4'!AF137</f>
        <v>0.12545686628763572</v>
      </c>
      <c r="AY137" s="371">
        <v>1.2545686628763573E-28</v>
      </c>
      <c r="AZ137" s="375">
        <f>AY137/'4'!AG137</f>
        <v>0.12545686628763572</v>
      </c>
      <c r="BA137" s="373">
        <v>48.579654259316776</v>
      </c>
      <c r="BB137" s="374">
        <f>BA137/'4'!AH137</f>
        <v>0.12545686628763572</v>
      </c>
      <c r="BC137" s="373">
        <v>1.2554113725746179E-28</v>
      </c>
      <c r="BD137" s="374">
        <f>BC137/'4'!AI137</f>
        <v>9.7347385627597025E-2</v>
      </c>
      <c r="BE137" s="373">
        <v>1.2554113725746179E-28</v>
      </c>
      <c r="BF137" s="374">
        <f>BE137/'4'!AJ137</f>
        <v>9.7347385627597025E-2</v>
      </c>
      <c r="BG137" s="373">
        <v>1.2554113725746179E-28</v>
      </c>
      <c r="BH137" s="374">
        <f>BG137/'4'!AK137</f>
        <v>9.7347385627597025E-2</v>
      </c>
      <c r="BI137" s="373">
        <v>48.579654259316776</v>
      </c>
      <c r="BJ137" s="374">
        <f>BI137/'4'!AL137</f>
        <v>0.12545686628763572</v>
      </c>
      <c r="BK137" s="373">
        <v>1.2554113725746179E-28</v>
      </c>
      <c r="BL137" s="374">
        <f>BK137/'4'!AM137</f>
        <v>9.7347385627597025E-2</v>
      </c>
      <c r="BM137" s="373">
        <v>1.2554113725746179E-28</v>
      </c>
      <c r="BN137" s="374">
        <f>BM137/'4'!AN137</f>
        <v>9.7347385627597025E-2</v>
      </c>
      <c r="BO137" s="373">
        <v>48.579654259316776</v>
      </c>
      <c r="BP137" s="374">
        <f>BO137/'4'!AO137</f>
        <v>0.12545686628763572</v>
      </c>
      <c r="BQ137" s="373">
        <v>48.579654259316776</v>
      </c>
      <c r="BR137" s="374">
        <f>BQ137/'4'!AP137</f>
        <v>0.12545686628763572</v>
      </c>
      <c r="BS137" s="373">
        <v>1.2545686628763573E-28</v>
      </c>
      <c r="BT137" s="375">
        <f>BS137/'4'!AQ137</f>
        <v>0.12545686628763572</v>
      </c>
    </row>
    <row r="138" spans="1:72" s="376" customFormat="1" ht="15">
      <c r="A138" s="305"/>
      <c r="B138" s="256">
        <v>110</v>
      </c>
      <c r="C138" s="1084" t="s">
        <v>752</v>
      </c>
      <c r="D138" s="1084"/>
      <c r="E138" s="1084"/>
      <c r="F138" s="1084"/>
      <c r="G138" s="1084"/>
      <c r="H138" s="1085" t="s">
        <v>807</v>
      </c>
      <c r="I138" s="1086"/>
      <c r="J138" s="315">
        <v>106</v>
      </c>
      <c r="K138" s="371">
        <v>48.579654259316776</v>
      </c>
      <c r="L138" s="372">
        <f>K138/'4'!M138</f>
        <v>0.12545686628763572</v>
      </c>
      <c r="M138" s="373">
        <v>1.2554113725746179E-28</v>
      </c>
      <c r="N138" s="374">
        <f>M138/'4'!N138</f>
        <v>0.1255411372574618</v>
      </c>
      <c r="O138" s="373">
        <v>1.2554113725746179E-28</v>
      </c>
      <c r="P138" s="374">
        <f>O138/'4'!O138</f>
        <v>0.1255411372574618</v>
      </c>
      <c r="Q138" s="373">
        <v>1.2554113725746179E-28</v>
      </c>
      <c r="R138" s="374">
        <f>Q138/'4'!P138</f>
        <v>0.1255411372574618</v>
      </c>
      <c r="S138" s="373">
        <v>48.579654259316776</v>
      </c>
      <c r="T138" s="374">
        <f>S138/'4'!Q138</f>
        <v>0.12545686628763572</v>
      </c>
      <c r="U138" s="373">
        <v>1.2554113725746179E-28</v>
      </c>
      <c r="V138" s="374">
        <f>U138/'4'!R138</f>
        <v>9.7347385627597025E-2</v>
      </c>
      <c r="W138" s="373">
        <v>1.2554113725746179E-28</v>
      </c>
      <c r="X138" s="374">
        <f>W138/'4'!S138</f>
        <v>9.7347385627597025E-2</v>
      </c>
      <c r="Y138" s="373">
        <v>48.579654259316776</v>
      </c>
      <c r="Z138" s="374">
        <f>Y138/'4'!T138</f>
        <v>0.12545686628763572</v>
      </c>
      <c r="AA138" s="373">
        <v>48.579654259316776</v>
      </c>
      <c r="AB138" s="374">
        <f>AA138/'4'!U138</f>
        <v>0.12545686628763572</v>
      </c>
      <c r="AC138" s="373">
        <v>1.2545686628763573E-28</v>
      </c>
      <c r="AD138" s="375">
        <f>AC138/'4'!V138</f>
        <v>0.12545686628763572</v>
      </c>
      <c r="AE138" s="371">
        <v>1.2554113725746179E-28</v>
      </c>
      <c r="AF138" s="374">
        <f>AE138/'4'!W138</f>
        <v>0.1255411372574618</v>
      </c>
      <c r="AG138" s="373">
        <v>1.2554113725746179E-28</v>
      </c>
      <c r="AH138" s="374">
        <f>AG138/'4'!X138</f>
        <v>0.1255411372574618</v>
      </c>
      <c r="AI138" s="373">
        <v>1.2554113725746179E-28</v>
      </c>
      <c r="AJ138" s="374">
        <f>AI138/'4'!Y138</f>
        <v>0.1255411372574618</v>
      </c>
      <c r="AK138" s="373">
        <v>1.2554113725746179E-28</v>
      </c>
      <c r="AL138" s="374">
        <f>AK138/'4'!Z138</f>
        <v>0.1255411372574618</v>
      </c>
      <c r="AM138" s="373">
        <v>1.2554113725746179E-28</v>
      </c>
      <c r="AN138" s="374">
        <f>AM138/'4'!AA138</f>
        <v>0.1255411372574618</v>
      </c>
      <c r="AO138" s="373">
        <v>1.2554113725746179E-28</v>
      </c>
      <c r="AP138" s="374">
        <f>AO138/'4'!AB138</f>
        <v>0.1255411372574618</v>
      </c>
      <c r="AQ138" s="373">
        <v>1.2554113725746179E-28</v>
      </c>
      <c r="AR138" s="374">
        <f>AQ138/'4'!AC138</f>
        <v>0.1255411372574618</v>
      </c>
      <c r="AS138" s="373">
        <v>1.2554113725746179E-28</v>
      </c>
      <c r="AT138" s="374">
        <f>AS138/'4'!AD138</f>
        <v>0.1255411372574618</v>
      </c>
      <c r="AU138" s="373">
        <v>1.2545686628763573E-28</v>
      </c>
      <c r="AV138" s="374">
        <f>AU138/'4'!AE138</f>
        <v>0.12545686628763572</v>
      </c>
      <c r="AW138" s="373">
        <v>1.2545686628763573E-28</v>
      </c>
      <c r="AX138" s="375">
        <f>AW138/'4'!AF138</f>
        <v>0.12545686628763572</v>
      </c>
      <c r="AY138" s="371">
        <v>1.2545686628763573E-28</v>
      </c>
      <c r="AZ138" s="375">
        <f>AY138/'4'!AG138</f>
        <v>0.12545686628763572</v>
      </c>
      <c r="BA138" s="373">
        <v>48.579654259316776</v>
      </c>
      <c r="BB138" s="374">
        <f>BA138/'4'!AH138</f>
        <v>0.12545686628763572</v>
      </c>
      <c r="BC138" s="373">
        <v>1.2554113725746179E-28</v>
      </c>
      <c r="BD138" s="374">
        <f>BC138/'4'!AI138</f>
        <v>9.7347385627597025E-2</v>
      </c>
      <c r="BE138" s="373">
        <v>1.2554113725746179E-28</v>
      </c>
      <c r="BF138" s="374">
        <f>BE138/'4'!AJ138</f>
        <v>9.7347385627597025E-2</v>
      </c>
      <c r="BG138" s="373">
        <v>1.2554113725746179E-28</v>
      </c>
      <c r="BH138" s="374">
        <f>BG138/'4'!AK138</f>
        <v>9.7347385627597025E-2</v>
      </c>
      <c r="BI138" s="373">
        <v>48.579654259316776</v>
      </c>
      <c r="BJ138" s="374">
        <f>BI138/'4'!AL138</f>
        <v>0.12545686628763572</v>
      </c>
      <c r="BK138" s="373">
        <v>1.2554113725746179E-28</v>
      </c>
      <c r="BL138" s="374">
        <f>BK138/'4'!AM138</f>
        <v>9.7347385627597025E-2</v>
      </c>
      <c r="BM138" s="373">
        <v>1.2554113725746179E-28</v>
      </c>
      <c r="BN138" s="374">
        <f>BM138/'4'!AN138</f>
        <v>9.7347385627597025E-2</v>
      </c>
      <c r="BO138" s="373">
        <v>48.579654259316776</v>
      </c>
      <c r="BP138" s="374">
        <f>BO138/'4'!AO138</f>
        <v>0.12545686628763572</v>
      </c>
      <c r="BQ138" s="373">
        <v>48.579654259316776</v>
      </c>
      <c r="BR138" s="374">
        <f>BQ138/'4'!AP138</f>
        <v>0.12545686628763572</v>
      </c>
      <c r="BS138" s="373">
        <v>1.2545686628763573E-28</v>
      </c>
      <c r="BT138" s="375">
        <f>BS138/'4'!AQ138</f>
        <v>0.12545686628763572</v>
      </c>
    </row>
    <row r="139" spans="1:72" s="376" customFormat="1" ht="15">
      <c r="A139" s="305"/>
      <c r="B139" s="256">
        <v>111</v>
      </c>
      <c r="C139" s="1084" t="s">
        <v>752</v>
      </c>
      <c r="D139" s="1084"/>
      <c r="E139" s="1084"/>
      <c r="F139" s="1084"/>
      <c r="G139" s="1084"/>
      <c r="H139" s="1085" t="s">
        <v>807</v>
      </c>
      <c r="I139" s="1086"/>
      <c r="J139" s="315">
        <v>107</v>
      </c>
      <c r="K139" s="371">
        <v>48.579654259316776</v>
      </c>
      <c r="L139" s="372">
        <f>K139/'4'!M139</f>
        <v>0.12545686628763572</v>
      </c>
      <c r="M139" s="373">
        <v>1.2554113725746179E-28</v>
      </c>
      <c r="N139" s="374">
        <f>M139/'4'!N139</f>
        <v>0.1255411372574618</v>
      </c>
      <c r="O139" s="373">
        <v>1.2554113725746179E-28</v>
      </c>
      <c r="P139" s="374">
        <f>O139/'4'!O139</f>
        <v>0.1255411372574618</v>
      </c>
      <c r="Q139" s="373">
        <v>1.2554113725746179E-28</v>
      </c>
      <c r="R139" s="374">
        <f>Q139/'4'!P139</f>
        <v>0.1255411372574618</v>
      </c>
      <c r="S139" s="373">
        <v>48.579654259316776</v>
      </c>
      <c r="T139" s="374">
        <f>S139/'4'!Q139</f>
        <v>0.12545686628763572</v>
      </c>
      <c r="U139" s="373">
        <v>1.2554113725746179E-28</v>
      </c>
      <c r="V139" s="374">
        <f>U139/'4'!R139</f>
        <v>9.7347385627597025E-2</v>
      </c>
      <c r="W139" s="373">
        <v>1.2554113725746179E-28</v>
      </c>
      <c r="X139" s="374">
        <f>W139/'4'!S139</f>
        <v>9.7347385627597025E-2</v>
      </c>
      <c r="Y139" s="373">
        <v>48.579654259316776</v>
      </c>
      <c r="Z139" s="374">
        <f>Y139/'4'!T139</f>
        <v>0.12545686628763572</v>
      </c>
      <c r="AA139" s="373">
        <v>48.579654259316776</v>
      </c>
      <c r="AB139" s="374">
        <f>AA139/'4'!U139</f>
        <v>0.12545686628763572</v>
      </c>
      <c r="AC139" s="373">
        <v>1.2545686628763573E-28</v>
      </c>
      <c r="AD139" s="375">
        <f>AC139/'4'!V139</f>
        <v>0.12545686628763572</v>
      </c>
      <c r="AE139" s="371">
        <v>1.2554113725746179E-28</v>
      </c>
      <c r="AF139" s="374">
        <f>AE139/'4'!W139</f>
        <v>0.1255411372574618</v>
      </c>
      <c r="AG139" s="373">
        <v>1.2554113725746179E-28</v>
      </c>
      <c r="AH139" s="374">
        <f>AG139/'4'!X139</f>
        <v>0.1255411372574618</v>
      </c>
      <c r="AI139" s="373">
        <v>1.2554113725746179E-28</v>
      </c>
      <c r="AJ139" s="374">
        <f>AI139/'4'!Y139</f>
        <v>0.1255411372574618</v>
      </c>
      <c r="AK139" s="373">
        <v>1.2554113725746179E-28</v>
      </c>
      <c r="AL139" s="374">
        <f>AK139/'4'!Z139</f>
        <v>0.1255411372574618</v>
      </c>
      <c r="AM139" s="373">
        <v>1.2554113725746179E-28</v>
      </c>
      <c r="AN139" s="374">
        <f>AM139/'4'!AA139</f>
        <v>0.1255411372574618</v>
      </c>
      <c r="AO139" s="373">
        <v>1.2554113725746179E-28</v>
      </c>
      <c r="AP139" s="374">
        <f>AO139/'4'!AB139</f>
        <v>0.1255411372574618</v>
      </c>
      <c r="AQ139" s="373">
        <v>1.2554113725746179E-28</v>
      </c>
      <c r="AR139" s="374">
        <f>AQ139/'4'!AC139</f>
        <v>0.1255411372574618</v>
      </c>
      <c r="AS139" s="373">
        <v>1.2554113725746179E-28</v>
      </c>
      <c r="AT139" s="374">
        <f>AS139/'4'!AD139</f>
        <v>0.1255411372574618</v>
      </c>
      <c r="AU139" s="373">
        <v>1.2545686628763573E-28</v>
      </c>
      <c r="AV139" s="374">
        <f>AU139/'4'!AE139</f>
        <v>0.12545686628763572</v>
      </c>
      <c r="AW139" s="373">
        <v>1.2545686628763573E-28</v>
      </c>
      <c r="AX139" s="375">
        <f>AW139/'4'!AF139</f>
        <v>0.12545686628763572</v>
      </c>
      <c r="AY139" s="371">
        <v>1.2545686628763573E-28</v>
      </c>
      <c r="AZ139" s="375">
        <f>AY139/'4'!AG139</f>
        <v>0.12545686628763572</v>
      </c>
      <c r="BA139" s="373">
        <v>48.579654259316776</v>
      </c>
      <c r="BB139" s="374">
        <f>BA139/'4'!AH139</f>
        <v>0.12545686628763572</v>
      </c>
      <c r="BC139" s="373">
        <v>1.2554113725746179E-28</v>
      </c>
      <c r="BD139" s="374">
        <f>BC139/'4'!AI139</f>
        <v>9.7347385627597025E-2</v>
      </c>
      <c r="BE139" s="373">
        <v>1.2554113725746179E-28</v>
      </c>
      <c r="BF139" s="374">
        <f>BE139/'4'!AJ139</f>
        <v>9.7347385627597025E-2</v>
      </c>
      <c r="BG139" s="373">
        <v>1.2554113725746179E-28</v>
      </c>
      <c r="BH139" s="374">
        <f>BG139/'4'!AK139</f>
        <v>9.7347385627597025E-2</v>
      </c>
      <c r="BI139" s="373">
        <v>48.579654259316776</v>
      </c>
      <c r="BJ139" s="374">
        <f>BI139/'4'!AL139</f>
        <v>0.12545686628763572</v>
      </c>
      <c r="BK139" s="373">
        <v>1.2554113725746179E-28</v>
      </c>
      <c r="BL139" s="374">
        <f>BK139/'4'!AM139</f>
        <v>9.7347385627597025E-2</v>
      </c>
      <c r="BM139" s="373">
        <v>1.2554113725746179E-28</v>
      </c>
      <c r="BN139" s="374">
        <f>BM139/'4'!AN139</f>
        <v>9.7347385627597025E-2</v>
      </c>
      <c r="BO139" s="373">
        <v>48.579654259316776</v>
      </c>
      <c r="BP139" s="374">
        <f>BO139/'4'!AO139</f>
        <v>0.12545686628763572</v>
      </c>
      <c r="BQ139" s="373">
        <v>48.579654259316776</v>
      </c>
      <c r="BR139" s="374">
        <f>BQ139/'4'!AP139</f>
        <v>0.12545686628763572</v>
      </c>
      <c r="BS139" s="373">
        <v>1.2545686628763573E-28</v>
      </c>
      <c r="BT139" s="375">
        <f>BS139/'4'!AQ139</f>
        <v>0.12545686628763572</v>
      </c>
    </row>
    <row r="140" spans="1:72" s="376" customFormat="1" ht="15">
      <c r="A140" s="305"/>
      <c r="B140" s="256">
        <v>112</v>
      </c>
      <c r="C140" s="1084" t="s">
        <v>752</v>
      </c>
      <c r="D140" s="1084"/>
      <c r="E140" s="1084"/>
      <c r="F140" s="1084"/>
      <c r="G140" s="1084"/>
      <c r="H140" s="1085" t="s">
        <v>807</v>
      </c>
      <c r="I140" s="1086"/>
      <c r="J140" s="315">
        <v>108</v>
      </c>
      <c r="K140" s="371">
        <v>48.579654259316776</v>
      </c>
      <c r="L140" s="372">
        <f>K140/'4'!M140</f>
        <v>0.12545686628763572</v>
      </c>
      <c r="M140" s="373">
        <v>1.2554113725746179E-28</v>
      </c>
      <c r="N140" s="374">
        <f>M140/'4'!N140</f>
        <v>0.1255411372574618</v>
      </c>
      <c r="O140" s="373">
        <v>1.2554113725746179E-28</v>
      </c>
      <c r="P140" s="374">
        <f>O140/'4'!O140</f>
        <v>0.1255411372574618</v>
      </c>
      <c r="Q140" s="373">
        <v>1.2554113725746179E-28</v>
      </c>
      <c r="R140" s="374">
        <f>Q140/'4'!P140</f>
        <v>0.1255411372574618</v>
      </c>
      <c r="S140" s="373">
        <v>48.579654259316776</v>
      </c>
      <c r="T140" s="374">
        <f>S140/'4'!Q140</f>
        <v>0.12545686628763572</v>
      </c>
      <c r="U140" s="373">
        <v>1.2554113725746179E-28</v>
      </c>
      <c r="V140" s="374">
        <f>U140/'4'!R140</f>
        <v>9.7347385627597025E-2</v>
      </c>
      <c r="W140" s="373">
        <v>1.2554113725746179E-28</v>
      </c>
      <c r="X140" s="374">
        <f>W140/'4'!S140</f>
        <v>9.7347385627597025E-2</v>
      </c>
      <c r="Y140" s="373">
        <v>48.579654259316776</v>
      </c>
      <c r="Z140" s="374">
        <f>Y140/'4'!T140</f>
        <v>0.12545686628763572</v>
      </c>
      <c r="AA140" s="373">
        <v>48.579654259316776</v>
      </c>
      <c r="AB140" s="374">
        <f>AA140/'4'!U140</f>
        <v>0.12545686628763572</v>
      </c>
      <c r="AC140" s="373">
        <v>1.2545686628763573E-28</v>
      </c>
      <c r="AD140" s="375">
        <f>AC140/'4'!V140</f>
        <v>0.12545686628763572</v>
      </c>
      <c r="AE140" s="371">
        <v>1.2554113725746179E-28</v>
      </c>
      <c r="AF140" s="374">
        <f>AE140/'4'!W140</f>
        <v>0.1255411372574618</v>
      </c>
      <c r="AG140" s="373">
        <v>1.2554113725746179E-28</v>
      </c>
      <c r="AH140" s="374">
        <f>AG140/'4'!X140</f>
        <v>0.1255411372574618</v>
      </c>
      <c r="AI140" s="373">
        <v>1.2554113725746179E-28</v>
      </c>
      <c r="AJ140" s="374">
        <f>AI140/'4'!Y140</f>
        <v>0.1255411372574618</v>
      </c>
      <c r="AK140" s="373">
        <v>1.2554113725746179E-28</v>
      </c>
      <c r="AL140" s="374">
        <f>AK140/'4'!Z140</f>
        <v>0.1255411372574618</v>
      </c>
      <c r="AM140" s="373">
        <v>1.2554113725746179E-28</v>
      </c>
      <c r="AN140" s="374">
        <f>AM140/'4'!AA140</f>
        <v>0.1255411372574618</v>
      </c>
      <c r="AO140" s="373">
        <v>1.2554113725746179E-28</v>
      </c>
      <c r="AP140" s="374">
        <f>AO140/'4'!AB140</f>
        <v>0.1255411372574618</v>
      </c>
      <c r="AQ140" s="373">
        <v>1.2554113725746179E-28</v>
      </c>
      <c r="AR140" s="374">
        <f>AQ140/'4'!AC140</f>
        <v>0.1255411372574618</v>
      </c>
      <c r="AS140" s="373">
        <v>1.2554113725746179E-28</v>
      </c>
      <c r="AT140" s="374">
        <f>AS140/'4'!AD140</f>
        <v>0.1255411372574618</v>
      </c>
      <c r="AU140" s="373">
        <v>1.2545686628763573E-28</v>
      </c>
      <c r="AV140" s="374">
        <f>AU140/'4'!AE140</f>
        <v>0.12545686628763572</v>
      </c>
      <c r="AW140" s="373">
        <v>1.2545686628763573E-28</v>
      </c>
      <c r="AX140" s="375">
        <f>AW140/'4'!AF140</f>
        <v>0.12545686628763572</v>
      </c>
      <c r="AY140" s="371">
        <v>1.2545686628763573E-28</v>
      </c>
      <c r="AZ140" s="375">
        <f>AY140/'4'!AG140</f>
        <v>0.12545686628763572</v>
      </c>
      <c r="BA140" s="373">
        <v>48.579654259316776</v>
      </c>
      <c r="BB140" s="374">
        <f>BA140/'4'!AH140</f>
        <v>0.12545686628763572</v>
      </c>
      <c r="BC140" s="373">
        <v>1.2554113725746179E-28</v>
      </c>
      <c r="BD140" s="374">
        <f>BC140/'4'!AI140</f>
        <v>9.7347385627597025E-2</v>
      </c>
      <c r="BE140" s="373">
        <v>1.2554113725746179E-28</v>
      </c>
      <c r="BF140" s="374">
        <f>BE140/'4'!AJ140</f>
        <v>9.7347385627597025E-2</v>
      </c>
      <c r="BG140" s="373">
        <v>1.2554113725746179E-28</v>
      </c>
      <c r="BH140" s="374">
        <f>BG140/'4'!AK140</f>
        <v>9.7347385627597025E-2</v>
      </c>
      <c r="BI140" s="373">
        <v>48.579654259316776</v>
      </c>
      <c r="BJ140" s="374">
        <f>BI140/'4'!AL140</f>
        <v>0.12545686628763572</v>
      </c>
      <c r="BK140" s="373">
        <v>1.2554113725746179E-28</v>
      </c>
      <c r="BL140" s="374">
        <f>BK140/'4'!AM140</f>
        <v>9.7347385627597025E-2</v>
      </c>
      <c r="BM140" s="373">
        <v>1.2554113725746179E-28</v>
      </c>
      <c r="BN140" s="374">
        <f>BM140/'4'!AN140</f>
        <v>9.7347385627597025E-2</v>
      </c>
      <c r="BO140" s="373">
        <v>48.579654259316776</v>
      </c>
      <c r="BP140" s="374">
        <f>BO140/'4'!AO140</f>
        <v>0.12545686628763572</v>
      </c>
      <c r="BQ140" s="373">
        <v>48.579654259316776</v>
      </c>
      <c r="BR140" s="374">
        <f>BQ140/'4'!AP140</f>
        <v>0.12545686628763572</v>
      </c>
      <c r="BS140" s="373">
        <v>1.2545686628763573E-28</v>
      </c>
      <c r="BT140" s="375">
        <f>BS140/'4'!AQ140</f>
        <v>0.12545686628763572</v>
      </c>
    </row>
    <row r="141" spans="1:72" s="376" customFormat="1" ht="15">
      <c r="A141" s="305"/>
      <c r="B141" s="256">
        <v>113</v>
      </c>
      <c r="C141" s="1084" t="s">
        <v>752</v>
      </c>
      <c r="D141" s="1084"/>
      <c r="E141" s="1084"/>
      <c r="F141" s="1084"/>
      <c r="G141" s="1084"/>
      <c r="H141" s="1085" t="s">
        <v>807</v>
      </c>
      <c r="I141" s="1086"/>
      <c r="J141" s="315">
        <v>113</v>
      </c>
      <c r="K141" s="371">
        <v>44.51015442607558</v>
      </c>
      <c r="L141" s="372">
        <f>K141/'4'!M141</f>
        <v>0.12545686628763572</v>
      </c>
      <c r="M141" s="373">
        <v>1.2554113725746179E-28</v>
      </c>
      <c r="N141" s="374">
        <f>M141/'4'!N141</f>
        <v>0.1255411372574618</v>
      </c>
      <c r="O141" s="373">
        <v>1.2554113725746179E-28</v>
      </c>
      <c r="P141" s="374">
        <f>O141/'4'!O141</f>
        <v>0.1255411372574618</v>
      </c>
      <c r="Q141" s="373">
        <v>1.2554113725746179E-28</v>
      </c>
      <c r="R141" s="374">
        <f>Q141/'4'!P141</f>
        <v>0.1255411372574618</v>
      </c>
      <c r="S141" s="373">
        <v>44.51015442607558</v>
      </c>
      <c r="T141" s="374">
        <f>S141/'4'!Q141</f>
        <v>0.12545686628763572</v>
      </c>
      <c r="U141" s="373">
        <v>1.2554113725746179E-28</v>
      </c>
      <c r="V141" s="374">
        <f>U141/'4'!R141</f>
        <v>9.7347385627597025E-2</v>
      </c>
      <c r="W141" s="373">
        <v>1.2554113725746179E-28</v>
      </c>
      <c r="X141" s="374">
        <f>W141/'4'!S141</f>
        <v>9.7347385627597025E-2</v>
      </c>
      <c r="Y141" s="373">
        <v>44.51015442607558</v>
      </c>
      <c r="Z141" s="374">
        <f>Y141/'4'!T141</f>
        <v>0.12545686628763572</v>
      </c>
      <c r="AA141" s="373">
        <v>44.51015442607558</v>
      </c>
      <c r="AB141" s="374">
        <f>AA141/'4'!U141</f>
        <v>0.12545686628763572</v>
      </c>
      <c r="AC141" s="373">
        <v>1.2545686628763573E-28</v>
      </c>
      <c r="AD141" s="375">
        <f>AC141/'4'!V141</f>
        <v>0.12545686628763572</v>
      </c>
      <c r="AE141" s="371">
        <v>1.2554113725746179E-28</v>
      </c>
      <c r="AF141" s="374">
        <f>AE141/'4'!W141</f>
        <v>0.1255411372574618</v>
      </c>
      <c r="AG141" s="373">
        <v>1.2554113725746179E-28</v>
      </c>
      <c r="AH141" s="374">
        <f>AG141/'4'!X141</f>
        <v>0.1255411372574618</v>
      </c>
      <c r="AI141" s="373">
        <v>1.2554113725746179E-28</v>
      </c>
      <c r="AJ141" s="374">
        <f>AI141/'4'!Y141</f>
        <v>0.1255411372574618</v>
      </c>
      <c r="AK141" s="373">
        <v>1.2554113725746179E-28</v>
      </c>
      <c r="AL141" s="374">
        <f>AK141/'4'!Z141</f>
        <v>0.1255411372574618</v>
      </c>
      <c r="AM141" s="373">
        <v>1.2554113725746179E-28</v>
      </c>
      <c r="AN141" s="374">
        <f>AM141/'4'!AA141</f>
        <v>0.1255411372574618</v>
      </c>
      <c r="AO141" s="373">
        <v>1.2554113725746179E-28</v>
      </c>
      <c r="AP141" s="374">
        <f>AO141/'4'!AB141</f>
        <v>0.1255411372574618</v>
      </c>
      <c r="AQ141" s="373">
        <v>1.2554113725746179E-28</v>
      </c>
      <c r="AR141" s="374">
        <f>AQ141/'4'!AC141</f>
        <v>0.1255411372574618</v>
      </c>
      <c r="AS141" s="373">
        <v>1.2554113725746179E-28</v>
      </c>
      <c r="AT141" s="374">
        <f>AS141/'4'!AD141</f>
        <v>0.1255411372574618</v>
      </c>
      <c r="AU141" s="373">
        <v>1.2545686628763573E-28</v>
      </c>
      <c r="AV141" s="374">
        <f>AU141/'4'!AE141</f>
        <v>0.12545686628763572</v>
      </c>
      <c r="AW141" s="373">
        <v>1.2545686628763573E-28</v>
      </c>
      <c r="AX141" s="375">
        <f>AW141/'4'!AF141</f>
        <v>0.12545686628763572</v>
      </c>
      <c r="AY141" s="371">
        <v>1.2545686628763573E-28</v>
      </c>
      <c r="AZ141" s="375">
        <f>AY141/'4'!AG141</f>
        <v>0.12545686628763572</v>
      </c>
      <c r="BA141" s="373">
        <v>44.51015442607558</v>
      </c>
      <c r="BB141" s="374">
        <f>BA141/'4'!AH141</f>
        <v>0.12545686628763572</v>
      </c>
      <c r="BC141" s="373">
        <v>1.2554113725746179E-28</v>
      </c>
      <c r="BD141" s="374">
        <f>BC141/'4'!AI141</f>
        <v>9.7347385627597025E-2</v>
      </c>
      <c r="BE141" s="373">
        <v>1.2554113725746179E-28</v>
      </c>
      <c r="BF141" s="374">
        <f>BE141/'4'!AJ141</f>
        <v>9.7347385627597025E-2</v>
      </c>
      <c r="BG141" s="373">
        <v>1.2554113725746179E-28</v>
      </c>
      <c r="BH141" s="374">
        <f>BG141/'4'!AK141</f>
        <v>9.7347385627597025E-2</v>
      </c>
      <c r="BI141" s="373">
        <v>44.51015442607558</v>
      </c>
      <c r="BJ141" s="374">
        <f>BI141/'4'!AL141</f>
        <v>0.12545686628763572</v>
      </c>
      <c r="BK141" s="373">
        <v>1.2554113725746179E-28</v>
      </c>
      <c r="BL141" s="374">
        <f>BK141/'4'!AM141</f>
        <v>9.7347385627597025E-2</v>
      </c>
      <c r="BM141" s="373">
        <v>1.2554113725746179E-28</v>
      </c>
      <c r="BN141" s="374">
        <f>BM141/'4'!AN141</f>
        <v>9.7347385627597025E-2</v>
      </c>
      <c r="BO141" s="373">
        <v>44.51015442607558</v>
      </c>
      <c r="BP141" s="374">
        <f>BO141/'4'!AO141</f>
        <v>0.12545686628763572</v>
      </c>
      <c r="BQ141" s="373">
        <v>44.51015442607558</v>
      </c>
      <c r="BR141" s="374">
        <f>BQ141/'4'!AP141</f>
        <v>0.12545686628763572</v>
      </c>
      <c r="BS141" s="373">
        <v>1.2545686628763573E-28</v>
      </c>
      <c r="BT141" s="375">
        <f>BS141/'4'!AQ141</f>
        <v>0.12545686628763572</v>
      </c>
    </row>
    <row r="142" spans="1:72" s="376" customFormat="1" ht="15">
      <c r="A142" s="305"/>
      <c r="B142" s="256">
        <v>114</v>
      </c>
      <c r="C142" s="1084" t="s">
        <v>753</v>
      </c>
      <c r="D142" s="1084"/>
      <c r="E142" s="1084"/>
      <c r="F142" s="1084"/>
      <c r="G142" s="1084"/>
      <c r="H142" s="1085" t="s">
        <v>807</v>
      </c>
      <c r="I142" s="1086"/>
      <c r="J142" s="315">
        <v>114</v>
      </c>
      <c r="K142" s="371">
        <v>72.66963987930707</v>
      </c>
      <c r="L142" s="372">
        <f>K142/'4'!M142</f>
        <v>0.12545686628763572</v>
      </c>
      <c r="M142" s="373">
        <v>1.2554113725746179E-28</v>
      </c>
      <c r="N142" s="374">
        <f>M142/'4'!N142</f>
        <v>0.1255411372574618</v>
      </c>
      <c r="O142" s="373">
        <v>1.2554113725746179E-28</v>
      </c>
      <c r="P142" s="374">
        <f>O142/'4'!O142</f>
        <v>0.1255411372574618</v>
      </c>
      <c r="Q142" s="373">
        <v>1.2554113725746179E-28</v>
      </c>
      <c r="R142" s="374">
        <f>Q142/'4'!P142</f>
        <v>0.1255411372574618</v>
      </c>
      <c r="S142" s="373">
        <v>72.66963987930707</v>
      </c>
      <c r="T142" s="374">
        <f>S142/'4'!Q142</f>
        <v>0.12545686628763572</v>
      </c>
      <c r="U142" s="373">
        <v>1.2554113725746179E-28</v>
      </c>
      <c r="V142" s="374">
        <f>U142/'4'!R142</f>
        <v>9.7347385627597025E-2</v>
      </c>
      <c r="W142" s="373">
        <v>1.2554113725746179E-28</v>
      </c>
      <c r="X142" s="374">
        <f>W142/'4'!S142</f>
        <v>9.7347385627597025E-2</v>
      </c>
      <c r="Y142" s="373">
        <v>72.66963987930707</v>
      </c>
      <c r="Z142" s="374">
        <f>Y142/'4'!T142</f>
        <v>0.12545686628763572</v>
      </c>
      <c r="AA142" s="373">
        <v>72.66963987930707</v>
      </c>
      <c r="AB142" s="374">
        <f>AA142/'4'!U142</f>
        <v>0.12545686628763572</v>
      </c>
      <c r="AC142" s="373">
        <v>1.2545686628763573E-28</v>
      </c>
      <c r="AD142" s="375">
        <f>AC142/'4'!V142</f>
        <v>0.12545686628763572</v>
      </c>
      <c r="AE142" s="371">
        <v>1.2554113725746179E-28</v>
      </c>
      <c r="AF142" s="374">
        <f>AE142/'4'!W142</f>
        <v>0.1255411372574618</v>
      </c>
      <c r="AG142" s="373">
        <v>1.2554113725746179E-28</v>
      </c>
      <c r="AH142" s="374">
        <f>AG142/'4'!X142</f>
        <v>0.1255411372574618</v>
      </c>
      <c r="AI142" s="373">
        <v>1.2554113725746179E-28</v>
      </c>
      <c r="AJ142" s="374">
        <f>AI142/'4'!Y142</f>
        <v>0.1255411372574618</v>
      </c>
      <c r="AK142" s="373">
        <v>1.2554113725746179E-28</v>
      </c>
      <c r="AL142" s="374">
        <f>AK142/'4'!Z142</f>
        <v>0.1255411372574618</v>
      </c>
      <c r="AM142" s="373">
        <v>1.2554113725746179E-28</v>
      </c>
      <c r="AN142" s="374">
        <f>AM142/'4'!AA142</f>
        <v>0.1255411372574618</v>
      </c>
      <c r="AO142" s="373">
        <v>1.2554113725746179E-28</v>
      </c>
      <c r="AP142" s="374">
        <f>AO142/'4'!AB142</f>
        <v>0.1255411372574618</v>
      </c>
      <c r="AQ142" s="373">
        <v>1.2554113725746179E-28</v>
      </c>
      <c r="AR142" s="374">
        <f>AQ142/'4'!AC142</f>
        <v>0.1255411372574618</v>
      </c>
      <c r="AS142" s="373">
        <v>1.2554113725746179E-28</v>
      </c>
      <c r="AT142" s="374">
        <f>AS142/'4'!AD142</f>
        <v>0.1255411372574618</v>
      </c>
      <c r="AU142" s="373">
        <v>1.2545686628763573E-28</v>
      </c>
      <c r="AV142" s="374">
        <f>AU142/'4'!AE142</f>
        <v>0.12545686628763572</v>
      </c>
      <c r="AW142" s="373">
        <v>1.2545686628763573E-28</v>
      </c>
      <c r="AX142" s="375">
        <f>AW142/'4'!AF142</f>
        <v>0.12545686628763572</v>
      </c>
      <c r="AY142" s="371">
        <v>1.2545686628763573E-28</v>
      </c>
      <c r="AZ142" s="375">
        <f>AY142/'4'!AG142</f>
        <v>0.12545686628763572</v>
      </c>
      <c r="BA142" s="373">
        <v>72.66963987930707</v>
      </c>
      <c r="BB142" s="374">
        <f>BA142/'4'!AH142</f>
        <v>0.12545686628763572</v>
      </c>
      <c r="BC142" s="373">
        <v>1.2554113725746179E-28</v>
      </c>
      <c r="BD142" s="374">
        <f>BC142/'4'!AI142</f>
        <v>9.7347385627597025E-2</v>
      </c>
      <c r="BE142" s="373">
        <v>1.2554113725746179E-28</v>
      </c>
      <c r="BF142" s="374">
        <f>BE142/'4'!AJ142</f>
        <v>9.7347385627597025E-2</v>
      </c>
      <c r="BG142" s="373">
        <v>1.2554113725746179E-28</v>
      </c>
      <c r="BH142" s="374">
        <f>BG142/'4'!AK142</f>
        <v>9.7347385627597025E-2</v>
      </c>
      <c r="BI142" s="373">
        <v>72.66963987930707</v>
      </c>
      <c r="BJ142" s="374">
        <f>BI142/'4'!AL142</f>
        <v>0.12545686628763572</v>
      </c>
      <c r="BK142" s="373">
        <v>1.2554113725746179E-28</v>
      </c>
      <c r="BL142" s="374">
        <f>BK142/'4'!AM142</f>
        <v>9.7347385627597025E-2</v>
      </c>
      <c r="BM142" s="373">
        <v>1.2554113725746179E-28</v>
      </c>
      <c r="BN142" s="374">
        <f>BM142/'4'!AN142</f>
        <v>9.7347385627597025E-2</v>
      </c>
      <c r="BO142" s="373">
        <v>72.66963987930707</v>
      </c>
      <c r="BP142" s="374">
        <f>BO142/'4'!AO142</f>
        <v>0.12545686628763572</v>
      </c>
      <c r="BQ142" s="373">
        <v>72.66963987930707</v>
      </c>
      <c r="BR142" s="374">
        <f>BQ142/'4'!AP142</f>
        <v>0.12545686628763572</v>
      </c>
      <c r="BS142" s="373">
        <v>1.2545686628763573E-28</v>
      </c>
      <c r="BT142" s="375">
        <f>BS142/'4'!AQ142</f>
        <v>0.12545686628763572</v>
      </c>
    </row>
    <row r="143" spans="1:72" s="376" customFormat="1" ht="15">
      <c r="A143" s="305"/>
      <c r="B143" s="256">
        <v>115</v>
      </c>
      <c r="C143" s="1084" t="s">
        <v>754</v>
      </c>
      <c r="D143" s="1084"/>
      <c r="E143" s="1084"/>
      <c r="F143" s="1084"/>
      <c r="G143" s="1084"/>
      <c r="H143" s="1085" t="s">
        <v>808</v>
      </c>
      <c r="I143" s="1086"/>
      <c r="J143" s="315">
        <v>5133</v>
      </c>
      <c r="K143" s="371">
        <v>1155.3278353686594</v>
      </c>
      <c r="L143" s="372">
        <f>K143/'4'!M143</f>
        <v>0.11469898358092259</v>
      </c>
      <c r="M143" s="373">
        <v>1.146989835809226E-28</v>
      </c>
      <c r="N143" s="374">
        <f>M143/'4'!N143</f>
        <v>0.11469898358092259</v>
      </c>
      <c r="O143" s="373">
        <v>1.146989835809226E-28</v>
      </c>
      <c r="P143" s="374">
        <f>O143/'4'!O143</f>
        <v>0.11469898358092259</v>
      </c>
      <c r="Q143" s="373">
        <v>1.146989835809226E-28</v>
      </c>
      <c r="R143" s="374">
        <f>Q143/'4'!P143</f>
        <v>0.11469898358092259</v>
      </c>
      <c r="S143" s="373">
        <v>1155.3278353686594</v>
      </c>
      <c r="T143" s="374">
        <f>S143/'4'!Q143</f>
        <v>0.11469898358092259</v>
      </c>
      <c r="U143" s="373">
        <v>1.146989835809226E-28</v>
      </c>
      <c r="V143" s="374">
        <f>U143/'4'!R143</f>
        <v>8.8940138903209107E-2</v>
      </c>
      <c r="W143" s="373">
        <v>1.146989835809226E-28</v>
      </c>
      <c r="X143" s="374">
        <f>W143/'4'!S143</f>
        <v>8.8940138903209107E-2</v>
      </c>
      <c r="Y143" s="373">
        <v>1155.3278353686594</v>
      </c>
      <c r="Z143" s="374">
        <f>Y143/'4'!T143</f>
        <v>0.11469898358092259</v>
      </c>
      <c r="AA143" s="373">
        <v>1155.2946162469086</v>
      </c>
      <c r="AB143" s="374">
        <f>AA143/'4'!U143</f>
        <v>0.11469898358092261</v>
      </c>
      <c r="AC143" s="373">
        <v>3.3219121750868073E-2</v>
      </c>
      <c r="AD143" s="375">
        <f>AC143/'4'!V143</f>
        <v>0.11469898358092259</v>
      </c>
      <c r="AE143" s="371">
        <v>1.146989835809226E-28</v>
      </c>
      <c r="AF143" s="374">
        <f>AE143/'4'!W143</f>
        <v>0.11469898358092259</v>
      </c>
      <c r="AG143" s="373">
        <v>1.146989835809226E-28</v>
      </c>
      <c r="AH143" s="374">
        <f>AG143/'4'!X143</f>
        <v>0.11469898358092259</v>
      </c>
      <c r="AI143" s="373">
        <v>1.146989835809226E-28</v>
      </c>
      <c r="AJ143" s="374">
        <f>AI143/'4'!Y143</f>
        <v>0.11469898358092259</v>
      </c>
      <c r="AK143" s="373">
        <v>1.146989835809226E-28</v>
      </c>
      <c r="AL143" s="374">
        <f>AK143/'4'!Z143</f>
        <v>0.11469898358092259</v>
      </c>
      <c r="AM143" s="373">
        <v>1.146989835809226E-28</v>
      </c>
      <c r="AN143" s="374">
        <f>AM143/'4'!AA143</f>
        <v>0.11469898358092259</v>
      </c>
      <c r="AO143" s="373">
        <v>1.146989835809226E-28</v>
      </c>
      <c r="AP143" s="374">
        <f>AO143/'4'!AB143</f>
        <v>0.11469898358092259</v>
      </c>
      <c r="AQ143" s="373">
        <v>1.146989835809226E-28</v>
      </c>
      <c r="AR143" s="374">
        <f>AQ143/'4'!AC143</f>
        <v>0.11469898358092259</v>
      </c>
      <c r="AS143" s="373">
        <v>1.146989835809226E-28</v>
      </c>
      <c r="AT143" s="374">
        <f>AS143/'4'!AD143</f>
        <v>0.11469898358092259</v>
      </c>
      <c r="AU143" s="373">
        <v>3.3219121750868073E-2</v>
      </c>
      <c r="AV143" s="374">
        <f>AU143/'4'!AE143</f>
        <v>0.11469898358092259</v>
      </c>
      <c r="AW143" s="373">
        <v>3.3219121750868073E-2</v>
      </c>
      <c r="AX143" s="375">
        <f>AW143/'4'!AF143</f>
        <v>0.11469898358092259</v>
      </c>
      <c r="AY143" s="371">
        <v>-3.3219121750868073E-2</v>
      </c>
      <c r="AZ143" s="375">
        <f>AY143/'4'!AG143</f>
        <v>0.11469898358092259</v>
      </c>
      <c r="BA143" s="373">
        <v>1155.3278353686594</v>
      </c>
      <c r="BB143" s="374">
        <f>BA143/'4'!AH143</f>
        <v>0.11469898358092259</v>
      </c>
      <c r="BC143" s="373">
        <v>1.146989835809226E-28</v>
      </c>
      <c r="BD143" s="374">
        <f>BC143/'4'!AI143</f>
        <v>8.8940138903209107E-2</v>
      </c>
      <c r="BE143" s="373">
        <v>1.146989835809226E-28</v>
      </c>
      <c r="BF143" s="374">
        <f>BE143/'4'!AJ143</f>
        <v>8.8940138903209107E-2</v>
      </c>
      <c r="BG143" s="373">
        <v>1.146989835809226E-28</v>
      </c>
      <c r="BH143" s="374">
        <f>BG143/'4'!AK143</f>
        <v>8.8940138903209107E-2</v>
      </c>
      <c r="BI143" s="373">
        <v>1155.3278353686594</v>
      </c>
      <c r="BJ143" s="374">
        <f>BI143/'4'!AL143</f>
        <v>0.11469898358092259</v>
      </c>
      <c r="BK143" s="373">
        <v>1.146989835809226E-28</v>
      </c>
      <c r="BL143" s="374">
        <f>BK143/'4'!AM143</f>
        <v>8.8940138903209107E-2</v>
      </c>
      <c r="BM143" s="373">
        <v>1.146989835809226E-28</v>
      </c>
      <c r="BN143" s="374">
        <f>BM143/'4'!AN143</f>
        <v>8.8940138903209107E-2</v>
      </c>
      <c r="BO143" s="373">
        <v>1155.3278353686594</v>
      </c>
      <c r="BP143" s="374">
        <f>BO143/'4'!AO143</f>
        <v>0.11469898358092259</v>
      </c>
      <c r="BQ143" s="373">
        <v>1155.3278353686594</v>
      </c>
      <c r="BR143" s="374">
        <f>BQ143/'4'!AP143</f>
        <v>0.11469898358092259</v>
      </c>
      <c r="BS143" s="373">
        <v>1.146989835809226E-28</v>
      </c>
      <c r="BT143" s="375">
        <f>BS143/'4'!AQ143</f>
        <v>0.11469898358092259</v>
      </c>
    </row>
    <row r="144" spans="1:72" s="376" customFormat="1" ht="15">
      <c r="A144" s="305"/>
      <c r="B144" s="256">
        <v>116</v>
      </c>
      <c r="C144" s="1084" t="s">
        <v>755</v>
      </c>
      <c r="D144" s="1084"/>
      <c r="E144" s="1084"/>
      <c r="F144" s="1084"/>
      <c r="G144" s="1084"/>
      <c r="H144" s="1085" t="s">
        <v>808</v>
      </c>
      <c r="I144" s="1086"/>
      <c r="J144" s="315">
        <v>5134</v>
      </c>
      <c r="K144" s="371">
        <v>980.99388442082522</v>
      </c>
      <c r="L144" s="372">
        <f>K144/'4'!M144</f>
        <v>0.11469898358092259</v>
      </c>
      <c r="M144" s="373">
        <v>1.146989835809226E-28</v>
      </c>
      <c r="N144" s="374">
        <f>M144/'4'!N144</f>
        <v>0.11469898358092259</v>
      </c>
      <c r="O144" s="373">
        <v>1.146989835809226E-28</v>
      </c>
      <c r="P144" s="374">
        <f>O144/'4'!O144</f>
        <v>0.11469898358092259</v>
      </c>
      <c r="Q144" s="373">
        <v>1.146989835809226E-28</v>
      </c>
      <c r="R144" s="374">
        <f>Q144/'4'!P144</f>
        <v>0.11469898358092259</v>
      </c>
      <c r="S144" s="373">
        <v>980.99388442082522</v>
      </c>
      <c r="T144" s="374">
        <f>S144/'4'!Q144</f>
        <v>0.11469898358092259</v>
      </c>
      <c r="U144" s="373">
        <v>1.146989835809226E-28</v>
      </c>
      <c r="V144" s="374">
        <f>U144/'4'!R144</f>
        <v>8.8940138903209107E-2</v>
      </c>
      <c r="W144" s="373">
        <v>1.146989835809226E-28</v>
      </c>
      <c r="X144" s="374">
        <f>W144/'4'!S144</f>
        <v>8.8940138903209107E-2</v>
      </c>
      <c r="Y144" s="373">
        <v>980.99388442082522</v>
      </c>
      <c r="Z144" s="374">
        <f>Y144/'4'!T144</f>
        <v>0.11469898358092259</v>
      </c>
      <c r="AA144" s="373">
        <v>980.96066529907455</v>
      </c>
      <c r="AB144" s="374">
        <f>AA144/'4'!U144</f>
        <v>0.11469898358092259</v>
      </c>
      <c r="AC144" s="373">
        <v>3.3219121750659435E-2</v>
      </c>
      <c r="AD144" s="375">
        <f>AC144/'4'!V144</f>
        <v>0.11469898358092259</v>
      </c>
      <c r="AE144" s="371">
        <v>1.146989835809226E-28</v>
      </c>
      <c r="AF144" s="374">
        <f>AE144/'4'!W144</f>
        <v>0.11469898358092259</v>
      </c>
      <c r="AG144" s="373">
        <v>1.146989835809226E-28</v>
      </c>
      <c r="AH144" s="374">
        <f>AG144/'4'!X144</f>
        <v>0.11469898358092259</v>
      </c>
      <c r="AI144" s="373">
        <v>1.146989835809226E-28</v>
      </c>
      <c r="AJ144" s="374">
        <f>AI144/'4'!Y144</f>
        <v>0.11469898358092259</v>
      </c>
      <c r="AK144" s="373">
        <v>1.146989835809226E-28</v>
      </c>
      <c r="AL144" s="374">
        <f>AK144/'4'!Z144</f>
        <v>0.11469898358092259</v>
      </c>
      <c r="AM144" s="373">
        <v>1.146989835809226E-28</v>
      </c>
      <c r="AN144" s="374">
        <f>AM144/'4'!AA144</f>
        <v>0.11469898358092259</v>
      </c>
      <c r="AO144" s="373">
        <v>1.146989835809226E-28</v>
      </c>
      <c r="AP144" s="374">
        <f>AO144/'4'!AB144</f>
        <v>0.11469898358092259</v>
      </c>
      <c r="AQ144" s="373">
        <v>1.146989835809226E-28</v>
      </c>
      <c r="AR144" s="374">
        <f>AQ144/'4'!AC144</f>
        <v>0.11469898358092259</v>
      </c>
      <c r="AS144" s="373">
        <v>1.146989835809226E-28</v>
      </c>
      <c r="AT144" s="374">
        <f>AS144/'4'!AD144</f>
        <v>0.11469898358092259</v>
      </c>
      <c r="AU144" s="373">
        <v>3.3219121750659435E-2</v>
      </c>
      <c r="AV144" s="374">
        <f>AU144/'4'!AE144</f>
        <v>0.11469898358092259</v>
      </c>
      <c r="AW144" s="373">
        <v>3.3219121750659435E-2</v>
      </c>
      <c r="AX144" s="375">
        <f>AW144/'4'!AF144</f>
        <v>0.11469898358092259</v>
      </c>
      <c r="AY144" s="371">
        <v>-3.3219121750659435E-2</v>
      </c>
      <c r="AZ144" s="375">
        <f>AY144/'4'!AG144</f>
        <v>0.11469898358092259</v>
      </c>
      <c r="BA144" s="373">
        <v>980.99388442082522</v>
      </c>
      <c r="BB144" s="374">
        <f>BA144/'4'!AH144</f>
        <v>0.11469898358092259</v>
      </c>
      <c r="BC144" s="373">
        <v>1.146989835809226E-28</v>
      </c>
      <c r="BD144" s="374">
        <f>BC144/'4'!AI144</f>
        <v>8.8940138903209107E-2</v>
      </c>
      <c r="BE144" s="373">
        <v>1.146989835809226E-28</v>
      </c>
      <c r="BF144" s="374">
        <f>BE144/'4'!AJ144</f>
        <v>8.8940138903209107E-2</v>
      </c>
      <c r="BG144" s="373">
        <v>1.146989835809226E-28</v>
      </c>
      <c r="BH144" s="374">
        <f>BG144/'4'!AK144</f>
        <v>8.8940138903209107E-2</v>
      </c>
      <c r="BI144" s="373">
        <v>980.99388442082522</v>
      </c>
      <c r="BJ144" s="374">
        <f>BI144/'4'!AL144</f>
        <v>0.11469898358092259</v>
      </c>
      <c r="BK144" s="373">
        <v>1.146989835809226E-28</v>
      </c>
      <c r="BL144" s="374">
        <f>BK144/'4'!AM144</f>
        <v>8.8940138903209107E-2</v>
      </c>
      <c r="BM144" s="373">
        <v>1.146989835809226E-28</v>
      </c>
      <c r="BN144" s="374">
        <f>BM144/'4'!AN144</f>
        <v>8.8940138903209107E-2</v>
      </c>
      <c r="BO144" s="373">
        <v>980.99388442082522</v>
      </c>
      <c r="BP144" s="374">
        <f>BO144/'4'!AO144</f>
        <v>0.11469898358092259</v>
      </c>
      <c r="BQ144" s="373">
        <v>980.99388442082522</v>
      </c>
      <c r="BR144" s="374">
        <f>BQ144/'4'!AP144</f>
        <v>0.11469898358092259</v>
      </c>
      <c r="BS144" s="373">
        <v>1.146989835809226E-28</v>
      </c>
      <c r="BT144" s="375">
        <f>BS144/'4'!AQ144</f>
        <v>0.11469898358092259</v>
      </c>
    </row>
    <row r="145" spans="1:72" s="376" customFormat="1" ht="15">
      <c r="A145" s="305"/>
      <c r="B145" s="256">
        <v>117</v>
      </c>
      <c r="C145" s="1084" t="s">
        <v>756</v>
      </c>
      <c r="D145" s="1084"/>
      <c r="E145" s="1084"/>
      <c r="F145" s="1084"/>
      <c r="G145" s="1084"/>
      <c r="H145" s="1085" t="s">
        <v>809</v>
      </c>
      <c r="I145" s="1086"/>
      <c r="J145" s="315">
        <v>5501</v>
      </c>
      <c r="K145" s="371">
        <v>525.06143839204776</v>
      </c>
      <c r="L145" s="372">
        <f>K145/'4'!M145</f>
        <v>0.11469898358092258</v>
      </c>
      <c r="M145" s="373">
        <v>1.146989835809226E-28</v>
      </c>
      <c r="N145" s="374">
        <f>M145/'4'!N145</f>
        <v>0.11469898358092259</v>
      </c>
      <c r="O145" s="373">
        <v>1.146989835809226E-28</v>
      </c>
      <c r="P145" s="374">
        <f>O145/'4'!O145</f>
        <v>0.11469898358092259</v>
      </c>
      <c r="Q145" s="373">
        <v>1.146989835809226E-28</v>
      </c>
      <c r="R145" s="374">
        <f>Q145/'4'!P145</f>
        <v>0.11469898358092259</v>
      </c>
      <c r="S145" s="373">
        <v>525.06143839204776</v>
      </c>
      <c r="T145" s="374">
        <f>S145/'4'!Q145</f>
        <v>0.11469898358092258</v>
      </c>
      <c r="U145" s="373">
        <v>1.146989835809226E-28</v>
      </c>
      <c r="V145" s="374">
        <f>U145/'4'!R145</f>
        <v>8.8940138903209107E-2</v>
      </c>
      <c r="W145" s="373">
        <v>1.146989835809226E-28</v>
      </c>
      <c r="X145" s="374">
        <f>W145/'4'!S145</f>
        <v>8.8940138903209107E-2</v>
      </c>
      <c r="Y145" s="373">
        <v>525.06143839204776</v>
      </c>
      <c r="Z145" s="374">
        <f>Y145/'4'!T145</f>
        <v>0.11469898358092258</v>
      </c>
      <c r="AA145" s="373">
        <v>525.02821927029709</v>
      </c>
      <c r="AB145" s="374">
        <f>AA145/'4'!U145</f>
        <v>0.11469898358092261</v>
      </c>
      <c r="AC145" s="373">
        <v>3.3219121750763754E-2</v>
      </c>
      <c r="AD145" s="375">
        <f>AC145/'4'!V145</f>
        <v>0.11469898358092259</v>
      </c>
      <c r="AE145" s="371">
        <v>1.146989835809226E-28</v>
      </c>
      <c r="AF145" s="374">
        <f>AE145/'4'!W145</f>
        <v>0.11469898358092259</v>
      </c>
      <c r="AG145" s="373">
        <v>1.146989835809226E-28</v>
      </c>
      <c r="AH145" s="374">
        <f>AG145/'4'!X145</f>
        <v>0.11469898358092259</v>
      </c>
      <c r="AI145" s="373">
        <v>1.146989835809226E-28</v>
      </c>
      <c r="AJ145" s="374">
        <f>AI145/'4'!Y145</f>
        <v>0.11469898358092259</v>
      </c>
      <c r="AK145" s="373">
        <v>1.146989835809226E-28</v>
      </c>
      <c r="AL145" s="374">
        <f>AK145/'4'!Z145</f>
        <v>0.11469898358092259</v>
      </c>
      <c r="AM145" s="373">
        <v>1.146989835809226E-28</v>
      </c>
      <c r="AN145" s="374">
        <f>AM145/'4'!AA145</f>
        <v>0.11469898358092259</v>
      </c>
      <c r="AO145" s="373">
        <v>1.146989835809226E-28</v>
      </c>
      <c r="AP145" s="374">
        <f>AO145/'4'!AB145</f>
        <v>0.11469898358092259</v>
      </c>
      <c r="AQ145" s="373">
        <v>1.146989835809226E-28</v>
      </c>
      <c r="AR145" s="374">
        <f>AQ145/'4'!AC145</f>
        <v>0.11469898358092259</v>
      </c>
      <c r="AS145" s="373">
        <v>1.146989835809226E-28</v>
      </c>
      <c r="AT145" s="374">
        <f>AS145/'4'!AD145</f>
        <v>0.11469898358092259</v>
      </c>
      <c r="AU145" s="373">
        <v>3.3219121750763754E-2</v>
      </c>
      <c r="AV145" s="374">
        <f>AU145/'4'!AE145</f>
        <v>0.11469898358092259</v>
      </c>
      <c r="AW145" s="373">
        <v>3.3219121750763754E-2</v>
      </c>
      <c r="AX145" s="375">
        <f>AW145/'4'!AF145</f>
        <v>0.11469898358092259</v>
      </c>
      <c r="AY145" s="371">
        <v>-3.3219121750763754E-2</v>
      </c>
      <c r="AZ145" s="375">
        <f>AY145/'4'!AG145</f>
        <v>0.11469898358092259</v>
      </c>
      <c r="BA145" s="373">
        <v>525.06143839204776</v>
      </c>
      <c r="BB145" s="374">
        <f>BA145/'4'!AH145</f>
        <v>0.11469898358092258</v>
      </c>
      <c r="BC145" s="373">
        <v>1.146989835809226E-28</v>
      </c>
      <c r="BD145" s="374">
        <f>BC145/'4'!AI145</f>
        <v>8.8940138903209107E-2</v>
      </c>
      <c r="BE145" s="373">
        <v>1.146989835809226E-28</v>
      </c>
      <c r="BF145" s="374">
        <f>BE145/'4'!AJ145</f>
        <v>8.8940138903209107E-2</v>
      </c>
      <c r="BG145" s="373">
        <v>1.146989835809226E-28</v>
      </c>
      <c r="BH145" s="374">
        <f>BG145/'4'!AK145</f>
        <v>8.8940138903209107E-2</v>
      </c>
      <c r="BI145" s="373">
        <v>525.06143839204776</v>
      </c>
      <c r="BJ145" s="374">
        <f>BI145/'4'!AL145</f>
        <v>0.11469898358092258</v>
      </c>
      <c r="BK145" s="373">
        <v>1.146989835809226E-28</v>
      </c>
      <c r="BL145" s="374">
        <f>BK145/'4'!AM145</f>
        <v>8.8940138903209107E-2</v>
      </c>
      <c r="BM145" s="373">
        <v>1.146989835809226E-28</v>
      </c>
      <c r="BN145" s="374">
        <f>BM145/'4'!AN145</f>
        <v>8.8940138903209107E-2</v>
      </c>
      <c r="BO145" s="373">
        <v>525.06143839204776</v>
      </c>
      <c r="BP145" s="374">
        <f>BO145/'4'!AO145</f>
        <v>0.11469898358092258</v>
      </c>
      <c r="BQ145" s="373">
        <v>525.06143839204776</v>
      </c>
      <c r="BR145" s="374">
        <f>BQ145/'4'!AP145</f>
        <v>0.11469898358092258</v>
      </c>
      <c r="BS145" s="373">
        <v>1.146989835809226E-28</v>
      </c>
      <c r="BT145" s="375">
        <f>BS145/'4'!AQ145</f>
        <v>0.11469898358092259</v>
      </c>
    </row>
    <row r="146" spans="1:72" s="376" customFormat="1" ht="15">
      <c r="A146" s="305"/>
      <c r="B146" s="256">
        <v>118</v>
      </c>
      <c r="C146" s="1084" t="s">
        <v>756</v>
      </c>
      <c r="D146" s="1084"/>
      <c r="E146" s="1084"/>
      <c r="F146" s="1084"/>
      <c r="G146" s="1084"/>
      <c r="H146" s="1085" t="s">
        <v>809</v>
      </c>
      <c r="I146" s="1086"/>
      <c r="J146" s="315">
        <v>5502</v>
      </c>
      <c r="K146" s="371">
        <v>525.06143839204776</v>
      </c>
      <c r="L146" s="372">
        <f>K146/'4'!M146</f>
        <v>0.11469898358092258</v>
      </c>
      <c r="M146" s="373">
        <v>1.146989835809226E-28</v>
      </c>
      <c r="N146" s="374">
        <f>M146/'4'!N146</f>
        <v>0.11469898358092259</v>
      </c>
      <c r="O146" s="373">
        <v>1.146989835809226E-28</v>
      </c>
      <c r="P146" s="374">
        <f>O146/'4'!O146</f>
        <v>0.11469898358092259</v>
      </c>
      <c r="Q146" s="373">
        <v>1.146989835809226E-28</v>
      </c>
      <c r="R146" s="374">
        <f>Q146/'4'!P146</f>
        <v>0.11469898358092259</v>
      </c>
      <c r="S146" s="373">
        <v>525.06143839204776</v>
      </c>
      <c r="T146" s="374">
        <f>S146/'4'!Q146</f>
        <v>0.11469898358092258</v>
      </c>
      <c r="U146" s="373">
        <v>1.146989835809226E-28</v>
      </c>
      <c r="V146" s="374">
        <f>U146/'4'!R146</f>
        <v>8.8940138903209107E-2</v>
      </c>
      <c r="W146" s="373">
        <v>1.146989835809226E-28</v>
      </c>
      <c r="X146" s="374">
        <f>W146/'4'!S146</f>
        <v>8.8940138903209107E-2</v>
      </c>
      <c r="Y146" s="373">
        <v>525.06143839204776</v>
      </c>
      <c r="Z146" s="374">
        <f>Y146/'4'!T146</f>
        <v>0.11469898358092258</v>
      </c>
      <c r="AA146" s="373">
        <v>525.02821927029709</v>
      </c>
      <c r="AB146" s="374">
        <f>AA146/'4'!U146</f>
        <v>0.11469898358092261</v>
      </c>
      <c r="AC146" s="373">
        <v>3.3219121750763754E-2</v>
      </c>
      <c r="AD146" s="375">
        <f>AC146/'4'!V146</f>
        <v>0.11469898358092259</v>
      </c>
      <c r="AE146" s="371">
        <v>1.146989835809226E-28</v>
      </c>
      <c r="AF146" s="374">
        <f>AE146/'4'!W146</f>
        <v>0.11469898358092259</v>
      </c>
      <c r="AG146" s="373">
        <v>1.146989835809226E-28</v>
      </c>
      <c r="AH146" s="374">
        <f>AG146/'4'!X146</f>
        <v>0.11469898358092259</v>
      </c>
      <c r="AI146" s="373">
        <v>1.146989835809226E-28</v>
      </c>
      <c r="AJ146" s="374">
        <f>AI146/'4'!Y146</f>
        <v>0.11469898358092259</v>
      </c>
      <c r="AK146" s="373">
        <v>1.146989835809226E-28</v>
      </c>
      <c r="AL146" s="374">
        <f>AK146/'4'!Z146</f>
        <v>0.11469898358092259</v>
      </c>
      <c r="AM146" s="373">
        <v>1.146989835809226E-28</v>
      </c>
      <c r="AN146" s="374">
        <f>AM146/'4'!AA146</f>
        <v>0.11469898358092259</v>
      </c>
      <c r="AO146" s="373">
        <v>1.146989835809226E-28</v>
      </c>
      <c r="AP146" s="374">
        <f>AO146/'4'!AB146</f>
        <v>0.11469898358092259</v>
      </c>
      <c r="AQ146" s="373">
        <v>1.146989835809226E-28</v>
      </c>
      <c r="AR146" s="374">
        <f>AQ146/'4'!AC146</f>
        <v>0.11469898358092259</v>
      </c>
      <c r="AS146" s="373">
        <v>1.146989835809226E-28</v>
      </c>
      <c r="AT146" s="374">
        <f>AS146/'4'!AD146</f>
        <v>0.11469898358092259</v>
      </c>
      <c r="AU146" s="373">
        <v>3.3219121750763754E-2</v>
      </c>
      <c r="AV146" s="374">
        <f>AU146/'4'!AE146</f>
        <v>0.11469898358092259</v>
      </c>
      <c r="AW146" s="373">
        <v>3.3219121750763754E-2</v>
      </c>
      <c r="AX146" s="375">
        <f>AW146/'4'!AF146</f>
        <v>0.11469898358092259</v>
      </c>
      <c r="AY146" s="371">
        <v>-3.3219121750763754E-2</v>
      </c>
      <c r="AZ146" s="375">
        <f>AY146/'4'!AG146</f>
        <v>0.11469898358092259</v>
      </c>
      <c r="BA146" s="373">
        <v>525.06143839204776</v>
      </c>
      <c r="BB146" s="374">
        <f>BA146/'4'!AH146</f>
        <v>0.11469898358092258</v>
      </c>
      <c r="BC146" s="373">
        <v>1.146989835809226E-28</v>
      </c>
      <c r="BD146" s="374">
        <f>BC146/'4'!AI146</f>
        <v>8.8940138903209107E-2</v>
      </c>
      <c r="BE146" s="373">
        <v>1.146989835809226E-28</v>
      </c>
      <c r="BF146" s="374">
        <f>BE146/'4'!AJ146</f>
        <v>8.8940138903209107E-2</v>
      </c>
      <c r="BG146" s="373">
        <v>1.146989835809226E-28</v>
      </c>
      <c r="BH146" s="374">
        <f>BG146/'4'!AK146</f>
        <v>8.8940138903209107E-2</v>
      </c>
      <c r="BI146" s="373">
        <v>525.06143839204776</v>
      </c>
      <c r="BJ146" s="374">
        <f>BI146/'4'!AL146</f>
        <v>0.11469898358092258</v>
      </c>
      <c r="BK146" s="373">
        <v>1.146989835809226E-28</v>
      </c>
      <c r="BL146" s="374">
        <f>BK146/'4'!AM146</f>
        <v>8.8940138903209107E-2</v>
      </c>
      <c r="BM146" s="373">
        <v>1.146989835809226E-28</v>
      </c>
      <c r="BN146" s="374">
        <f>BM146/'4'!AN146</f>
        <v>8.8940138903209107E-2</v>
      </c>
      <c r="BO146" s="373">
        <v>525.06143839204776</v>
      </c>
      <c r="BP146" s="374">
        <f>BO146/'4'!AO146</f>
        <v>0.11469898358092258</v>
      </c>
      <c r="BQ146" s="373">
        <v>525.06143839204776</v>
      </c>
      <c r="BR146" s="374">
        <f>BQ146/'4'!AP146</f>
        <v>0.11469898358092258</v>
      </c>
      <c r="BS146" s="373">
        <v>1.146989835809226E-28</v>
      </c>
      <c r="BT146" s="375">
        <f>BS146/'4'!AQ146</f>
        <v>0.11469898358092259</v>
      </c>
    </row>
    <row r="147" spans="1:72" s="376" customFormat="1" ht="15">
      <c r="A147" s="305"/>
      <c r="B147" s="256">
        <v>119</v>
      </c>
      <c r="C147" s="1084" t="s">
        <v>757</v>
      </c>
      <c r="D147" s="1084"/>
      <c r="E147" s="1084"/>
      <c r="F147" s="1084"/>
      <c r="G147" s="1084"/>
      <c r="H147" s="1085" t="s">
        <v>809</v>
      </c>
      <c r="I147" s="1086"/>
      <c r="J147" s="315">
        <v>5503</v>
      </c>
      <c r="K147" s="371">
        <v>577.84662285395871</v>
      </c>
      <c r="L147" s="372">
        <f>K147/'4'!M147</f>
        <v>0.11469898358092259</v>
      </c>
      <c r="M147" s="373">
        <v>1.146989835809226E-28</v>
      </c>
      <c r="N147" s="374">
        <f>M147/'4'!N147</f>
        <v>0.11469898358092259</v>
      </c>
      <c r="O147" s="373">
        <v>1.146989835809226E-28</v>
      </c>
      <c r="P147" s="374">
        <f>O147/'4'!O147</f>
        <v>0.11469898358092259</v>
      </c>
      <c r="Q147" s="373">
        <v>1.146989835809226E-28</v>
      </c>
      <c r="R147" s="374">
        <f>Q147/'4'!P147</f>
        <v>0.11469898358092259</v>
      </c>
      <c r="S147" s="373">
        <v>577.84662285395871</v>
      </c>
      <c r="T147" s="374">
        <f>S147/'4'!Q147</f>
        <v>0.11469898358092259</v>
      </c>
      <c r="U147" s="373">
        <v>1.146989835809226E-28</v>
      </c>
      <c r="V147" s="374">
        <f>U147/'4'!R147</f>
        <v>8.8940138903209107E-2</v>
      </c>
      <c r="W147" s="373">
        <v>1.146989835809226E-28</v>
      </c>
      <c r="X147" s="374">
        <f>W147/'4'!S147</f>
        <v>8.8940138903209107E-2</v>
      </c>
      <c r="Y147" s="373">
        <v>577.84662285395871</v>
      </c>
      <c r="Z147" s="374">
        <f>Y147/'4'!T147</f>
        <v>0.11469898358092259</v>
      </c>
      <c r="AA147" s="373">
        <v>577.81340373220792</v>
      </c>
      <c r="AB147" s="374">
        <f>AA147/'4'!U147</f>
        <v>0.11469898358092258</v>
      </c>
      <c r="AC147" s="373">
        <v>3.3219121750763754E-2</v>
      </c>
      <c r="AD147" s="375">
        <f>AC147/'4'!V147</f>
        <v>0.11469898358092259</v>
      </c>
      <c r="AE147" s="371">
        <v>1.146989835809226E-28</v>
      </c>
      <c r="AF147" s="374">
        <f>AE147/'4'!W147</f>
        <v>0.11469898358092259</v>
      </c>
      <c r="AG147" s="373">
        <v>1.146989835809226E-28</v>
      </c>
      <c r="AH147" s="374">
        <f>AG147/'4'!X147</f>
        <v>0.11469898358092259</v>
      </c>
      <c r="AI147" s="373">
        <v>1.146989835809226E-28</v>
      </c>
      <c r="AJ147" s="374">
        <f>AI147/'4'!Y147</f>
        <v>0.11469898358092259</v>
      </c>
      <c r="AK147" s="373">
        <v>1.146989835809226E-28</v>
      </c>
      <c r="AL147" s="374">
        <f>AK147/'4'!Z147</f>
        <v>0.11469898358092259</v>
      </c>
      <c r="AM147" s="373">
        <v>1.146989835809226E-28</v>
      </c>
      <c r="AN147" s="374">
        <f>AM147/'4'!AA147</f>
        <v>0.11469898358092259</v>
      </c>
      <c r="AO147" s="373">
        <v>1.146989835809226E-28</v>
      </c>
      <c r="AP147" s="374">
        <f>AO147/'4'!AB147</f>
        <v>0.11469898358092259</v>
      </c>
      <c r="AQ147" s="373">
        <v>1.146989835809226E-28</v>
      </c>
      <c r="AR147" s="374">
        <f>AQ147/'4'!AC147</f>
        <v>0.11469898358092259</v>
      </c>
      <c r="AS147" s="373">
        <v>1.146989835809226E-28</v>
      </c>
      <c r="AT147" s="374">
        <f>AS147/'4'!AD147</f>
        <v>0.11469898358092259</v>
      </c>
      <c r="AU147" s="373">
        <v>3.3219121750763754E-2</v>
      </c>
      <c r="AV147" s="374">
        <f>AU147/'4'!AE147</f>
        <v>0.11469898358092259</v>
      </c>
      <c r="AW147" s="373">
        <v>3.3219121750763754E-2</v>
      </c>
      <c r="AX147" s="375">
        <f>AW147/'4'!AF147</f>
        <v>0.11469898358092259</v>
      </c>
      <c r="AY147" s="371">
        <v>-3.3219121750763754E-2</v>
      </c>
      <c r="AZ147" s="375">
        <f>AY147/'4'!AG147</f>
        <v>0.11469898358092259</v>
      </c>
      <c r="BA147" s="373">
        <v>577.84662285395871</v>
      </c>
      <c r="BB147" s="374">
        <f>BA147/'4'!AH147</f>
        <v>0.11469898358092259</v>
      </c>
      <c r="BC147" s="373">
        <v>1.146989835809226E-28</v>
      </c>
      <c r="BD147" s="374">
        <f>BC147/'4'!AI147</f>
        <v>8.8940138903209107E-2</v>
      </c>
      <c r="BE147" s="373">
        <v>1.146989835809226E-28</v>
      </c>
      <c r="BF147" s="374">
        <f>BE147/'4'!AJ147</f>
        <v>8.8940138903209107E-2</v>
      </c>
      <c r="BG147" s="373">
        <v>1.146989835809226E-28</v>
      </c>
      <c r="BH147" s="374">
        <f>BG147/'4'!AK147</f>
        <v>8.8940138903209107E-2</v>
      </c>
      <c r="BI147" s="373">
        <v>577.84662285395871</v>
      </c>
      <c r="BJ147" s="374">
        <f>BI147/'4'!AL147</f>
        <v>0.11469898358092259</v>
      </c>
      <c r="BK147" s="373">
        <v>1.146989835809226E-28</v>
      </c>
      <c r="BL147" s="374">
        <f>BK147/'4'!AM147</f>
        <v>8.8940138903209107E-2</v>
      </c>
      <c r="BM147" s="373">
        <v>1.146989835809226E-28</v>
      </c>
      <c r="BN147" s="374">
        <f>BM147/'4'!AN147</f>
        <v>8.8940138903209107E-2</v>
      </c>
      <c r="BO147" s="373">
        <v>577.84662285395871</v>
      </c>
      <c r="BP147" s="374">
        <f>BO147/'4'!AO147</f>
        <v>0.11469898358092259</v>
      </c>
      <c r="BQ147" s="373">
        <v>577.84662285395871</v>
      </c>
      <c r="BR147" s="374">
        <f>BQ147/'4'!AP147</f>
        <v>0.11469898358092259</v>
      </c>
      <c r="BS147" s="373">
        <v>1.146989835809226E-28</v>
      </c>
      <c r="BT147" s="375">
        <f>BS147/'4'!AQ147</f>
        <v>0.11469898358092259</v>
      </c>
    </row>
    <row r="148" spans="1:72" s="376" customFormat="1" ht="15">
      <c r="A148" s="305"/>
      <c r="B148" s="256">
        <v>120</v>
      </c>
      <c r="C148" s="1084" t="s">
        <v>758</v>
      </c>
      <c r="D148" s="1084"/>
      <c r="E148" s="1084"/>
      <c r="F148" s="1084"/>
      <c r="G148" s="1084"/>
      <c r="H148" s="1085" t="s">
        <v>809</v>
      </c>
      <c r="I148" s="1086"/>
      <c r="J148" s="315">
        <v>5504</v>
      </c>
      <c r="K148" s="371">
        <v>2131.8371383531357</v>
      </c>
      <c r="L148" s="372">
        <f>K148/'4'!M148</f>
        <v>0.11469898358092258</v>
      </c>
      <c r="M148" s="373">
        <v>1.146989835809226E-28</v>
      </c>
      <c r="N148" s="374">
        <f>M148/'4'!N148</f>
        <v>0.11469898358092259</v>
      </c>
      <c r="O148" s="373">
        <v>1.146989835809226E-28</v>
      </c>
      <c r="P148" s="374">
        <f>O148/'4'!O148</f>
        <v>0.11469898358092259</v>
      </c>
      <c r="Q148" s="373">
        <v>1.146989835809226E-28</v>
      </c>
      <c r="R148" s="374">
        <f>Q148/'4'!P148</f>
        <v>0.11469898358092259</v>
      </c>
      <c r="S148" s="373">
        <v>2131.8371383531357</v>
      </c>
      <c r="T148" s="374">
        <f>S148/'4'!Q148</f>
        <v>0.11469898358092258</v>
      </c>
      <c r="U148" s="373">
        <v>1.146989835809226E-28</v>
      </c>
      <c r="V148" s="374">
        <f>U148/'4'!R148</f>
        <v>8.8940138903209107E-2</v>
      </c>
      <c r="W148" s="373">
        <v>1.146989835809226E-28</v>
      </c>
      <c r="X148" s="374">
        <f>W148/'4'!S148</f>
        <v>8.8940138903209107E-2</v>
      </c>
      <c r="Y148" s="373">
        <v>2131.8371383531357</v>
      </c>
      <c r="Z148" s="374">
        <f>Y148/'4'!T148</f>
        <v>0.11469898358092258</v>
      </c>
      <c r="AA148" s="373">
        <v>2131.8039192313854</v>
      </c>
      <c r="AB148" s="374">
        <f>AA148/'4'!U148</f>
        <v>0.11469898358092259</v>
      </c>
      <c r="AC148" s="373">
        <v>3.3219121750659435E-2</v>
      </c>
      <c r="AD148" s="375">
        <f>AC148/'4'!V148</f>
        <v>0.11469898358092259</v>
      </c>
      <c r="AE148" s="371">
        <v>1.146989835809226E-28</v>
      </c>
      <c r="AF148" s="374">
        <f>AE148/'4'!W148</f>
        <v>0.11469898358092259</v>
      </c>
      <c r="AG148" s="373">
        <v>1.146989835809226E-28</v>
      </c>
      <c r="AH148" s="374">
        <f>AG148/'4'!X148</f>
        <v>0.11469898358092259</v>
      </c>
      <c r="AI148" s="373">
        <v>1.146989835809226E-28</v>
      </c>
      <c r="AJ148" s="374">
        <f>AI148/'4'!Y148</f>
        <v>0.11469898358092259</v>
      </c>
      <c r="AK148" s="373">
        <v>1.146989835809226E-28</v>
      </c>
      <c r="AL148" s="374">
        <f>AK148/'4'!Z148</f>
        <v>0.11469898358092259</v>
      </c>
      <c r="AM148" s="373">
        <v>1.146989835809226E-28</v>
      </c>
      <c r="AN148" s="374">
        <f>AM148/'4'!AA148</f>
        <v>0.11469898358092259</v>
      </c>
      <c r="AO148" s="373">
        <v>1.146989835809226E-28</v>
      </c>
      <c r="AP148" s="374">
        <f>AO148/'4'!AB148</f>
        <v>0.11469898358092259</v>
      </c>
      <c r="AQ148" s="373">
        <v>1.146989835809226E-28</v>
      </c>
      <c r="AR148" s="374">
        <f>AQ148/'4'!AC148</f>
        <v>0.11469898358092259</v>
      </c>
      <c r="AS148" s="373">
        <v>1.146989835809226E-28</v>
      </c>
      <c r="AT148" s="374">
        <f>AS148/'4'!AD148</f>
        <v>0.11469898358092259</v>
      </c>
      <c r="AU148" s="373">
        <v>3.3219121750659435E-2</v>
      </c>
      <c r="AV148" s="374">
        <f>AU148/'4'!AE148</f>
        <v>0.11469898358092259</v>
      </c>
      <c r="AW148" s="373">
        <v>3.3219121750659435E-2</v>
      </c>
      <c r="AX148" s="375">
        <f>AW148/'4'!AF148</f>
        <v>0.11469898358092259</v>
      </c>
      <c r="AY148" s="371">
        <v>-3.3219121750659435E-2</v>
      </c>
      <c r="AZ148" s="375">
        <f>AY148/'4'!AG148</f>
        <v>0.11469898358092259</v>
      </c>
      <c r="BA148" s="373">
        <v>2131.8371383531357</v>
      </c>
      <c r="BB148" s="374">
        <f>BA148/'4'!AH148</f>
        <v>0.11469898358092258</v>
      </c>
      <c r="BC148" s="373">
        <v>1.146989835809226E-28</v>
      </c>
      <c r="BD148" s="374">
        <f>BC148/'4'!AI148</f>
        <v>8.8940138903209107E-2</v>
      </c>
      <c r="BE148" s="373">
        <v>1.146989835809226E-28</v>
      </c>
      <c r="BF148" s="374">
        <f>BE148/'4'!AJ148</f>
        <v>8.8940138903209107E-2</v>
      </c>
      <c r="BG148" s="373">
        <v>1.146989835809226E-28</v>
      </c>
      <c r="BH148" s="374">
        <f>BG148/'4'!AK148</f>
        <v>8.8940138903209107E-2</v>
      </c>
      <c r="BI148" s="373">
        <v>2131.8371383531357</v>
      </c>
      <c r="BJ148" s="374">
        <f>BI148/'4'!AL148</f>
        <v>0.11469898358092258</v>
      </c>
      <c r="BK148" s="373">
        <v>1.146989835809226E-28</v>
      </c>
      <c r="BL148" s="374">
        <f>BK148/'4'!AM148</f>
        <v>8.8940138903209107E-2</v>
      </c>
      <c r="BM148" s="373">
        <v>1.146989835809226E-28</v>
      </c>
      <c r="BN148" s="374">
        <f>BM148/'4'!AN148</f>
        <v>8.8940138903209107E-2</v>
      </c>
      <c r="BO148" s="373">
        <v>2131.8371383531357</v>
      </c>
      <c r="BP148" s="374">
        <f>BO148/'4'!AO148</f>
        <v>0.11469898358092258</v>
      </c>
      <c r="BQ148" s="373">
        <v>2131.8371383531357</v>
      </c>
      <c r="BR148" s="374">
        <f>BQ148/'4'!AP148</f>
        <v>0.11469898358092258</v>
      </c>
      <c r="BS148" s="373">
        <v>1.146989835809226E-28</v>
      </c>
      <c r="BT148" s="375">
        <f>BS148/'4'!AQ148</f>
        <v>0.11469898358092259</v>
      </c>
    </row>
    <row r="149" spans="1:72" s="376" customFormat="1" ht="15">
      <c r="A149" s="305"/>
      <c r="B149" s="256">
        <v>121</v>
      </c>
      <c r="C149" s="1084" t="s">
        <v>759</v>
      </c>
      <c r="D149" s="1084"/>
      <c r="E149" s="1084"/>
      <c r="F149" s="1084"/>
      <c r="G149" s="1084"/>
      <c r="H149" s="1085" t="s">
        <v>809</v>
      </c>
      <c r="I149" s="1086"/>
      <c r="J149" s="315">
        <v>5514</v>
      </c>
      <c r="K149" s="371">
        <v>2657.5297400584477</v>
      </c>
      <c r="L149" s="372">
        <f>K149/'4'!M149</f>
        <v>0.11469898358092259</v>
      </c>
      <c r="M149" s="373">
        <v>1.146989835809226E-28</v>
      </c>
      <c r="N149" s="374">
        <f>M149/'4'!N149</f>
        <v>0.11469898358092259</v>
      </c>
      <c r="O149" s="373">
        <v>1.146989835809226E-28</v>
      </c>
      <c r="P149" s="374">
        <f>O149/'4'!O149</f>
        <v>0.11469898358092259</v>
      </c>
      <c r="Q149" s="373">
        <v>1.146989835809226E-28</v>
      </c>
      <c r="R149" s="374">
        <f>Q149/'4'!P149</f>
        <v>0.11469898358092259</v>
      </c>
      <c r="S149" s="373">
        <v>2657.5297400584477</v>
      </c>
      <c r="T149" s="374">
        <f>S149/'4'!Q149</f>
        <v>0.11469898358092259</v>
      </c>
      <c r="U149" s="373">
        <v>1.146989835809226E-28</v>
      </c>
      <c r="V149" s="374">
        <f>U149/'4'!R149</f>
        <v>8.8940138903209107E-2</v>
      </c>
      <c r="W149" s="373">
        <v>1.146989835809226E-28</v>
      </c>
      <c r="X149" s="374">
        <f>W149/'4'!S149</f>
        <v>8.8940138903209107E-2</v>
      </c>
      <c r="Y149" s="373">
        <v>2657.5297400584477</v>
      </c>
      <c r="Z149" s="374">
        <f>Y149/'4'!T149</f>
        <v>0.11469898358092259</v>
      </c>
      <c r="AA149" s="373">
        <v>2657.4965209366965</v>
      </c>
      <c r="AB149" s="374">
        <f>AA149/'4'!U149</f>
        <v>0.11469898358092258</v>
      </c>
      <c r="AC149" s="373">
        <v>3.3219121751076712E-2</v>
      </c>
      <c r="AD149" s="375">
        <f>AC149/'4'!V149</f>
        <v>0.11469898358092261</v>
      </c>
      <c r="AE149" s="371">
        <v>1.146989835809226E-28</v>
      </c>
      <c r="AF149" s="374">
        <f>AE149/'4'!W149</f>
        <v>0.11469898358092259</v>
      </c>
      <c r="AG149" s="373">
        <v>1.146989835809226E-28</v>
      </c>
      <c r="AH149" s="374">
        <f>AG149/'4'!X149</f>
        <v>0.11469898358092259</v>
      </c>
      <c r="AI149" s="373">
        <v>1.146989835809226E-28</v>
      </c>
      <c r="AJ149" s="374">
        <f>AI149/'4'!Y149</f>
        <v>0.11469898358092259</v>
      </c>
      <c r="AK149" s="373">
        <v>1.146989835809226E-28</v>
      </c>
      <c r="AL149" s="374">
        <f>AK149/'4'!Z149</f>
        <v>0.11469898358092259</v>
      </c>
      <c r="AM149" s="373">
        <v>1.146989835809226E-28</v>
      </c>
      <c r="AN149" s="374">
        <f>AM149/'4'!AA149</f>
        <v>0.11469898358092259</v>
      </c>
      <c r="AO149" s="373">
        <v>1.146989835809226E-28</v>
      </c>
      <c r="AP149" s="374">
        <f>AO149/'4'!AB149</f>
        <v>0.11469898358092259</v>
      </c>
      <c r="AQ149" s="373">
        <v>1.146989835809226E-28</v>
      </c>
      <c r="AR149" s="374">
        <f>AQ149/'4'!AC149</f>
        <v>0.11469898358092259</v>
      </c>
      <c r="AS149" s="373">
        <v>1.146989835809226E-28</v>
      </c>
      <c r="AT149" s="374">
        <f>AS149/'4'!AD149</f>
        <v>0.11469898358092259</v>
      </c>
      <c r="AU149" s="373">
        <v>3.3219121751076712E-2</v>
      </c>
      <c r="AV149" s="374">
        <f>AU149/'4'!AE149</f>
        <v>0.11469898358092261</v>
      </c>
      <c r="AW149" s="373">
        <v>3.3219121751076712E-2</v>
      </c>
      <c r="AX149" s="375">
        <f>AW149/'4'!AF149</f>
        <v>0.11469898358092261</v>
      </c>
      <c r="AY149" s="371">
        <v>-3.3219121751076712E-2</v>
      </c>
      <c r="AZ149" s="375">
        <f>AY149/'4'!AG149</f>
        <v>0.11469898358092261</v>
      </c>
      <c r="BA149" s="373">
        <v>2657.5297400584477</v>
      </c>
      <c r="BB149" s="374">
        <f>BA149/'4'!AH149</f>
        <v>0.11469898358092259</v>
      </c>
      <c r="BC149" s="373">
        <v>1.146989835809226E-28</v>
      </c>
      <c r="BD149" s="374">
        <f>BC149/'4'!AI149</f>
        <v>8.8940138903209107E-2</v>
      </c>
      <c r="BE149" s="373">
        <v>1.146989835809226E-28</v>
      </c>
      <c r="BF149" s="374">
        <f>BE149/'4'!AJ149</f>
        <v>8.8940138903209107E-2</v>
      </c>
      <c r="BG149" s="373">
        <v>1.146989835809226E-28</v>
      </c>
      <c r="BH149" s="374">
        <f>BG149/'4'!AK149</f>
        <v>8.8940138903209107E-2</v>
      </c>
      <c r="BI149" s="373">
        <v>2657.5297400584477</v>
      </c>
      <c r="BJ149" s="374">
        <f>BI149/'4'!AL149</f>
        <v>0.11469898358092259</v>
      </c>
      <c r="BK149" s="373">
        <v>1.146989835809226E-28</v>
      </c>
      <c r="BL149" s="374">
        <f>BK149/'4'!AM149</f>
        <v>8.8940138903209107E-2</v>
      </c>
      <c r="BM149" s="373">
        <v>1.146989835809226E-28</v>
      </c>
      <c r="BN149" s="374">
        <f>BM149/'4'!AN149</f>
        <v>8.8940138903209107E-2</v>
      </c>
      <c r="BO149" s="373">
        <v>2657.5297400584477</v>
      </c>
      <c r="BP149" s="374">
        <f>BO149/'4'!AO149</f>
        <v>0.11469898358092259</v>
      </c>
      <c r="BQ149" s="373">
        <v>2657.5297400584477</v>
      </c>
      <c r="BR149" s="374">
        <f>BQ149/'4'!AP149</f>
        <v>0.11469898358092259</v>
      </c>
      <c r="BS149" s="373">
        <v>1.146989835809226E-28</v>
      </c>
      <c r="BT149" s="375">
        <f>BS149/'4'!AQ149</f>
        <v>0.11469898358092259</v>
      </c>
    </row>
    <row r="150" spans="1:72" s="376" customFormat="1" ht="15">
      <c r="A150" s="305"/>
      <c r="B150" s="256">
        <v>122</v>
      </c>
      <c r="C150" s="1084" t="s">
        <v>760</v>
      </c>
      <c r="D150" s="1084"/>
      <c r="E150" s="1084"/>
      <c r="F150" s="1084"/>
      <c r="G150" s="1084"/>
      <c r="H150" s="1085" t="s">
        <v>797</v>
      </c>
      <c r="I150" s="1086"/>
      <c r="J150" s="315">
        <v>7021</v>
      </c>
      <c r="K150" s="371">
        <v>671.75708004327407</v>
      </c>
      <c r="L150" s="372">
        <f>K150/'4'!M150</f>
        <v>0.11469898358092259</v>
      </c>
      <c r="M150" s="373">
        <v>1.146989835809226E-28</v>
      </c>
      <c r="N150" s="374">
        <f>M150/'4'!N150</f>
        <v>0.11469898358092259</v>
      </c>
      <c r="O150" s="373">
        <v>1.146989835809226E-28</v>
      </c>
      <c r="P150" s="374">
        <f>O150/'4'!O150</f>
        <v>0.11469898358092259</v>
      </c>
      <c r="Q150" s="373">
        <v>1.146989835809226E-28</v>
      </c>
      <c r="R150" s="374">
        <f>Q150/'4'!P150</f>
        <v>0.11469898358092259</v>
      </c>
      <c r="S150" s="373">
        <v>671.75708004327407</v>
      </c>
      <c r="T150" s="374">
        <f>S150/'4'!Q150</f>
        <v>0.11469898358092259</v>
      </c>
      <c r="U150" s="373">
        <v>1.146989835809226E-28</v>
      </c>
      <c r="V150" s="374">
        <f>U150/'4'!R150</f>
        <v>8.8940138903209107E-2</v>
      </c>
      <c r="W150" s="373">
        <v>1.146989835809226E-28</v>
      </c>
      <c r="X150" s="374">
        <f>W150/'4'!S150</f>
        <v>8.8940138903209107E-2</v>
      </c>
      <c r="Y150" s="373">
        <v>671.75708004327407</v>
      </c>
      <c r="Z150" s="374">
        <f>Y150/'4'!T150</f>
        <v>0.11469898358092259</v>
      </c>
      <c r="AA150" s="373">
        <v>305.86672447593946</v>
      </c>
      <c r="AB150" s="374">
        <f>AA150/'4'!U150</f>
        <v>0.11469898358092258</v>
      </c>
      <c r="AC150" s="373">
        <v>365.89035556733461</v>
      </c>
      <c r="AD150" s="375">
        <f>AC150/'4'!V150</f>
        <v>0.11469898358092259</v>
      </c>
      <c r="AE150" s="371">
        <v>1.146989835809226E-28</v>
      </c>
      <c r="AF150" s="374">
        <f>AE150/'4'!W150</f>
        <v>0.11469898358092259</v>
      </c>
      <c r="AG150" s="373">
        <v>1.146989835809226E-28</v>
      </c>
      <c r="AH150" s="374">
        <f>AG150/'4'!X150</f>
        <v>0.11469898358092259</v>
      </c>
      <c r="AI150" s="373">
        <v>1.146989835809226E-28</v>
      </c>
      <c r="AJ150" s="374">
        <f>AI150/'4'!Y150</f>
        <v>0.11469898358092259</v>
      </c>
      <c r="AK150" s="373">
        <v>1.146989835809226E-28</v>
      </c>
      <c r="AL150" s="374">
        <f>AK150/'4'!Z150</f>
        <v>0.11469898358092259</v>
      </c>
      <c r="AM150" s="373">
        <v>1.146989835809226E-28</v>
      </c>
      <c r="AN150" s="374">
        <f>AM150/'4'!AA150</f>
        <v>0.11469898358092259</v>
      </c>
      <c r="AO150" s="373">
        <v>1.146989835809226E-28</v>
      </c>
      <c r="AP150" s="374">
        <f>AO150/'4'!AB150</f>
        <v>0.11469898358092259</v>
      </c>
      <c r="AQ150" s="373">
        <v>1.146989835809226E-28</v>
      </c>
      <c r="AR150" s="374">
        <f>AQ150/'4'!AC150</f>
        <v>0.11469898358092259</v>
      </c>
      <c r="AS150" s="373">
        <v>1.146989835809226E-28</v>
      </c>
      <c r="AT150" s="374">
        <f>AS150/'4'!AD150</f>
        <v>0.11469898358092259</v>
      </c>
      <c r="AU150" s="373">
        <v>16.793927001081851</v>
      </c>
      <c r="AV150" s="374">
        <f>AU150/'4'!AE150</f>
        <v>0.11469898358092258</v>
      </c>
      <c r="AW150" s="373">
        <v>16.793927001081851</v>
      </c>
      <c r="AX150" s="375">
        <f>AW150/'4'!AF150</f>
        <v>0.11469898358092258</v>
      </c>
      <c r="AY150" s="371">
        <v>-16.793927001081851</v>
      </c>
      <c r="AZ150" s="375">
        <f>AY150/'4'!AG150</f>
        <v>0.11469898358092258</v>
      </c>
      <c r="BA150" s="373">
        <v>671.75708004327407</v>
      </c>
      <c r="BB150" s="374">
        <f>BA150/'4'!AH150</f>
        <v>0.11469898358092259</v>
      </c>
      <c r="BC150" s="373">
        <v>1.146989835809226E-28</v>
      </c>
      <c r="BD150" s="374">
        <f>BC150/'4'!AI150</f>
        <v>8.8940138903209107E-2</v>
      </c>
      <c r="BE150" s="373">
        <v>1.146989835809226E-28</v>
      </c>
      <c r="BF150" s="374">
        <f>BE150/'4'!AJ150</f>
        <v>8.8940138903209107E-2</v>
      </c>
      <c r="BG150" s="373">
        <v>1.146989835809226E-28</v>
      </c>
      <c r="BH150" s="374">
        <f>BG150/'4'!AK150</f>
        <v>8.8940138903209107E-2</v>
      </c>
      <c r="BI150" s="373">
        <v>671.75708004327407</v>
      </c>
      <c r="BJ150" s="374">
        <f>BI150/'4'!AL150</f>
        <v>0.11469898358092259</v>
      </c>
      <c r="BK150" s="373">
        <v>1.146989835809226E-28</v>
      </c>
      <c r="BL150" s="374">
        <f>BK150/'4'!AM150</f>
        <v>8.8940138903209107E-2</v>
      </c>
      <c r="BM150" s="373">
        <v>1.146989835809226E-28</v>
      </c>
      <c r="BN150" s="374">
        <f>BM150/'4'!AN150</f>
        <v>8.8940138903209107E-2</v>
      </c>
      <c r="BO150" s="373">
        <v>671.75708004327407</v>
      </c>
      <c r="BP150" s="374">
        <f>BO150/'4'!AO150</f>
        <v>0.11469898358092259</v>
      </c>
      <c r="BQ150" s="373">
        <v>322.6606514770213</v>
      </c>
      <c r="BR150" s="374">
        <f>BQ150/'4'!AP150</f>
        <v>0.11469898358092259</v>
      </c>
      <c r="BS150" s="373">
        <v>349.09642856625277</v>
      </c>
      <c r="BT150" s="375">
        <f>BS150/'4'!AQ150</f>
        <v>0.11469898358092259</v>
      </c>
    </row>
    <row r="151" spans="1:72" s="376" customFormat="1" ht="15">
      <c r="A151" s="305"/>
      <c r="B151" s="256">
        <v>123</v>
      </c>
      <c r="C151" s="1084" t="s">
        <v>761</v>
      </c>
      <c r="D151" s="1084"/>
      <c r="E151" s="1084"/>
      <c r="F151" s="1084"/>
      <c r="G151" s="1084"/>
      <c r="H151" s="1085" t="s">
        <v>797</v>
      </c>
      <c r="I151" s="1086"/>
      <c r="J151" s="315">
        <v>7201</v>
      </c>
      <c r="K151" s="371">
        <v>1803.9976257951757</v>
      </c>
      <c r="L151" s="372">
        <f>K151/'4'!M151</f>
        <v>0.11469898358092259</v>
      </c>
      <c r="M151" s="373">
        <v>1.146989835809226E-28</v>
      </c>
      <c r="N151" s="374">
        <f>M151/'4'!N151</f>
        <v>0.11469898358092259</v>
      </c>
      <c r="O151" s="373">
        <v>1.146989835809226E-28</v>
      </c>
      <c r="P151" s="374">
        <f>O151/'4'!O151</f>
        <v>0.11469898358092259</v>
      </c>
      <c r="Q151" s="373">
        <v>1.146989835809226E-28</v>
      </c>
      <c r="R151" s="374">
        <f>Q151/'4'!P151</f>
        <v>0.11469898358092259</v>
      </c>
      <c r="S151" s="373">
        <v>1803.9976257951757</v>
      </c>
      <c r="T151" s="374">
        <f>S151/'4'!Q151</f>
        <v>0.11469898358092259</v>
      </c>
      <c r="U151" s="373">
        <v>1.146989835809226E-28</v>
      </c>
      <c r="V151" s="374">
        <f>U151/'4'!R151</f>
        <v>8.8940138903209107E-2</v>
      </c>
      <c r="W151" s="373">
        <v>1.146989835809226E-28</v>
      </c>
      <c r="X151" s="374">
        <f>W151/'4'!S151</f>
        <v>8.8940138903209107E-2</v>
      </c>
      <c r="Y151" s="373">
        <v>1803.9976257951757</v>
      </c>
      <c r="Z151" s="374">
        <f>Y151/'4'!T151</f>
        <v>0.11469898358092259</v>
      </c>
      <c r="AA151" s="373">
        <v>1803.9644066734249</v>
      </c>
      <c r="AB151" s="374">
        <f>AA151/'4'!U151</f>
        <v>0.11469898358092259</v>
      </c>
      <c r="AC151" s="373">
        <v>3.3219121750868073E-2</v>
      </c>
      <c r="AD151" s="375">
        <f>AC151/'4'!V151</f>
        <v>0.11469898358092259</v>
      </c>
      <c r="AE151" s="371">
        <v>1.146989835809226E-28</v>
      </c>
      <c r="AF151" s="374">
        <f>AE151/'4'!W151</f>
        <v>0.11469898358092259</v>
      </c>
      <c r="AG151" s="373">
        <v>1.146989835809226E-28</v>
      </c>
      <c r="AH151" s="374">
        <f>AG151/'4'!X151</f>
        <v>0.11469898358092259</v>
      </c>
      <c r="AI151" s="373">
        <v>1.146989835809226E-28</v>
      </c>
      <c r="AJ151" s="374">
        <f>AI151/'4'!Y151</f>
        <v>0.11469898358092259</v>
      </c>
      <c r="AK151" s="373">
        <v>1.146989835809226E-28</v>
      </c>
      <c r="AL151" s="374">
        <f>AK151/'4'!Z151</f>
        <v>0.11469898358092259</v>
      </c>
      <c r="AM151" s="373">
        <v>1.146989835809226E-28</v>
      </c>
      <c r="AN151" s="374">
        <f>AM151/'4'!AA151</f>
        <v>0.11469898358092259</v>
      </c>
      <c r="AO151" s="373">
        <v>1.146989835809226E-28</v>
      </c>
      <c r="AP151" s="374">
        <f>AO151/'4'!AB151</f>
        <v>0.11469898358092259</v>
      </c>
      <c r="AQ151" s="373">
        <v>1.146989835809226E-28</v>
      </c>
      <c r="AR151" s="374">
        <f>AQ151/'4'!AC151</f>
        <v>0.11469898358092259</v>
      </c>
      <c r="AS151" s="373">
        <v>1.146989835809226E-28</v>
      </c>
      <c r="AT151" s="374">
        <f>AS151/'4'!AD151</f>
        <v>0.11469898358092259</v>
      </c>
      <c r="AU151" s="373">
        <v>3.3219121750868073E-2</v>
      </c>
      <c r="AV151" s="374">
        <f>AU151/'4'!AE151</f>
        <v>0.11469898358092259</v>
      </c>
      <c r="AW151" s="373">
        <v>3.3219121750868073E-2</v>
      </c>
      <c r="AX151" s="375">
        <f>AW151/'4'!AF151</f>
        <v>0.11469898358092259</v>
      </c>
      <c r="AY151" s="371">
        <v>-3.3219121750868073E-2</v>
      </c>
      <c r="AZ151" s="375">
        <f>AY151/'4'!AG151</f>
        <v>0.11469898358092259</v>
      </c>
      <c r="BA151" s="373">
        <v>1803.9976257951757</v>
      </c>
      <c r="BB151" s="374">
        <f>BA151/'4'!AH151</f>
        <v>0.11469898358092259</v>
      </c>
      <c r="BC151" s="373">
        <v>1.146989835809226E-28</v>
      </c>
      <c r="BD151" s="374">
        <f>BC151/'4'!AI151</f>
        <v>8.8940138903209107E-2</v>
      </c>
      <c r="BE151" s="373">
        <v>1.146989835809226E-28</v>
      </c>
      <c r="BF151" s="374">
        <f>BE151/'4'!AJ151</f>
        <v>8.8940138903209107E-2</v>
      </c>
      <c r="BG151" s="373">
        <v>1.146989835809226E-28</v>
      </c>
      <c r="BH151" s="374">
        <f>BG151/'4'!AK151</f>
        <v>8.8940138903209107E-2</v>
      </c>
      <c r="BI151" s="373">
        <v>1803.9976257951757</v>
      </c>
      <c r="BJ151" s="374">
        <f>BI151/'4'!AL151</f>
        <v>0.11469898358092259</v>
      </c>
      <c r="BK151" s="373">
        <v>1.146989835809226E-28</v>
      </c>
      <c r="BL151" s="374">
        <f>BK151/'4'!AM151</f>
        <v>8.8940138903209107E-2</v>
      </c>
      <c r="BM151" s="373">
        <v>1.146989835809226E-28</v>
      </c>
      <c r="BN151" s="374">
        <f>BM151/'4'!AN151</f>
        <v>8.8940138903209107E-2</v>
      </c>
      <c r="BO151" s="373">
        <v>1803.9976257951757</v>
      </c>
      <c r="BP151" s="374">
        <f>BO151/'4'!AO151</f>
        <v>0.11469898358092259</v>
      </c>
      <c r="BQ151" s="373">
        <v>1803.9976257951757</v>
      </c>
      <c r="BR151" s="374">
        <f>BQ151/'4'!AP151</f>
        <v>0.11469898358092259</v>
      </c>
      <c r="BS151" s="373">
        <v>1.146989835809226E-28</v>
      </c>
      <c r="BT151" s="375">
        <f>BS151/'4'!AQ151</f>
        <v>0.11469898358092259</v>
      </c>
    </row>
    <row r="152" spans="1:72" s="376" customFormat="1" ht="15">
      <c r="A152" s="305"/>
      <c r="B152" s="256">
        <v>124</v>
      </c>
      <c r="C152" s="1084" t="s">
        <v>762</v>
      </c>
      <c r="D152" s="1084"/>
      <c r="E152" s="1084"/>
      <c r="F152" s="1084"/>
      <c r="G152" s="1084"/>
      <c r="H152" s="1085" t="s">
        <v>796</v>
      </c>
      <c r="I152" s="1086"/>
      <c r="J152" s="315">
        <v>11013</v>
      </c>
      <c r="K152" s="371">
        <v>70.192004259293753</v>
      </c>
      <c r="L152" s="372">
        <f>K152/'4'!M152</f>
        <v>0.11469898358092259</v>
      </c>
      <c r="M152" s="373">
        <v>1.146989835809226E-28</v>
      </c>
      <c r="N152" s="374">
        <f>M152/'4'!N152</f>
        <v>0.11469898358092259</v>
      </c>
      <c r="O152" s="373">
        <v>1.146989835809226E-28</v>
      </c>
      <c r="P152" s="374">
        <f>O152/'4'!O152</f>
        <v>0.11469898358092259</v>
      </c>
      <c r="Q152" s="373">
        <v>1.146989835809226E-28</v>
      </c>
      <c r="R152" s="374">
        <f>Q152/'4'!P152</f>
        <v>0.11469898358092259</v>
      </c>
      <c r="S152" s="373">
        <v>70.192004259293753</v>
      </c>
      <c r="T152" s="374">
        <f>S152/'4'!Q152</f>
        <v>0.11469898358092259</v>
      </c>
      <c r="U152" s="373">
        <v>1.146989835809226E-28</v>
      </c>
      <c r="V152" s="374">
        <f>U152/'4'!R152</f>
        <v>8.8940138903209107E-2</v>
      </c>
      <c r="W152" s="373">
        <v>1.146989835809226E-28</v>
      </c>
      <c r="X152" s="374">
        <f>W152/'4'!S152</f>
        <v>8.8940138903209107E-2</v>
      </c>
      <c r="Y152" s="373">
        <v>70.192004259293753</v>
      </c>
      <c r="Z152" s="374">
        <f>Y152/'4'!T152</f>
        <v>0.11469898358092259</v>
      </c>
      <c r="AA152" s="373">
        <v>70.158785137543006</v>
      </c>
      <c r="AB152" s="374">
        <f>AA152/'4'!U152</f>
        <v>0.11469898358092258</v>
      </c>
      <c r="AC152" s="373">
        <v>3.3219121750737678E-2</v>
      </c>
      <c r="AD152" s="375">
        <f>AC152/'4'!V152</f>
        <v>0.11469898358092261</v>
      </c>
      <c r="AE152" s="371">
        <v>1.146989835809226E-28</v>
      </c>
      <c r="AF152" s="374">
        <f>AE152/'4'!W152</f>
        <v>0.11469898358092259</v>
      </c>
      <c r="AG152" s="373">
        <v>1.146989835809226E-28</v>
      </c>
      <c r="AH152" s="374">
        <f>AG152/'4'!X152</f>
        <v>0.11469898358092259</v>
      </c>
      <c r="AI152" s="373">
        <v>1.146989835809226E-28</v>
      </c>
      <c r="AJ152" s="374">
        <f>AI152/'4'!Y152</f>
        <v>0.11469898358092259</v>
      </c>
      <c r="AK152" s="373">
        <v>1.146989835809226E-28</v>
      </c>
      <c r="AL152" s="374">
        <f>AK152/'4'!Z152</f>
        <v>0.11469898358092259</v>
      </c>
      <c r="AM152" s="373">
        <v>1.146989835809226E-28</v>
      </c>
      <c r="AN152" s="374">
        <f>AM152/'4'!AA152</f>
        <v>0.11469898358092259</v>
      </c>
      <c r="AO152" s="373">
        <v>1.146989835809226E-28</v>
      </c>
      <c r="AP152" s="374">
        <f>AO152/'4'!AB152</f>
        <v>0.11469898358092259</v>
      </c>
      <c r="AQ152" s="373">
        <v>1.146989835809226E-28</v>
      </c>
      <c r="AR152" s="374">
        <f>AQ152/'4'!AC152</f>
        <v>0.11469898358092259</v>
      </c>
      <c r="AS152" s="373">
        <v>1.146989835809226E-28</v>
      </c>
      <c r="AT152" s="374">
        <f>AS152/'4'!AD152</f>
        <v>0.11469898358092259</v>
      </c>
      <c r="AU152" s="373">
        <v>3.3219121750737678E-2</v>
      </c>
      <c r="AV152" s="374">
        <f>AU152/'4'!AE152</f>
        <v>0.11469898358092261</v>
      </c>
      <c r="AW152" s="373">
        <v>3.3219121750737678E-2</v>
      </c>
      <c r="AX152" s="375">
        <f>AW152/'4'!AF152</f>
        <v>0.11469898358092261</v>
      </c>
      <c r="AY152" s="371">
        <v>-3.3219121750737678E-2</v>
      </c>
      <c r="AZ152" s="375">
        <f>AY152/'4'!AG152</f>
        <v>0.11469898358092261</v>
      </c>
      <c r="BA152" s="373">
        <v>70.192004259293753</v>
      </c>
      <c r="BB152" s="374">
        <f>BA152/'4'!AH152</f>
        <v>0.11469898358092259</v>
      </c>
      <c r="BC152" s="373">
        <v>1.146989835809226E-28</v>
      </c>
      <c r="BD152" s="374">
        <f>BC152/'4'!AI152</f>
        <v>8.8940138903209107E-2</v>
      </c>
      <c r="BE152" s="373">
        <v>1.146989835809226E-28</v>
      </c>
      <c r="BF152" s="374">
        <f>BE152/'4'!AJ152</f>
        <v>8.8940138903209107E-2</v>
      </c>
      <c r="BG152" s="373">
        <v>1.146989835809226E-28</v>
      </c>
      <c r="BH152" s="374">
        <f>BG152/'4'!AK152</f>
        <v>8.8940138903209107E-2</v>
      </c>
      <c r="BI152" s="373">
        <v>70.192004259293753</v>
      </c>
      <c r="BJ152" s="374">
        <f>BI152/'4'!AL152</f>
        <v>0.11469898358092259</v>
      </c>
      <c r="BK152" s="373">
        <v>1.146989835809226E-28</v>
      </c>
      <c r="BL152" s="374">
        <f>BK152/'4'!AM152</f>
        <v>8.8940138903209107E-2</v>
      </c>
      <c r="BM152" s="373">
        <v>1.146989835809226E-28</v>
      </c>
      <c r="BN152" s="374">
        <f>BM152/'4'!AN152</f>
        <v>8.8940138903209107E-2</v>
      </c>
      <c r="BO152" s="373">
        <v>70.192004259293753</v>
      </c>
      <c r="BP152" s="374">
        <f>BO152/'4'!AO152</f>
        <v>0.11469898358092259</v>
      </c>
      <c r="BQ152" s="373">
        <v>70.192004259293753</v>
      </c>
      <c r="BR152" s="374">
        <f>BQ152/'4'!AP152</f>
        <v>0.11469898358092259</v>
      </c>
      <c r="BS152" s="373">
        <v>1.146989835809226E-28</v>
      </c>
      <c r="BT152" s="375">
        <f>BS152/'4'!AQ152</f>
        <v>0.11469898358092259</v>
      </c>
    </row>
    <row r="153" spans="1:72" s="376" customFormat="1" ht="15">
      <c r="A153" s="305"/>
      <c r="B153" s="256">
        <v>125</v>
      </c>
      <c r="C153" s="1084" t="s">
        <v>762</v>
      </c>
      <c r="D153" s="1084"/>
      <c r="E153" s="1084"/>
      <c r="F153" s="1084"/>
      <c r="G153" s="1084"/>
      <c r="H153" s="1085" t="s">
        <v>796</v>
      </c>
      <c r="I153" s="1086"/>
      <c r="J153" s="315">
        <v>11014</v>
      </c>
      <c r="K153" s="371">
        <v>70.192004259293753</v>
      </c>
      <c r="L153" s="372">
        <f>K153/'4'!M153</f>
        <v>0.11469898358092259</v>
      </c>
      <c r="M153" s="373">
        <v>1.146989835809226E-28</v>
      </c>
      <c r="N153" s="374">
        <f>M153/'4'!N153</f>
        <v>0.11469898358092259</v>
      </c>
      <c r="O153" s="373">
        <v>1.146989835809226E-28</v>
      </c>
      <c r="P153" s="374">
        <f>O153/'4'!O153</f>
        <v>0.11469898358092259</v>
      </c>
      <c r="Q153" s="373">
        <v>1.146989835809226E-28</v>
      </c>
      <c r="R153" s="374">
        <f>Q153/'4'!P153</f>
        <v>0.11469898358092259</v>
      </c>
      <c r="S153" s="373">
        <v>70.192004259293753</v>
      </c>
      <c r="T153" s="374">
        <f>S153/'4'!Q153</f>
        <v>0.11469898358092259</v>
      </c>
      <c r="U153" s="373">
        <v>1.146989835809226E-28</v>
      </c>
      <c r="V153" s="374">
        <f>U153/'4'!R153</f>
        <v>8.8940138903209107E-2</v>
      </c>
      <c r="W153" s="373">
        <v>1.146989835809226E-28</v>
      </c>
      <c r="X153" s="374">
        <f>W153/'4'!S153</f>
        <v>8.8940138903209107E-2</v>
      </c>
      <c r="Y153" s="373">
        <v>70.192004259293753</v>
      </c>
      <c r="Z153" s="374">
        <f>Y153/'4'!T153</f>
        <v>0.11469898358092259</v>
      </c>
      <c r="AA153" s="373">
        <v>70.158785137543006</v>
      </c>
      <c r="AB153" s="374">
        <f>AA153/'4'!U153</f>
        <v>0.11469898358092258</v>
      </c>
      <c r="AC153" s="373">
        <v>3.3219121750737678E-2</v>
      </c>
      <c r="AD153" s="375">
        <f>AC153/'4'!V153</f>
        <v>0.11469898358092261</v>
      </c>
      <c r="AE153" s="371">
        <v>1.146989835809226E-28</v>
      </c>
      <c r="AF153" s="374">
        <f>AE153/'4'!W153</f>
        <v>0.11469898358092259</v>
      </c>
      <c r="AG153" s="373">
        <v>1.146989835809226E-28</v>
      </c>
      <c r="AH153" s="374">
        <f>AG153/'4'!X153</f>
        <v>0.11469898358092259</v>
      </c>
      <c r="AI153" s="373">
        <v>1.146989835809226E-28</v>
      </c>
      <c r="AJ153" s="374">
        <f>AI153/'4'!Y153</f>
        <v>0.11469898358092259</v>
      </c>
      <c r="AK153" s="373">
        <v>1.146989835809226E-28</v>
      </c>
      <c r="AL153" s="374">
        <f>AK153/'4'!Z153</f>
        <v>0.11469898358092259</v>
      </c>
      <c r="AM153" s="373">
        <v>1.146989835809226E-28</v>
      </c>
      <c r="AN153" s="374">
        <f>AM153/'4'!AA153</f>
        <v>0.11469898358092259</v>
      </c>
      <c r="AO153" s="373">
        <v>1.146989835809226E-28</v>
      </c>
      <c r="AP153" s="374">
        <f>AO153/'4'!AB153</f>
        <v>0.11469898358092259</v>
      </c>
      <c r="AQ153" s="373">
        <v>1.146989835809226E-28</v>
      </c>
      <c r="AR153" s="374">
        <f>AQ153/'4'!AC153</f>
        <v>0.11469898358092259</v>
      </c>
      <c r="AS153" s="373">
        <v>1.146989835809226E-28</v>
      </c>
      <c r="AT153" s="374">
        <f>AS153/'4'!AD153</f>
        <v>0.11469898358092259</v>
      </c>
      <c r="AU153" s="373">
        <v>3.3219121750737678E-2</v>
      </c>
      <c r="AV153" s="374">
        <f>AU153/'4'!AE153</f>
        <v>0.11469898358092261</v>
      </c>
      <c r="AW153" s="373">
        <v>3.3219121750737678E-2</v>
      </c>
      <c r="AX153" s="375">
        <f>AW153/'4'!AF153</f>
        <v>0.11469898358092261</v>
      </c>
      <c r="AY153" s="371">
        <v>-3.3219121750737678E-2</v>
      </c>
      <c r="AZ153" s="375">
        <f>AY153/'4'!AG153</f>
        <v>0.11469898358092261</v>
      </c>
      <c r="BA153" s="373">
        <v>70.192004259293753</v>
      </c>
      <c r="BB153" s="374">
        <f>BA153/'4'!AH153</f>
        <v>0.11469898358092259</v>
      </c>
      <c r="BC153" s="373">
        <v>1.146989835809226E-28</v>
      </c>
      <c r="BD153" s="374">
        <f>BC153/'4'!AI153</f>
        <v>8.8940138903209107E-2</v>
      </c>
      <c r="BE153" s="373">
        <v>1.146989835809226E-28</v>
      </c>
      <c r="BF153" s="374">
        <f>BE153/'4'!AJ153</f>
        <v>8.8940138903209107E-2</v>
      </c>
      <c r="BG153" s="373">
        <v>1.146989835809226E-28</v>
      </c>
      <c r="BH153" s="374">
        <f>BG153/'4'!AK153</f>
        <v>8.8940138903209107E-2</v>
      </c>
      <c r="BI153" s="373">
        <v>70.192004259293753</v>
      </c>
      <c r="BJ153" s="374">
        <f>BI153/'4'!AL153</f>
        <v>0.11469898358092259</v>
      </c>
      <c r="BK153" s="373">
        <v>1.146989835809226E-28</v>
      </c>
      <c r="BL153" s="374">
        <f>BK153/'4'!AM153</f>
        <v>8.8940138903209107E-2</v>
      </c>
      <c r="BM153" s="373">
        <v>1.146989835809226E-28</v>
      </c>
      <c r="BN153" s="374">
        <f>BM153/'4'!AN153</f>
        <v>8.8940138903209107E-2</v>
      </c>
      <c r="BO153" s="373">
        <v>70.192004259293753</v>
      </c>
      <c r="BP153" s="374">
        <f>BO153/'4'!AO153</f>
        <v>0.11469898358092259</v>
      </c>
      <c r="BQ153" s="373">
        <v>70.192004259293753</v>
      </c>
      <c r="BR153" s="374">
        <f>BQ153/'4'!AP153</f>
        <v>0.11469898358092259</v>
      </c>
      <c r="BS153" s="373">
        <v>1.146989835809226E-28</v>
      </c>
      <c r="BT153" s="375">
        <f>BS153/'4'!AQ153</f>
        <v>0.11469898358092259</v>
      </c>
    </row>
    <row r="154" spans="1:72" s="376" customFormat="1" ht="15">
      <c r="A154" s="305"/>
      <c r="B154" s="256">
        <v>126</v>
      </c>
      <c r="C154" s="1084" t="s">
        <v>763</v>
      </c>
      <c r="D154" s="1084"/>
      <c r="E154" s="1084"/>
      <c r="F154" s="1084"/>
      <c r="G154" s="1084"/>
      <c r="H154" s="1085" t="s">
        <v>790</v>
      </c>
      <c r="I154" s="1086"/>
      <c r="J154" s="315">
        <v>11016</v>
      </c>
      <c r="K154" s="371">
        <v>8611.7915609029005</v>
      </c>
      <c r="L154" s="372">
        <f>K154/'4'!M154</f>
        <v>0.11469898358092259</v>
      </c>
      <c r="M154" s="373">
        <v>1.146989835809226E-28</v>
      </c>
      <c r="N154" s="374">
        <f>M154/'4'!N154</f>
        <v>0.11469898358092259</v>
      </c>
      <c r="O154" s="373">
        <v>1.146989835809226E-28</v>
      </c>
      <c r="P154" s="374">
        <f>O154/'4'!O154</f>
        <v>0.11469898358092259</v>
      </c>
      <c r="Q154" s="373">
        <v>1.146989835809226E-28</v>
      </c>
      <c r="R154" s="374">
        <f>Q154/'4'!P154</f>
        <v>0.11469898358092259</v>
      </c>
      <c r="S154" s="373">
        <v>8611.7915609029005</v>
      </c>
      <c r="T154" s="374">
        <f>S154/'4'!Q154</f>
        <v>0.11469898358092259</v>
      </c>
      <c r="U154" s="373">
        <v>1.146989835809226E-28</v>
      </c>
      <c r="V154" s="374">
        <f>U154/'4'!R154</f>
        <v>8.8940138903209107E-2</v>
      </c>
      <c r="W154" s="373">
        <v>2494.0961352619233</v>
      </c>
      <c r="X154" s="374">
        <f>W154/'4'!S154</f>
        <v>3.3218441208725316E-2</v>
      </c>
      <c r="Y154" s="373">
        <v>1.146989835809226E-28</v>
      </c>
      <c r="Z154" s="374">
        <f>Y154/'4'!T154</f>
        <v>0.11469898358092259</v>
      </c>
      <c r="AA154" s="373">
        <v>-3.3219121750730593E-2</v>
      </c>
      <c r="AB154" s="374">
        <f>AA154/'4'!U154</f>
        <v>0.11469898358092259</v>
      </c>
      <c r="AC154" s="373">
        <v>3.3219121750730593E-2</v>
      </c>
      <c r="AD154" s="375">
        <f>AC154/'4'!V154</f>
        <v>0.11469898358092259</v>
      </c>
      <c r="AE154" s="371">
        <v>1.146989835809226E-28</v>
      </c>
      <c r="AF154" s="374">
        <f>AE154/'4'!W154</f>
        <v>0.11469898358092259</v>
      </c>
      <c r="AG154" s="373">
        <v>1.146989835809226E-28</v>
      </c>
      <c r="AH154" s="374">
        <f>AG154/'4'!X154</f>
        <v>0.11469898358092259</v>
      </c>
      <c r="AI154" s="373">
        <v>1.146989835809226E-28</v>
      </c>
      <c r="AJ154" s="374">
        <f>AI154/'4'!Y154</f>
        <v>0.11469898358092259</v>
      </c>
      <c r="AK154" s="373">
        <v>1.146989835809226E-28</v>
      </c>
      <c r="AL154" s="374">
        <f>AK154/'4'!Z154</f>
        <v>0.11469898358092259</v>
      </c>
      <c r="AM154" s="373">
        <v>1.146989835809226E-28</v>
      </c>
      <c r="AN154" s="374">
        <f>AM154/'4'!AA154</f>
        <v>0.11469898358092259</v>
      </c>
      <c r="AO154" s="373">
        <v>1.146989835809226E-28</v>
      </c>
      <c r="AP154" s="374">
        <f>AO154/'4'!AB154</f>
        <v>0.11469898358092259</v>
      </c>
      <c r="AQ154" s="373">
        <v>1.146989835809226E-28</v>
      </c>
      <c r="AR154" s="374">
        <f>AQ154/'4'!AC154</f>
        <v>0.11469898358092259</v>
      </c>
      <c r="AS154" s="373">
        <v>1.146989835809226E-28</v>
      </c>
      <c r="AT154" s="374">
        <f>AS154/'4'!AD154</f>
        <v>0.11469898358092259</v>
      </c>
      <c r="AU154" s="373">
        <v>1.146989835809226E-28</v>
      </c>
      <c r="AV154" s="374">
        <f>AU154/'4'!AE154</f>
        <v>0.11469898358092259</v>
      </c>
      <c r="AW154" s="373">
        <v>1.146989835809226E-28</v>
      </c>
      <c r="AX154" s="375">
        <f>AW154/'4'!AF154</f>
        <v>0.11469898358092259</v>
      </c>
      <c r="AY154" s="371">
        <v>1.146989835809226E-28</v>
      </c>
      <c r="AZ154" s="375">
        <f>AY154/'4'!AG154</f>
        <v>0.11469898358092259</v>
      </c>
      <c r="BA154" s="373">
        <v>8611.7915609029005</v>
      </c>
      <c r="BB154" s="374">
        <f>BA154/'4'!AH154</f>
        <v>0.11469898358092259</v>
      </c>
      <c r="BC154" s="373">
        <v>1.146989835809226E-28</v>
      </c>
      <c r="BD154" s="374">
        <f>BC154/'4'!AI154</f>
        <v>8.8940138903209107E-2</v>
      </c>
      <c r="BE154" s="373">
        <v>1.146989835809226E-28</v>
      </c>
      <c r="BF154" s="374">
        <f>BE154/'4'!AJ154</f>
        <v>8.8940138903209107E-2</v>
      </c>
      <c r="BG154" s="373">
        <v>1.146989835809226E-28</v>
      </c>
      <c r="BH154" s="374">
        <f>BG154/'4'!AK154</f>
        <v>8.8940138903209107E-2</v>
      </c>
      <c r="BI154" s="373">
        <v>8611.7915609029005</v>
      </c>
      <c r="BJ154" s="374">
        <f>BI154/'4'!AL154</f>
        <v>0.11469898358092259</v>
      </c>
      <c r="BK154" s="373">
        <v>1.146989835809226E-28</v>
      </c>
      <c r="BL154" s="374">
        <f>BK154/'4'!AM154</f>
        <v>8.8940138903209107E-2</v>
      </c>
      <c r="BM154" s="373">
        <v>2494.0961352619233</v>
      </c>
      <c r="BN154" s="374">
        <f>BM154/'4'!AN154</f>
        <v>3.3218441208725316E-2</v>
      </c>
      <c r="BO154" s="373">
        <v>1.146989835809226E-28</v>
      </c>
      <c r="BP154" s="374">
        <f>BO154/'4'!AO154</f>
        <v>0.11469898358092259</v>
      </c>
      <c r="BQ154" s="373">
        <v>-3.3219121750730593E-2</v>
      </c>
      <c r="BR154" s="374">
        <f>BQ154/'4'!AP154</f>
        <v>0.11469898358092259</v>
      </c>
      <c r="BS154" s="373">
        <v>3.3219121750730593E-2</v>
      </c>
      <c r="BT154" s="375">
        <f>BS154/'4'!AQ154</f>
        <v>0.11469898358092259</v>
      </c>
    </row>
    <row r="155" spans="1:72" s="376" customFormat="1" ht="15">
      <c r="A155" s="305"/>
      <c r="B155" s="256">
        <v>127</v>
      </c>
      <c r="C155" s="1084" t="s">
        <v>764</v>
      </c>
      <c r="D155" s="1084"/>
      <c r="E155" s="1084"/>
      <c r="F155" s="1084"/>
      <c r="G155" s="1084"/>
      <c r="H155" s="1085" t="s">
        <v>788</v>
      </c>
      <c r="I155" s="1086"/>
      <c r="J155" s="315">
        <v>11022</v>
      </c>
      <c r="K155" s="371">
        <v>109.45700616865732</v>
      </c>
      <c r="L155" s="372">
        <f>K155/'4'!M155</f>
        <v>0.11469898358092259</v>
      </c>
      <c r="M155" s="373">
        <v>1.146989835809226E-28</v>
      </c>
      <c r="N155" s="374">
        <f>M155/'4'!N155</f>
        <v>0.11469898358092259</v>
      </c>
      <c r="O155" s="373">
        <v>1.146989835809226E-28</v>
      </c>
      <c r="P155" s="374">
        <f>O155/'4'!O155</f>
        <v>0.11469898358092259</v>
      </c>
      <c r="Q155" s="373">
        <v>1.146989835809226E-28</v>
      </c>
      <c r="R155" s="374">
        <f>Q155/'4'!P155</f>
        <v>0.11469898358092259</v>
      </c>
      <c r="S155" s="373">
        <v>109.45700616865732</v>
      </c>
      <c r="T155" s="374">
        <f>S155/'4'!Q155</f>
        <v>0.11469898358092259</v>
      </c>
      <c r="U155" s="373">
        <v>1.146989835809226E-28</v>
      </c>
      <c r="V155" s="374">
        <f>U155/'4'!R155</f>
        <v>8.8940138903209107E-2</v>
      </c>
      <c r="W155" s="373">
        <v>1.146989835809226E-28</v>
      </c>
      <c r="X155" s="374">
        <f>W155/'4'!S155</f>
        <v>8.8940138903209107E-2</v>
      </c>
      <c r="Y155" s="373">
        <v>109.45700616865732</v>
      </c>
      <c r="Z155" s="374">
        <f>Y155/'4'!T155</f>
        <v>0.11469898358092259</v>
      </c>
      <c r="AA155" s="373">
        <v>109.42378704690657</v>
      </c>
      <c r="AB155" s="374">
        <f>AA155/'4'!U155</f>
        <v>0.11469898358092259</v>
      </c>
      <c r="AC155" s="373">
        <v>3.3219121750737678E-2</v>
      </c>
      <c r="AD155" s="375">
        <f>AC155/'4'!V155</f>
        <v>0.11469898358092261</v>
      </c>
      <c r="AE155" s="371">
        <v>1.146989835809226E-28</v>
      </c>
      <c r="AF155" s="374">
        <f>AE155/'4'!W155</f>
        <v>0.11469898358092259</v>
      </c>
      <c r="AG155" s="373">
        <v>1.146989835809226E-28</v>
      </c>
      <c r="AH155" s="374">
        <f>AG155/'4'!X155</f>
        <v>0.11469898358092259</v>
      </c>
      <c r="AI155" s="373">
        <v>1.146989835809226E-28</v>
      </c>
      <c r="AJ155" s="374">
        <f>AI155/'4'!Y155</f>
        <v>0.11469898358092259</v>
      </c>
      <c r="AK155" s="373">
        <v>1.146989835809226E-28</v>
      </c>
      <c r="AL155" s="374">
        <f>AK155/'4'!Z155</f>
        <v>0.11469898358092259</v>
      </c>
      <c r="AM155" s="373">
        <v>1.146989835809226E-28</v>
      </c>
      <c r="AN155" s="374">
        <f>AM155/'4'!AA155</f>
        <v>0.11469898358092259</v>
      </c>
      <c r="AO155" s="373">
        <v>1.146989835809226E-28</v>
      </c>
      <c r="AP155" s="374">
        <f>AO155/'4'!AB155</f>
        <v>0.11469898358092259</v>
      </c>
      <c r="AQ155" s="373">
        <v>1.146989835809226E-28</v>
      </c>
      <c r="AR155" s="374">
        <f>AQ155/'4'!AC155</f>
        <v>0.11469898358092259</v>
      </c>
      <c r="AS155" s="373">
        <v>1.146989835809226E-28</v>
      </c>
      <c r="AT155" s="374">
        <f>AS155/'4'!AD155</f>
        <v>0.11469898358092259</v>
      </c>
      <c r="AU155" s="373">
        <v>3.3219121750737678E-2</v>
      </c>
      <c r="AV155" s="374">
        <f>AU155/'4'!AE155</f>
        <v>0.11469898358092261</v>
      </c>
      <c r="AW155" s="373">
        <v>3.3219121750737678E-2</v>
      </c>
      <c r="AX155" s="375">
        <f>AW155/'4'!AF155</f>
        <v>0.11469898358092261</v>
      </c>
      <c r="AY155" s="371">
        <v>-3.3219121750737678E-2</v>
      </c>
      <c r="AZ155" s="375">
        <f>AY155/'4'!AG155</f>
        <v>0.11469898358092261</v>
      </c>
      <c r="BA155" s="373">
        <v>109.45700616865732</v>
      </c>
      <c r="BB155" s="374">
        <f>BA155/'4'!AH155</f>
        <v>0.11469898358092259</v>
      </c>
      <c r="BC155" s="373">
        <v>1.146989835809226E-28</v>
      </c>
      <c r="BD155" s="374">
        <f>BC155/'4'!AI155</f>
        <v>8.8940138903209107E-2</v>
      </c>
      <c r="BE155" s="373">
        <v>1.146989835809226E-28</v>
      </c>
      <c r="BF155" s="374">
        <f>BE155/'4'!AJ155</f>
        <v>8.8940138903209107E-2</v>
      </c>
      <c r="BG155" s="373">
        <v>1.146989835809226E-28</v>
      </c>
      <c r="BH155" s="374">
        <f>BG155/'4'!AK155</f>
        <v>8.8940138903209107E-2</v>
      </c>
      <c r="BI155" s="373">
        <v>109.45700616865732</v>
      </c>
      <c r="BJ155" s="374">
        <f>BI155/'4'!AL155</f>
        <v>0.11469898358092259</v>
      </c>
      <c r="BK155" s="373">
        <v>1.146989835809226E-28</v>
      </c>
      <c r="BL155" s="374">
        <f>BK155/'4'!AM155</f>
        <v>8.8940138903209107E-2</v>
      </c>
      <c r="BM155" s="373">
        <v>1.146989835809226E-28</v>
      </c>
      <c r="BN155" s="374">
        <f>BM155/'4'!AN155</f>
        <v>8.8940138903209107E-2</v>
      </c>
      <c r="BO155" s="373">
        <v>109.45700616865732</v>
      </c>
      <c r="BP155" s="374">
        <f>BO155/'4'!AO155</f>
        <v>0.11469898358092259</v>
      </c>
      <c r="BQ155" s="373">
        <v>109.45700616865732</v>
      </c>
      <c r="BR155" s="374">
        <f>BQ155/'4'!AP155</f>
        <v>0.11469898358092259</v>
      </c>
      <c r="BS155" s="373">
        <v>1.146989835809226E-28</v>
      </c>
      <c r="BT155" s="375">
        <f>BS155/'4'!AQ155</f>
        <v>0.11469898358092259</v>
      </c>
    </row>
    <row r="156" spans="1:72" s="376" customFormat="1" ht="15">
      <c r="A156" s="305"/>
      <c r="B156" s="256">
        <v>128</v>
      </c>
      <c r="C156" s="1084" t="s">
        <v>765</v>
      </c>
      <c r="D156" s="1084"/>
      <c r="E156" s="1084"/>
      <c r="F156" s="1084"/>
      <c r="G156" s="1084"/>
      <c r="H156" s="1085" t="s">
        <v>802</v>
      </c>
      <c r="I156" s="1086"/>
      <c r="J156" s="315">
        <v>11026</v>
      </c>
      <c r="K156" s="371">
        <v>49.596148773840781</v>
      </c>
      <c r="L156" s="372">
        <f>K156/'4'!M156</f>
        <v>0.11469898358092259</v>
      </c>
      <c r="M156" s="373">
        <v>1.146989835809226E-28</v>
      </c>
      <c r="N156" s="374">
        <f>M156/'4'!N156</f>
        <v>0.11469898358092259</v>
      </c>
      <c r="O156" s="373">
        <v>1.146989835809226E-28</v>
      </c>
      <c r="P156" s="374">
        <f>O156/'4'!O156</f>
        <v>0.11469898358092259</v>
      </c>
      <c r="Q156" s="373">
        <v>1.146989835809226E-28</v>
      </c>
      <c r="R156" s="374">
        <f>Q156/'4'!P156</f>
        <v>0.11469898358092259</v>
      </c>
      <c r="S156" s="373">
        <v>49.596148773840781</v>
      </c>
      <c r="T156" s="374">
        <f>S156/'4'!Q156</f>
        <v>0.11469898358092259</v>
      </c>
      <c r="U156" s="373">
        <v>1.146989835809226E-28</v>
      </c>
      <c r="V156" s="374">
        <f>U156/'4'!R156</f>
        <v>8.8940138903209107E-2</v>
      </c>
      <c r="W156" s="373">
        <v>1.146989835809226E-28</v>
      </c>
      <c r="X156" s="374">
        <f>W156/'4'!S156</f>
        <v>8.8940138903209107E-2</v>
      </c>
      <c r="Y156" s="373">
        <v>49.596148773840781</v>
      </c>
      <c r="Z156" s="374">
        <f>Y156/'4'!T156</f>
        <v>0.11469898358092259</v>
      </c>
      <c r="AA156" s="373">
        <v>49.562929652090048</v>
      </c>
      <c r="AB156" s="374">
        <f>AA156/'4'!U156</f>
        <v>0.11469898358092259</v>
      </c>
      <c r="AC156" s="373">
        <v>3.3219121750731155E-2</v>
      </c>
      <c r="AD156" s="375">
        <f>AC156/'4'!V156</f>
        <v>0.11469898358092259</v>
      </c>
      <c r="AE156" s="371">
        <v>1.146989835809226E-28</v>
      </c>
      <c r="AF156" s="374">
        <f>AE156/'4'!W156</f>
        <v>0.11469898358092259</v>
      </c>
      <c r="AG156" s="373">
        <v>1.146989835809226E-28</v>
      </c>
      <c r="AH156" s="374">
        <f>AG156/'4'!X156</f>
        <v>0.11469898358092259</v>
      </c>
      <c r="AI156" s="373">
        <v>1.146989835809226E-28</v>
      </c>
      <c r="AJ156" s="374">
        <f>AI156/'4'!Y156</f>
        <v>0.11469898358092259</v>
      </c>
      <c r="AK156" s="373">
        <v>1.146989835809226E-28</v>
      </c>
      <c r="AL156" s="374">
        <f>AK156/'4'!Z156</f>
        <v>0.11469898358092259</v>
      </c>
      <c r="AM156" s="373">
        <v>1.146989835809226E-28</v>
      </c>
      <c r="AN156" s="374">
        <f>AM156/'4'!AA156</f>
        <v>0.11469898358092259</v>
      </c>
      <c r="AO156" s="373">
        <v>1.146989835809226E-28</v>
      </c>
      <c r="AP156" s="374">
        <f>AO156/'4'!AB156</f>
        <v>0.11469898358092259</v>
      </c>
      <c r="AQ156" s="373">
        <v>1.146989835809226E-28</v>
      </c>
      <c r="AR156" s="374">
        <f>AQ156/'4'!AC156</f>
        <v>0.11469898358092259</v>
      </c>
      <c r="AS156" s="373">
        <v>1.146989835809226E-28</v>
      </c>
      <c r="AT156" s="374">
        <f>AS156/'4'!AD156</f>
        <v>0.11469898358092259</v>
      </c>
      <c r="AU156" s="373">
        <v>3.3219121750731155E-2</v>
      </c>
      <c r="AV156" s="374">
        <f>AU156/'4'!AE156</f>
        <v>0.11469898358092259</v>
      </c>
      <c r="AW156" s="373">
        <v>3.3219121750731155E-2</v>
      </c>
      <c r="AX156" s="375">
        <f>AW156/'4'!AF156</f>
        <v>0.11469898358092259</v>
      </c>
      <c r="AY156" s="371">
        <v>-3.3219121750731155E-2</v>
      </c>
      <c r="AZ156" s="375">
        <f>AY156/'4'!AG156</f>
        <v>0.11469898358092259</v>
      </c>
      <c r="BA156" s="373">
        <v>49.596148773840781</v>
      </c>
      <c r="BB156" s="374">
        <f>BA156/'4'!AH156</f>
        <v>0.11469898358092259</v>
      </c>
      <c r="BC156" s="373">
        <v>1.146989835809226E-28</v>
      </c>
      <c r="BD156" s="374">
        <f>BC156/'4'!AI156</f>
        <v>8.8940138903209107E-2</v>
      </c>
      <c r="BE156" s="373">
        <v>1.146989835809226E-28</v>
      </c>
      <c r="BF156" s="374">
        <f>BE156/'4'!AJ156</f>
        <v>8.8940138903209107E-2</v>
      </c>
      <c r="BG156" s="373">
        <v>1.146989835809226E-28</v>
      </c>
      <c r="BH156" s="374">
        <f>BG156/'4'!AK156</f>
        <v>8.8940138903209107E-2</v>
      </c>
      <c r="BI156" s="373">
        <v>49.596148773840781</v>
      </c>
      <c r="BJ156" s="374">
        <f>BI156/'4'!AL156</f>
        <v>0.11469898358092259</v>
      </c>
      <c r="BK156" s="373">
        <v>1.146989835809226E-28</v>
      </c>
      <c r="BL156" s="374">
        <f>BK156/'4'!AM156</f>
        <v>8.8940138903209107E-2</v>
      </c>
      <c r="BM156" s="373">
        <v>1.146989835809226E-28</v>
      </c>
      <c r="BN156" s="374">
        <f>BM156/'4'!AN156</f>
        <v>8.8940138903209107E-2</v>
      </c>
      <c r="BO156" s="373">
        <v>49.596148773840781</v>
      </c>
      <c r="BP156" s="374">
        <f>BO156/'4'!AO156</f>
        <v>0.11469898358092259</v>
      </c>
      <c r="BQ156" s="373">
        <v>49.596148773840781</v>
      </c>
      <c r="BR156" s="374">
        <f>BQ156/'4'!AP156</f>
        <v>0.11469898358092259</v>
      </c>
      <c r="BS156" s="373">
        <v>1.146989835809226E-28</v>
      </c>
      <c r="BT156" s="375">
        <f>BS156/'4'!AQ156</f>
        <v>0.11469898358092259</v>
      </c>
    </row>
    <row r="157" spans="1:72" s="376" customFormat="1" ht="15">
      <c r="A157" s="305"/>
      <c r="B157" s="256">
        <v>129</v>
      </c>
      <c r="C157" s="1084" t="s">
        <v>765</v>
      </c>
      <c r="D157" s="1084"/>
      <c r="E157" s="1084"/>
      <c r="F157" s="1084"/>
      <c r="G157" s="1084"/>
      <c r="H157" s="1085" t="s">
        <v>802</v>
      </c>
      <c r="I157" s="1086"/>
      <c r="J157" s="315">
        <v>11027</v>
      </c>
      <c r="K157" s="371">
        <v>29.099950653640001</v>
      </c>
      <c r="L157" s="372">
        <f>K157/'4'!M157</f>
        <v>0.11469898358092259</v>
      </c>
      <c r="M157" s="373">
        <v>1.146989835809226E-28</v>
      </c>
      <c r="N157" s="374">
        <f>M157/'4'!N157</f>
        <v>0.11469898358092259</v>
      </c>
      <c r="O157" s="373">
        <v>1.146989835809226E-28</v>
      </c>
      <c r="P157" s="374">
        <f>O157/'4'!O157</f>
        <v>0.11469898358092259</v>
      </c>
      <c r="Q157" s="373">
        <v>1.146989835809226E-28</v>
      </c>
      <c r="R157" s="374">
        <f>Q157/'4'!P157</f>
        <v>0.11469898358092259</v>
      </c>
      <c r="S157" s="373">
        <v>29.099950653640001</v>
      </c>
      <c r="T157" s="374">
        <f>S157/'4'!Q157</f>
        <v>0.11469898358092259</v>
      </c>
      <c r="U157" s="373">
        <v>1.146989835809226E-28</v>
      </c>
      <c r="V157" s="374">
        <f>U157/'4'!R157</f>
        <v>8.8940138903209107E-2</v>
      </c>
      <c r="W157" s="373">
        <v>1.146989835809226E-28</v>
      </c>
      <c r="X157" s="374">
        <f>W157/'4'!S157</f>
        <v>8.8940138903209107E-2</v>
      </c>
      <c r="Y157" s="373">
        <v>29.099950653640001</v>
      </c>
      <c r="Z157" s="374">
        <f>Y157/'4'!T157</f>
        <v>0.11469898358092259</v>
      </c>
      <c r="AA157" s="373">
        <v>29.066731531889271</v>
      </c>
      <c r="AB157" s="374">
        <f>AA157/'4'!U157</f>
        <v>0.11469898358092259</v>
      </c>
      <c r="AC157" s="373">
        <v>3.3219121750727894E-2</v>
      </c>
      <c r="AD157" s="375">
        <f>AC157/'4'!V157</f>
        <v>0.11469898358092259</v>
      </c>
      <c r="AE157" s="371">
        <v>1.146989835809226E-28</v>
      </c>
      <c r="AF157" s="374">
        <f>AE157/'4'!W157</f>
        <v>0.11469898358092259</v>
      </c>
      <c r="AG157" s="373">
        <v>1.146989835809226E-28</v>
      </c>
      <c r="AH157" s="374">
        <f>AG157/'4'!X157</f>
        <v>0.11469898358092259</v>
      </c>
      <c r="AI157" s="373">
        <v>1.146989835809226E-28</v>
      </c>
      <c r="AJ157" s="374">
        <f>AI157/'4'!Y157</f>
        <v>0.11469898358092259</v>
      </c>
      <c r="AK157" s="373">
        <v>1.146989835809226E-28</v>
      </c>
      <c r="AL157" s="374">
        <f>AK157/'4'!Z157</f>
        <v>0.11469898358092259</v>
      </c>
      <c r="AM157" s="373">
        <v>1.146989835809226E-28</v>
      </c>
      <c r="AN157" s="374">
        <f>AM157/'4'!AA157</f>
        <v>0.11469898358092259</v>
      </c>
      <c r="AO157" s="373">
        <v>1.146989835809226E-28</v>
      </c>
      <c r="AP157" s="374">
        <f>AO157/'4'!AB157</f>
        <v>0.11469898358092259</v>
      </c>
      <c r="AQ157" s="373">
        <v>1.146989835809226E-28</v>
      </c>
      <c r="AR157" s="374">
        <f>AQ157/'4'!AC157</f>
        <v>0.11469898358092259</v>
      </c>
      <c r="AS157" s="373">
        <v>1.146989835809226E-28</v>
      </c>
      <c r="AT157" s="374">
        <f>AS157/'4'!AD157</f>
        <v>0.11469898358092259</v>
      </c>
      <c r="AU157" s="373">
        <v>3.3219121750727894E-2</v>
      </c>
      <c r="AV157" s="374">
        <f>AU157/'4'!AE157</f>
        <v>0.11469898358092259</v>
      </c>
      <c r="AW157" s="373">
        <v>3.3219121750727894E-2</v>
      </c>
      <c r="AX157" s="375">
        <f>AW157/'4'!AF157</f>
        <v>0.11469898358092259</v>
      </c>
      <c r="AY157" s="371">
        <v>-3.3219121750727894E-2</v>
      </c>
      <c r="AZ157" s="375">
        <f>AY157/'4'!AG157</f>
        <v>0.11469898358092259</v>
      </c>
      <c r="BA157" s="373">
        <v>29.099950653640001</v>
      </c>
      <c r="BB157" s="374">
        <f>BA157/'4'!AH157</f>
        <v>0.11469898358092259</v>
      </c>
      <c r="BC157" s="373">
        <v>1.146989835809226E-28</v>
      </c>
      <c r="BD157" s="374">
        <f>BC157/'4'!AI157</f>
        <v>8.8940138903209107E-2</v>
      </c>
      <c r="BE157" s="373">
        <v>1.146989835809226E-28</v>
      </c>
      <c r="BF157" s="374">
        <f>BE157/'4'!AJ157</f>
        <v>8.8940138903209107E-2</v>
      </c>
      <c r="BG157" s="373">
        <v>1.146989835809226E-28</v>
      </c>
      <c r="BH157" s="374">
        <f>BG157/'4'!AK157</f>
        <v>8.8940138903209107E-2</v>
      </c>
      <c r="BI157" s="373">
        <v>29.099950653640001</v>
      </c>
      <c r="BJ157" s="374">
        <f>BI157/'4'!AL157</f>
        <v>0.11469898358092259</v>
      </c>
      <c r="BK157" s="373">
        <v>1.146989835809226E-28</v>
      </c>
      <c r="BL157" s="374">
        <f>BK157/'4'!AM157</f>
        <v>8.8940138903209107E-2</v>
      </c>
      <c r="BM157" s="373">
        <v>1.146989835809226E-28</v>
      </c>
      <c r="BN157" s="374">
        <f>BM157/'4'!AN157</f>
        <v>8.8940138903209107E-2</v>
      </c>
      <c r="BO157" s="373">
        <v>29.099950653640001</v>
      </c>
      <c r="BP157" s="374">
        <f>BO157/'4'!AO157</f>
        <v>0.11469898358092259</v>
      </c>
      <c r="BQ157" s="373">
        <v>29.099950653640001</v>
      </c>
      <c r="BR157" s="374">
        <f>BQ157/'4'!AP157</f>
        <v>0.11469898358092259</v>
      </c>
      <c r="BS157" s="373">
        <v>1.146989835809226E-28</v>
      </c>
      <c r="BT157" s="375">
        <f>BS157/'4'!AQ157</f>
        <v>0.11469898358092259</v>
      </c>
    </row>
    <row r="158" spans="1:72" s="376" customFormat="1" ht="15">
      <c r="A158" s="305"/>
      <c r="B158" s="256">
        <v>130</v>
      </c>
      <c r="C158" s="1084" t="s">
        <v>765</v>
      </c>
      <c r="D158" s="1084"/>
      <c r="E158" s="1084"/>
      <c r="F158" s="1084"/>
      <c r="G158" s="1084"/>
      <c r="H158" s="1085" t="s">
        <v>802</v>
      </c>
      <c r="I158" s="1086"/>
      <c r="J158" s="315">
        <v>11028</v>
      </c>
      <c r="K158" s="371">
        <v>67.06940681472507</v>
      </c>
      <c r="L158" s="372">
        <f>K158/'4'!M158</f>
        <v>0.11469898358092259</v>
      </c>
      <c r="M158" s="373">
        <v>1.146989835809226E-28</v>
      </c>
      <c r="N158" s="374">
        <f>M158/'4'!N158</f>
        <v>0.11469898358092259</v>
      </c>
      <c r="O158" s="373">
        <v>1.146989835809226E-28</v>
      </c>
      <c r="P158" s="374">
        <f>O158/'4'!O158</f>
        <v>0.11469898358092259</v>
      </c>
      <c r="Q158" s="373">
        <v>1.146989835809226E-28</v>
      </c>
      <c r="R158" s="374">
        <f>Q158/'4'!P158</f>
        <v>0.11469898358092259</v>
      </c>
      <c r="S158" s="373">
        <v>67.06940681472507</v>
      </c>
      <c r="T158" s="374">
        <f>S158/'4'!Q158</f>
        <v>0.11469898358092259</v>
      </c>
      <c r="U158" s="373">
        <v>1.146989835809226E-28</v>
      </c>
      <c r="V158" s="374">
        <f>U158/'4'!R158</f>
        <v>8.8940138903209107E-2</v>
      </c>
      <c r="W158" s="373">
        <v>1.146989835809226E-28</v>
      </c>
      <c r="X158" s="374">
        <f>W158/'4'!S158</f>
        <v>8.8940138903209107E-2</v>
      </c>
      <c r="Y158" s="373">
        <v>67.06940681472507</v>
      </c>
      <c r="Z158" s="374">
        <f>Y158/'4'!T158</f>
        <v>0.11469898358092259</v>
      </c>
      <c r="AA158" s="373">
        <v>67.036187692974337</v>
      </c>
      <c r="AB158" s="374">
        <f>AA158/'4'!U158</f>
        <v>0.11469898358092259</v>
      </c>
      <c r="AC158" s="373">
        <v>3.3219121750737678E-2</v>
      </c>
      <c r="AD158" s="375">
        <f>AC158/'4'!V158</f>
        <v>0.11469898358092261</v>
      </c>
      <c r="AE158" s="371">
        <v>1.146989835809226E-28</v>
      </c>
      <c r="AF158" s="374">
        <f>AE158/'4'!W158</f>
        <v>0.11469898358092259</v>
      </c>
      <c r="AG158" s="373">
        <v>1.146989835809226E-28</v>
      </c>
      <c r="AH158" s="374">
        <f>AG158/'4'!X158</f>
        <v>0.11469898358092259</v>
      </c>
      <c r="AI158" s="373">
        <v>1.146989835809226E-28</v>
      </c>
      <c r="AJ158" s="374">
        <f>AI158/'4'!Y158</f>
        <v>0.11469898358092259</v>
      </c>
      <c r="AK158" s="373">
        <v>1.146989835809226E-28</v>
      </c>
      <c r="AL158" s="374">
        <f>AK158/'4'!Z158</f>
        <v>0.11469898358092259</v>
      </c>
      <c r="AM158" s="373">
        <v>1.146989835809226E-28</v>
      </c>
      <c r="AN158" s="374">
        <f>AM158/'4'!AA158</f>
        <v>0.11469898358092259</v>
      </c>
      <c r="AO158" s="373">
        <v>1.146989835809226E-28</v>
      </c>
      <c r="AP158" s="374">
        <f>AO158/'4'!AB158</f>
        <v>0.11469898358092259</v>
      </c>
      <c r="AQ158" s="373">
        <v>1.146989835809226E-28</v>
      </c>
      <c r="AR158" s="374">
        <f>AQ158/'4'!AC158</f>
        <v>0.11469898358092259</v>
      </c>
      <c r="AS158" s="373">
        <v>1.146989835809226E-28</v>
      </c>
      <c r="AT158" s="374">
        <f>AS158/'4'!AD158</f>
        <v>0.11469898358092259</v>
      </c>
      <c r="AU158" s="373">
        <v>3.3219121750737678E-2</v>
      </c>
      <c r="AV158" s="374">
        <f>AU158/'4'!AE158</f>
        <v>0.11469898358092261</v>
      </c>
      <c r="AW158" s="373">
        <v>3.3219121750737678E-2</v>
      </c>
      <c r="AX158" s="375">
        <f>AW158/'4'!AF158</f>
        <v>0.11469898358092261</v>
      </c>
      <c r="AY158" s="371">
        <v>-3.3219121750737678E-2</v>
      </c>
      <c r="AZ158" s="375">
        <f>AY158/'4'!AG158</f>
        <v>0.11469898358092261</v>
      </c>
      <c r="BA158" s="373">
        <v>67.06940681472507</v>
      </c>
      <c r="BB158" s="374">
        <f>BA158/'4'!AH158</f>
        <v>0.11469898358092259</v>
      </c>
      <c r="BC158" s="373">
        <v>1.146989835809226E-28</v>
      </c>
      <c r="BD158" s="374">
        <f>BC158/'4'!AI158</f>
        <v>8.8940138903209107E-2</v>
      </c>
      <c r="BE158" s="373">
        <v>1.146989835809226E-28</v>
      </c>
      <c r="BF158" s="374">
        <f>BE158/'4'!AJ158</f>
        <v>8.8940138903209107E-2</v>
      </c>
      <c r="BG158" s="373">
        <v>1.146989835809226E-28</v>
      </c>
      <c r="BH158" s="374">
        <f>BG158/'4'!AK158</f>
        <v>8.8940138903209107E-2</v>
      </c>
      <c r="BI158" s="373">
        <v>67.06940681472507</v>
      </c>
      <c r="BJ158" s="374">
        <f>BI158/'4'!AL158</f>
        <v>0.11469898358092259</v>
      </c>
      <c r="BK158" s="373">
        <v>1.146989835809226E-28</v>
      </c>
      <c r="BL158" s="374">
        <f>BK158/'4'!AM158</f>
        <v>8.8940138903209107E-2</v>
      </c>
      <c r="BM158" s="373">
        <v>1.146989835809226E-28</v>
      </c>
      <c r="BN158" s="374">
        <f>BM158/'4'!AN158</f>
        <v>8.8940138903209107E-2</v>
      </c>
      <c r="BO158" s="373">
        <v>67.06940681472507</v>
      </c>
      <c r="BP158" s="374">
        <f>BO158/'4'!AO158</f>
        <v>0.11469898358092259</v>
      </c>
      <c r="BQ158" s="373">
        <v>67.06940681472507</v>
      </c>
      <c r="BR158" s="374">
        <f>BQ158/'4'!AP158</f>
        <v>0.11469898358092259</v>
      </c>
      <c r="BS158" s="373">
        <v>1.146989835809226E-28</v>
      </c>
      <c r="BT158" s="375">
        <f>BS158/'4'!AQ158</f>
        <v>0.11469898358092259</v>
      </c>
    </row>
    <row r="159" spans="1:72" s="376" customFormat="1" ht="15">
      <c r="A159" s="305"/>
      <c r="B159" s="256">
        <v>131</v>
      </c>
      <c r="C159" s="1084" t="s">
        <v>677</v>
      </c>
      <c r="D159" s="1084"/>
      <c r="E159" s="1084"/>
      <c r="F159" s="1084"/>
      <c r="G159" s="1084"/>
      <c r="H159" s="1085" t="s">
        <v>788</v>
      </c>
      <c r="I159" s="1086"/>
      <c r="J159" s="315">
        <v>11030</v>
      </c>
      <c r="K159" s="371">
        <v>556.68604229874325</v>
      </c>
      <c r="L159" s="372">
        <f>K159/'4'!M159</f>
        <v>0.11469898358092258</v>
      </c>
      <c r="M159" s="373">
        <v>1.146989835809226E-28</v>
      </c>
      <c r="N159" s="374">
        <f>M159/'4'!N159</f>
        <v>0.11469898358092259</v>
      </c>
      <c r="O159" s="373">
        <v>1.146989835809226E-28</v>
      </c>
      <c r="P159" s="374">
        <f>O159/'4'!O159</f>
        <v>0.11469898358092259</v>
      </c>
      <c r="Q159" s="373">
        <v>1.146989835809226E-28</v>
      </c>
      <c r="R159" s="374">
        <f>Q159/'4'!P159</f>
        <v>0.11469898358092259</v>
      </c>
      <c r="S159" s="373">
        <v>556.68604229874325</v>
      </c>
      <c r="T159" s="374">
        <f>S159/'4'!Q159</f>
        <v>0.11469898358092258</v>
      </c>
      <c r="U159" s="373">
        <v>1.146989835809226E-28</v>
      </c>
      <c r="V159" s="374">
        <f>U159/'4'!R159</f>
        <v>8.8940138903209107E-2</v>
      </c>
      <c r="W159" s="373">
        <v>161.22433229085223</v>
      </c>
      <c r="X159" s="374">
        <f>W159/'4'!S159</f>
        <v>3.3218485173281694E-2</v>
      </c>
      <c r="Y159" s="373">
        <v>1.146989835809226E-28</v>
      </c>
      <c r="Z159" s="374">
        <f>Y159/'4'!T159</f>
        <v>0.11469898358092259</v>
      </c>
      <c r="AA159" s="373">
        <v>-3.3219121750730593E-2</v>
      </c>
      <c r="AB159" s="374">
        <f>AA159/'4'!U159</f>
        <v>0.11469898358092259</v>
      </c>
      <c r="AC159" s="373">
        <v>3.3219121750730593E-2</v>
      </c>
      <c r="AD159" s="375">
        <f>AC159/'4'!V159</f>
        <v>0.11469898358092259</v>
      </c>
      <c r="AE159" s="371">
        <v>1.146989835809226E-28</v>
      </c>
      <c r="AF159" s="374">
        <f>AE159/'4'!W159</f>
        <v>0.11469898358092259</v>
      </c>
      <c r="AG159" s="373">
        <v>1.146989835809226E-28</v>
      </c>
      <c r="AH159" s="374">
        <f>AG159/'4'!X159</f>
        <v>0.11469898358092259</v>
      </c>
      <c r="AI159" s="373">
        <v>1.146989835809226E-28</v>
      </c>
      <c r="AJ159" s="374">
        <f>AI159/'4'!Y159</f>
        <v>0.11469898358092259</v>
      </c>
      <c r="AK159" s="373">
        <v>1.146989835809226E-28</v>
      </c>
      <c r="AL159" s="374">
        <f>AK159/'4'!Z159</f>
        <v>0.11469898358092259</v>
      </c>
      <c r="AM159" s="373">
        <v>1.146989835809226E-28</v>
      </c>
      <c r="AN159" s="374">
        <f>AM159/'4'!AA159</f>
        <v>0.11469898358092259</v>
      </c>
      <c r="AO159" s="373">
        <v>1.146989835809226E-28</v>
      </c>
      <c r="AP159" s="374">
        <f>AO159/'4'!AB159</f>
        <v>0.11469898358092259</v>
      </c>
      <c r="AQ159" s="373">
        <v>1.146989835809226E-28</v>
      </c>
      <c r="AR159" s="374">
        <f>AQ159/'4'!AC159</f>
        <v>0.11469898358092259</v>
      </c>
      <c r="AS159" s="373">
        <v>1.146989835809226E-28</v>
      </c>
      <c r="AT159" s="374">
        <f>AS159/'4'!AD159</f>
        <v>0.11469898358092259</v>
      </c>
      <c r="AU159" s="373">
        <v>1.146989835809226E-28</v>
      </c>
      <c r="AV159" s="374">
        <f>AU159/'4'!AE159</f>
        <v>0.11469898358092259</v>
      </c>
      <c r="AW159" s="373">
        <v>1.146989835809226E-28</v>
      </c>
      <c r="AX159" s="375">
        <f>AW159/'4'!AF159</f>
        <v>0.11469898358092259</v>
      </c>
      <c r="AY159" s="371">
        <v>1.146989835809226E-28</v>
      </c>
      <c r="AZ159" s="375">
        <f>AY159/'4'!AG159</f>
        <v>0.11469898358092259</v>
      </c>
      <c r="BA159" s="373">
        <v>556.68604229874325</v>
      </c>
      <c r="BB159" s="374">
        <f>BA159/'4'!AH159</f>
        <v>0.11469898358092258</v>
      </c>
      <c r="BC159" s="373">
        <v>1.146989835809226E-28</v>
      </c>
      <c r="BD159" s="374">
        <f>BC159/'4'!AI159</f>
        <v>8.8940138903209107E-2</v>
      </c>
      <c r="BE159" s="373">
        <v>1.146989835809226E-28</v>
      </c>
      <c r="BF159" s="374">
        <f>BE159/'4'!AJ159</f>
        <v>8.8940138903209107E-2</v>
      </c>
      <c r="BG159" s="373">
        <v>1.146989835809226E-28</v>
      </c>
      <c r="BH159" s="374">
        <f>BG159/'4'!AK159</f>
        <v>8.8940138903209107E-2</v>
      </c>
      <c r="BI159" s="373">
        <v>556.68604229874325</v>
      </c>
      <c r="BJ159" s="374">
        <f>BI159/'4'!AL159</f>
        <v>0.11469898358092258</v>
      </c>
      <c r="BK159" s="373">
        <v>1.146989835809226E-28</v>
      </c>
      <c r="BL159" s="374">
        <f>BK159/'4'!AM159</f>
        <v>8.8940138903209107E-2</v>
      </c>
      <c r="BM159" s="373">
        <v>161.22433229085223</v>
      </c>
      <c r="BN159" s="374">
        <f>BM159/'4'!AN159</f>
        <v>3.3218485173281694E-2</v>
      </c>
      <c r="BO159" s="373">
        <v>1.146989835809226E-28</v>
      </c>
      <c r="BP159" s="374">
        <f>BO159/'4'!AO159</f>
        <v>0.11469898358092259</v>
      </c>
      <c r="BQ159" s="373">
        <v>-3.3219121750730593E-2</v>
      </c>
      <c r="BR159" s="374">
        <f>BQ159/'4'!AP159</f>
        <v>0.11469898358092259</v>
      </c>
      <c r="BS159" s="373">
        <v>3.3219121750730593E-2</v>
      </c>
      <c r="BT159" s="375">
        <f>BS159/'4'!AQ159</f>
        <v>0.11469898358092259</v>
      </c>
    </row>
    <row r="160" spans="1:72" s="376" customFormat="1" ht="15">
      <c r="A160" s="305"/>
      <c r="B160" s="256">
        <v>132</v>
      </c>
      <c r="C160" s="1084" t="s">
        <v>765</v>
      </c>
      <c r="D160" s="1084"/>
      <c r="E160" s="1084"/>
      <c r="F160" s="1084"/>
      <c r="G160" s="1084"/>
      <c r="H160" s="1085" t="s">
        <v>802</v>
      </c>
      <c r="I160" s="1086"/>
      <c r="J160" s="315">
        <v>11031</v>
      </c>
      <c r="K160" s="371">
        <v>100.85325363521808</v>
      </c>
      <c r="L160" s="372">
        <f>K160/'4'!M160</f>
        <v>0.11469898358092259</v>
      </c>
      <c r="M160" s="373">
        <v>1.146989835809226E-28</v>
      </c>
      <c r="N160" s="374">
        <f>M160/'4'!N160</f>
        <v>0.11469898358092259</v>
      </c>
      <c r="O160" s="373">
        <v>1.146989835809226E-28</v>
      </c>
      <c r="P160" s="374">
        <f>O160/'4'!O160</f>
        <v>0.11469898358092259</v>
      </c>
      <c r="Q160" s="373">
        <v>1.146989835809226E-28</v>
      </c>
      <c r="R160" s="374">
        <f>Q160/'4'!P160</f>
        <v>0.11469898358092259</v>
      </c>
      <c r="S160" s="373">
        <v>100.85325363521808</v>
      </c>
      <c r="T160" s="374">
        <f>S160/'4'!Q160</f>
        <v>0.11469898358092259</v>
      </c>
      <c r="U160" s="373">
        <v>1.146989835809226E-28</v>
      </c>
      <c r="V160" s="374">
        <f>U160/'4'!R160</f>
        <v>8.8940138903209107E-2</v>
      </c>
      <c r="W160" s="373">
        <v>1.146989835809226E-28</v>
      </c>
      <c r="X160" s="374">
        <f>W160/'4'!S160</f>
        <v>8.8940138903209107E-2</v>
      </c>
      <c r="Y160" s="373">
        <v>100.85325363521808</v>
      </c>
      <c r="Z160" s="374">
        <f>Y160/'4'!T160</f>
        <v>0.11469898358092259</v>
      </c>
      <c r="AA160" s="373">
        <v>100.82003451346735</v>
      </c>
      <c r="AB160" s="374">
        <f>AA160/'4'!U160</f>
        <v>0.11469898358092259</v>
      </c>
      <c r="AC160" s="373">
        <v>3.3219121750724633E-2</v>
      </c>
      <c r="AD160" s="375">
        <f>AC160/'4'!V160</f>
        <v>0.11469898358092258</v>
      </c>
      <c r="AE160" s="371">
        <v>1.146989835809226E-28</v>
      </c>
      <c r="AF160" s="374">
        <f>AE160/'4'!W160</f>
        <v>0.11469898358092259</v>
      </c>
      <c r="AG160" s="373">
        <v>1.146989835809226E-28</v>
      </c>
      <c r="AH160" s="374">
        <f>AG160/'4'!X160</f>
        <v>0.11469898358092259</v>
      </c>
      <c r="AI160" s="373">
        <v>1.146989835809226E-28</v>
      </c>
      <c r="AJ160" s="374">
        <f>AI160/'4'!Y160</f>
        <v>0.11469898358092259</v>
      </c>
      <c r="AK160" s="373">
        <v>1.146989835809226E-28</v>
      </c>
      <c r="AL160" s="374">
        <f>AK160/'4'!Z160</f>
        <v>0.11469898358092259</v>
      </c>
      <c r="AM160" s="373">
        <v>1.146989835809226E-28</v>
      </c>
      <c r="AN160" s="374">
        <f>AM160/'4'!AA160</f>
        <v>0.11469898358092259</v>
      </c>
      <c r="AO160" s="373">
        <v>1.146989835809226E-28</v>
      </c>
      <c r="AP160" s="374">
        <f>AO160/'4'!AB160</f>
        <v>0.11469898358092259</v>
      </c>
      <c r="AQ160" s="373">
        <v>1.146989835809226E-28</v>
      </c>
      <c r="AR160" s="374">
        <f>AQ160/'4'!AC160</f>
        <v>0.11469898358092259</v>
      </c>
      <c r="AS160" s="373">
        <v>1.146989835809226E-28</v>
      </c>
      <c r="AT160" s="374">
        <f>AS160/'4'!AD160</f>
        <v>0.11469898358092259</v>
      </c>
      <c r="AU160" s="373">
        <v>3.3219121750724633E-2</v>
      </c>
      <c r="AV160" s="374">
        <f>AU160/'4'!AE160</f>
        <v>0.11469898358092258</v>
      </c>
      <c r="AW160" s="373">
        <v>3.3219121750724633E-2</v>
      </c>
      <c r="AX160" s="375">
        <f>AW160/'4'!AF160</f>
        <v>0.11469898358092258</v>
      </c>
      <c r="AY160" s="371">
        <v>-3.3219121750724633E-2</v>
      </c>
      <c r="AZ160" s="375">
        <f>AY160/'4'!AG160</f>
        <v>0.11469898358092258</v>
      </c>
      <c r="BA160" s="373">
        <v>100.85325363521808</v>
      </c>
      <c r="BB160" s="374">
        <f>BA160/'4'!AH160</f>
        <v>0.11469898358092259</v>
      </c>
      <c r="BC160" s="373">
        <v>1.146989835809226E-28</v>
      </c>
      <c r="BD160" s="374">
        <f>BC160/'4'!AI160</f>
        <v>8.8940138903209107E-2</v>
      </c>
      <c r="BE160" s="373">
        <v>1.146989835809226E-28</v>
      </c>
      <c r="BF160" s="374">
        <f>BE160/'4'!AJ160</f>
        <v>8.8940138903209107E-2</v>
      </c>
      <c r="BG160" s="373">
        <v>1.146989835809226E-28</v>
      </c>
      <c r="BH160" s="374">
        <f>BG160/'4'!AK160</f>
        <v>8.8940138903209107E-2</v>
      </c>
      <c r="BI160" s="373">
        <v>100.85325363521808</v>
      </c>
      <c r="BJ160" s="374">
        <f>BI160/'4'!AL160</f>
        <v>0.11469898358092259</v>
      </c>
      <c r="BK160" s="373">
        <v>1.146989835809226E-28</v>
      </c>
      <c r="BL160" s="374">
        <f>BK160/'4'!AM160</f>
        <v>8.8940138903209107E-2</v>
      </c>
      <c r="BM160" s="373">
        <v>1.146989835809226E-28</v>
      </c>
      <c r="BN160" s="374">
        <f>BM160/'4'!AN160</f>
        <v>8.8940138903209107E-2</v>
      </c>
      <c r="BO160" s="373">
        <v>100.85325363521808</v>
      </c>
      <c r="BP160" s="374">
        <f>BO160/'4'!AO160</f>
        <v>0.11469898358092259</v>
      </c>
      <c r="BQ160" s="373">
        <v>100.85325363521808</v>
      </c>
      <c r="BR160" s="374">
        <f>BQ160/'4'!AP160</f>
        <v>0.11469898358092259</v>
      </c>
      <c r="BS160" s="373">
        <v>1.146989835809226E-28</v>
      </c>
      <c r="BT160" s="375">
        <f>BS160/'4'!AQ160</f>
        <v>0.11469898358092259</v>
      </c>
    </row>
    <row r="161" spans="1:72" s="376" customFormat="1" ht="15">
      <c r="A161" s="305"/>
      <c r="B161" s="256">
        <v>133</v>
      </c>
      <c r="C161" s="1084" t="s">
        <v>765</v>
      </c>
      <c r="D161" s="1084"/>
      <c r="E161" s="1084"/>
      <c r="F161" s="1084"/>
      <c r="G161" s="1084"/>
      <c r="H161" s="1085" t="s">
        <v>802</v>
      </c>
      <c r="I161" s="1086"/>
      <c r="J161" s="315">
        <v>11032</v>
      </c>
      <c r="K161" s="371">
        <v>69.893032163537171</v>
      </c>
      <c r="L161" s="372">
        <f>K161/'4'!M161</f>
        <v>0.11469898358092258</v>
      </c>
      <c r="M161" s="373">
        <v>1.146989835809226E-28</v>
      </c>
      <c r="N161" s="374">
        <f>M161/'4'!N161</f>
        <v>0.11469898358092259</v>
      </c>
      <c r="O161" s="373">
        <v>1.146989835809226E-28</v>
      </c>
      <c r="P161" s="374">
        <f>O161/'4'!O161</f>
        <v>0.11469898358092259</v>
      </c>
      <c r="Q161" s="373">
        <v>1.146989835809226E-28</v>
      </c>
      <c r="R161" s="374">
        <f>Q161/'4'!P161</f>
        <v>0.11469898358092259</v>
      </c>
      <c r="S161" s="373">
        <v>69.893032163537171</v>
      </c>
      <c r="T161" s="374">
        <f>S161/'4'!Q161</f>
        <v>0.11469898358092258</v>
      </c>
      <c r="U161" s="373">
        <v>1.146989835809226E-28</v>
      </c>
      <c r="V161" s="374">
        <f>U161/'4'!R161</f>
        <v>8.8940138903209107E-2</v>
      </c>
      <c r="W161" s="373">
        <v>1.146989835809226E-28</v>
      </c>
      <c r="X161" s="374">
        <f>W161/'4'!S161</f>
        <v>8.8940138903209107E-2</v>
      </c>
      <c r="Y161" s="373">
        <v>69.893032163537171</v>
      </c>
      <c r="Z161" s="374">
        <f>Y161/'4'!T161</f>
        <v>0.11469898358092258</v>
      </c>
      <c r="AA161" s="373">
        <v>69.859813041786438</v>
      </c>
      <c r="AB161" s="374">
        <f>AA161/'4'!U161</f>
        <v>0.11469898358092259</v>
      </c>
      <c r="AC161" s="373">
        <v>3.3219121750737678E-2</v>
      </c>
      <c r="AD161" s="375">
        <f>AC161/'4'!V161</f>
        <v>0.11469898358092261</v>
      </c>
      <c r="AE161" s="371">
        <v>1.146989835809226E-28</v>
      </c>
      <c r="AF161" s="374">
        <f>AE161/'4'!W161</f>
        <v>0.11469898358092259</v>
      </c>
      <c r="AG161" s="373">
        <v>1.146989835809226E-28</v>
      </c>
      <c r="AH161" s="374">
        <f>AG161/'4'!X161</f>
        <v>0.11469898358092259</v>
      </c>
      <c r="AI161" s="373">
        <v>1.146989835809226E-28</v>
      </c>
      <c r="AJ161" s="374">
        <f>AI161/'4'!Y161</f>
        <v>0.11469898358092259</v>
      </c>
      <c r="AK161" s="373">
        <v>1.146989835809226E-28</v>
      </c>
      <c r="AL161" s="374">
        <f>AK161/'4'!Z161</f>
        <v>0.11469898358092259</v>
      </c>
      <c r="AM161" s="373">
        <v>1.146989835809226E-28</v>
      </c>
      <c r="AN161" s="374">
        <f>AM161/'4'!AA161</f>
        <v>0.11469898358092259</v>
      </c>
      <c r="AO161" s="373">
        <v>1.146989835809226E-28</v>
      </c>
      <c r="AP161" s="374">
        <f>AO161/'4'!AB161</f>
        <v>0.11469898358092259</v>
      </c>
      <c r="AQ161" s="373">
        <v>1.146989835809226E-28</v>
      </c>
      <c r="AR161" s="374">
        <f>AQ161/'4'!AC161</f>
        <v>0.11469898358092259</v>
      </c>
      <c r="AS161" s="373">
        <v>1.146989835809226E-28</v>
      </c>
      <c r="AT161" s="374">
        <f>AS161/'4'!AD161</f>
        <v>0.11469898358092259</v>
      </c>
      <c r="AU161" s="373">
        <v>3.3219121750737678E-2</v>
      </c>
      <c r="AV161" s="374">
        <f>AU161/'4'!AE161</f>
        <v>0.11469898358092261</v>
      </c>
      <c r="AW161" s="373">
        <v>3.3219121750737678E-2</v>
      </c>
      <c r="AX161" s="375">
        <f>AW161/'4'!AF161</f>
        <v>0.11469898358092261</v>
      </c>
      <c r="AY161" s="371">
        <v>-3.3219121750737678E-2</v>
      </c>
      <c r="AZ161" s="375">
        <f>AY161/'4'!AG161</f>
        <v>0.11469898358092261</v>
      </c>
      <c r="BA161" s="373">
        <v>69.893032163537171</v>
      </c>
      <c r="BB161" s="374">
        <f>BA161/'4'!AH161</f>
        <v>0.11469898358092258</v>
      </c>
      <c r="BC161" s="373">
        <v>1.146989835809226E-28</v>
      </c>
      <c r="BD161" s="374">
        <f>BC161/'4'!AI161</f>
        <v>8.8940138903209107E-2</v>
      </c>
      <c r="BE161" s="373">
        <v>1.146989835809226E-28</v>
      </c>
      <c r="BF161" s="374">
        <f>BE161/'4'!AJ161</f>
        <v>8.8940138903209107E-2</v>
      </c>
      <c r="BG161" s="373">
        <v>1.146989835809226E-28</v>
      </c>
      <c r="BH161" s="374">
        <f>BG161/'4'!AK161</f>
        <v>8.8940138903209107E-2</v>
      </c>
      <c r="BI161" s="373">
        <v>69.893032163537171</v>
      </c>
      <c r="BJ161" s="374">
        <f>BI161/'4'!AL161</f>
        <v>0.11469898358092258</v>
      </c>
      <c r="BK161" s="373">
        <v>1.146989835809226E-28</v>
      </c>
      <c r="BL161" s="374">
        <f>BK161/'4'!AM161</f>
        <v>8.8940138903209107E-2</v>
      </c>
      <c r="BM161" s="373">
        <v>1.146989835809226E-28</v>
      </c>
      <c r="BN161" s="374">
        <f>BM161/'4'!AN161</f>
        <v>8.8940138903209107E-2</v>
      </c>
      <c r="BO161" s="373">
        <v>69.893032163537171</v>
      </c>
      <c r="BP161" s="374">
        <f>BO161/'4'!AO161</f>
        <v>0.11469898358092258</v>
      </c>
      <c r="BQ161" s="373">
        <v>69.893032163537171</v>
      </c>
      <c r="BR161" s="374">
        <f>BQ161/'4'!AP161</f>
        <v>0.11469898358092258</v>
      </c>
      <c r="BS161" s="373">
        <v>1.146989835809226E-28</v>
      </c>
      <c r="BT161" s="375">
        <f>BS161/'4'!AQ161</f>
        <v>0.11469898358092259</v>
      </c>
    </row>
    <row r="162" spans="1:72" s="376" customFormat="1" ht="15">
      <c r="A162" s="305"/>
      <c r="B162" s="256">
        <v>134</v>
      </c>
      <c r="C162" s="1084" t="s">
        <v>688</v>
      </c>
      <c r="D162" s="1084"/>
      <c r="E162" s="1084"/>
      <c r="F162" s="1084"/>
      <c r="G162" s="1084"/>
      <c r="H162" s="1085" t="s">
        <v>788</v>
      </c>
      <c r="I162" s="1086"/>
      <c r="J162" s="315">
        <v>11037</v>
      </c>
      <c r="K162" s="371">
        <v>306.71215112449556</v>
      </c>
      <c r="L162" s="372">
        <f>K162/'4'!M162</f>
        <v>0.11469898358092259</v>
      </c>
      <c r="M162" s="373">
        <v>1.146989835809226E-28</v>
      </c>
      <c r="N162" s="374">
        <f>M162/'4'!N162</f>
        <v>0.11469898358092259</v>
      </c>
      <c r="O162" s="373">
        <v>1.146989835809226E-28</v>
      </c>
      <c r="P162" s="374">
        <f>O162/'4'!O162</f>
        <v>0.11469898358092259</v>
      </c>
      <c r="Q162" s="373">
        <v>1.146989835809226E-28</v>
      </c>
      <c r="R162" s="374">
        <f>Q162/'4'!P162</f>
        <v>0.11469898358092259</v>
      </c>
      <c r="S162" s="373">
        <v>306.71215112449556</v>
      </c>
      <c r="T162" s="374">
        <f>S162/'4'!Q162</f>
        <v>0.11469898358092259</v>
      </c>
      <c r="U162" s="373">
        <v>1.146989835809226E-28</v>
      </c>
      <c r="V162" s="374">
        <f>U162/'4'!R162</f>
        <v>8.8940138903209107E-2</v>
      </c>
      <c r="W162" s="373">
        <v>1.146989835809226E-28</v>
      </c>
      <c r="X162" s="374">
        <f>W162/'4'!S162</f>
        <v>8.8940138903209107E-2</v>
      </c>
      <c r="Y162" s="373">
        <v>306.71215112449556</v>
      </c>
      <c r="Z162" s="374">
        <f>Y162/'4'!T162</f>
        <v>0.11469898358092259</v>
      </c>
      <c r="AA162" s="373">
        <v>306.67893200274489</v>
      </c>
      <c r="AB162" s="374">
        <f>AA162/'4'!U162</f>
        <v>0.11469898358092261</v>
      </c>
      <c r="AC162" s="373">
        <v>3.3219121750711594E-2</v>
      </c>
      <c r="AD162" s="375">
        <f>AC162/'4'!V162</f>
        <v>0.11469898358092259</v>
      </c>
      <c r="AE162" s="371">
        <v>1.146989835809226E-28</v>
      </c>
      <c r="AF162" s="374">
        <f>AE162/'4'!W162</f>
        <v>0.11469898358092259</v>
      </c>
      <c r="AG162" s="373">
        <v>1.146989835809226E-28</v>
      </c>
      <c r="AH162" s="374">
        <f>AG162/'4'!X162</f>
        <v>0.11469898358092259</v>
      </c>
      <c r="AI162" s="373">
        <v>1.146989835809226E-28</v>
      </c>
      <c r="AJ162" s="374">
        <f>AI162/'4'!Y162</f>
        <v>0.11469898358092259</v>
      </c>
      <c r="AK162" s="373">
        <v>1.146989835809226E-28</v>
      </c>
      <c r="AL162" s="374">
        <f>AK162/'4'!Z162</f>
        <v>0.11469898358092259</v>
      </c>
      <c r="AM162" s="373">
        <v>1.146989835809226E-28</v>
      </c>
      <c r="AN162" s="374">
        <f>AM162/'4'!AA162</f>
        <v>0.11469898358092259</v>
      </c>
      <c r="AO162" s="373">
        <v>1.146989835809226E-28</v>
      </c>
      <c r="AP162" s="374">
        <f>AO162/'4'!AB162</f>
        <v>0.11469898358092259</v>
      </c>
      <c r="AQ162" s="373">
        <v>1.146989835809226E-28</v>
      </c>
      <c r="AR162" s="374">
        <f>AQ162/'4'!AC162</f>
        <v>0.11469898358092259</v>
      </c>
      <c r="AS162" s="373">
        <v>1.146989835809226E-28</v>
      </c>
      <c r="AT162" s="374">
        <f>AS162/'4'!AD162</f>
        <v>0.11469898358092259</v>
      </c>
      <c r="AU162" s="373">
        <v>3.3219121750711594E-2</v>
      </c>
      <c r="AV162" s="374">
        <f>AU162/'4'!AE162</f>
        <v>0.11469898358092259</v>
      </c>
      <c r="AW162" s="373">
        <v>3.3219121750711594E-2</v>
      </c>
      <c r="AX162" s="375">
        <f>AW162/'4'!AF162</f>
        <v>0.11469898358092259</v>
      </c>
      <c r="AY162" s="371">
        <v>-3.3219121750711594E-2</v>
      </c>
      <c r="AZ162" s="375">
        <f>AY162/'4'!AG162</f>
        <v>0.11469898358092259</v>
      </c>
      <c r="BA162" s="373">
        <v>306.71215112449556</v>
      </c>
      <c r="BB162" s="374">
        <f>BA162/'4'!AH162</f>
        <v>0.11469898358092259</v>
      </c>
      <c r="BC162" s="373">
        <v>1.146989835809226E-28</v>
      </c>
      <c r="BD162" s="374">
        <f>BC162/'4'!AI162</f>
        <v>8.8940138903209107E-2</v>
      </c>
      <c r="BE162" s="373">
        <v>1.146989835809226E-28</v>
      </c>
      <c r="BF162" s="374">
        <f>BE162/'4'!AJ162</f>
        <v>8.8940138903209107E-2</v>
      </c>
      <c r="BG162" s="373">
        <v>1.146989835809226E-28</v>
      </c>
      <c r="BH162" s="374">
        <f>BG162/'4'!AK162</f>
        <v>8.8940138903209107E-2</v>
      </c>
      <c r="BI162" s="373">
        <v>306.71215112449556</v>
      </c>
      <c r="BJ162" s="374">
        <f>BI162/'4'!AL162</f>
        <v>0.11469898358092259</v>
      </c>
      <c r="BK162" s="373">
        <v>1.146989835809226E-28</v>
      </c>
      <c r="BL162" s="374">
        <f>BK162/'4'!AM162</f>
        <v>8.8940138903209107E-2</v>
      </c>
      <c r="BM162" s="373">
        <v>1.146989835809226E-28</v>
      </c>
      <c r="BN162" s="374">
        <f>BM162/'4'!AN162</f>
        <v>8.8940138903209107E-2</v>
      </c>
      <c r="BO162" s="373">
        <v>306.71215112449556</v>
      </c>
      <c r="BP162" s="374">
        <f>BO162/'4'!AO162</f>
        <v>0.11469898358092259</v>
      </c>
      <c r="BQ162" s="373">
        <v>306.71215112449556</v>
      </c>
      <c r="BR162" s="374">
        <f>BQ162/'4'!AP162</f>
        <v>0.11469898358092259</v>
      </c>
      <c r="BS162" s="373">
        <v>1.146989835809226E-28</v>
      </c>
      <c r="BT162" s="375">
        <f>BS162/'4'!AQ162</f>
        <v>0.11469898358092259</v>
      </c>
    </row>
    <row r="163" spans="1:72" s="376" customFormat="1" ht="15">
      <c r="A163" s="305"/>
      <c r="B163" s="256">
        <v>135</v>
      </c>
      <c r="C163" s="1084" t="s">
        <v>766</v>
      </c>
      <c r="D163" s="1084"/>
      <c r="E163" s="1084"/>
      <c r="F163" s="1084"/>
      <c r="G163" s="1084"/>
      <c r="H163" s="1085" t="s">
        <v>788</v>
      </c>
      <c r="I163" s="1086"/>
      <c r="J163" s="315">
        <v>11041</v>
      </c>
      <c r="K163" s="371">
        <v>4344.6292764128029</v>
      </c>
      <c r="L163" s="372">
        <f>K163/'4'!M163</f>
        <v>0.11469898358092261</v>
      </c>
      <c r="M163" s="373">
        <v>1.146989835809226E-28</v>
      </c>
      <c r="N163" s="374">
        <f>M163/'4'!N163</f>
        <v>0.11469898358092259</v>
      </c>
      <c r="O163" s="373">
        <v>1.146989835809226E-28</v>
      </c>
      <c r="P163" s="374">
        <f>O163/'4'!O163</f>
        <v>0.11469898358092259</v>
      </c>
      <c r="Q163" s="373">
        <v>1.146989835809226E-28</v>
      </c>
      <c r="R163" s="374">
        <f>Q163/'4'!P163</f>
        <v>0.11469898358092259</v>
      </c>
      <c r="S163" s="373">
        <v>4344.6292764128029</v>
      </c>
      <c r="T163" s="374">
        <f>S163/'4'!Q163</f>
        <v>0.11469898358092261</v>
      </c>
      <c r="U163" s="373">
        <v>1.146989835809226E-28</v>
      </c>
      <c r="V163" s="374">
        <f>U163/'4'!R163</f>
        <v>8.8940138903209107E-2</v>
      </c>
      <c r="W163" s="373">
        <v>1258.2662017200937</v>
      </c>
      <c r="X163" s="374">
        <f>W163/'4'!S163</f>
        <v>3.3218450926308721E-2</v>
      </c>
      <c r="Y163" s="373">
        <v>1.146989835809226E-28</v>
      </c>
      <c r="Z163" s="374">
        <f>Y163/'4'!T163</f>
        <v>0.11469898358092259</v>
      </c>
      <c r="AA163" s="373">
        <v>-3.3219121750730593E-2</v>
      </c>
      <c r="AB163" s="374">
        <f>AA163/'4'!U163</f>
        <v>0.11469898358092259</v>
      </c>
      <c r="AC163" s="373">
        <v>3.3219121750730593E-2</v>
      </c>
      <c r="AD163" s="375">
        <f>AC163/'4'!V163</f>
        <v>0.11469898358092259</v>
      </c>
      <c r="AE163" s="371">
        <v>1.146989835809226E-28</v>
      </c>
      <c r="AF163" s="374">
        <f>AE163/'4'!W163</f>
        <v>0.11469898358092259</v>
      </c>
      <c r="AG163" s="373">
        <v>1.146989835809226E-28</v>
      </c>
      <c r="AH163" s="374">
        <f>AG163/'4'!X163</f>
        <v>0.11469898358092259</v>
      </c>
      <c r="AI163" s="373">
        <v>1.146989835809226E-28</v>
      </c>
      <c r="AJ163" s="374">
        <f>AI163/'4'!Y163</f>
        <v>0.11469898358092259</v>
      </c>
      <c r="AK163" s="373">
        <v>1.146989835809226E-28</v>
      </c>
      <c r="AL163" s="374">
        <f>AK163/'4'!Z163</f>
        <v>0.11469898358092259</v>
      </c>
      <c r="AM163" s="373">
        <v>1.146989835809226E-28</v>
      </c>
      <c r="AN163" s="374">
        <f>AM163/'4'!AA163</f>
        <v>0.11469898358092259</v>
      </c>
      <c r="AO163" s="373">
        <v>1.146989835809226E-28</v>
      </c>
      <c r="AP163" s="374">
        <f>AO163/'4'!AB163</f>
        <v>0.11469898358092259</v>
      </c>
      <c r="AQ163" s="373">
        <v>1.146989835809226E-28</v>
      </c>
      <c r="AR163" s="374">
        <f>AQ163/'4'!AC163</f>
        <v>0.11469898358092259</v>
      </c>
      <c r="AS163" s="373">
        <v>1.146989835809226E-28</v>
      </c>
      <c r="AT163" s="374">
        <f>AS163/'4'!AD163</f>
        <v>0.11469898358092259</v>
      </c>
      <c r="AU163" s="373">
        <v>1.146989835809226E-28</v>
      </c>
      <c r="AV163" s="374">
        <f>AU163/'4'!AE163</f>
        <v>0.11469898358092259</v>
      </c>
      <c r="AW163" s="373">
        <v>1.146989835809226E-28</v>
      </c>
      <c r="AX163" s="375">
        <f>AW163/'4'!AF163</f>
        <v>0.11469898358092259</v>
      </c>
      <c r="AY163" s="371">
        <v>1.146989835809226E-28</v>
      </c>
      <c r="AZ163" s="375">
        <f>AY163/'4'!AG163</f>
        <v>0.11469898358092259</v>
      </c>
      <c r="BA163" s="373">
        <v>4344.6292764128029</v>
      </c>
      <c r="BB163" s="374">
        <f>BA163/'4'!AH163</f>
        <v>0.11469898358092261</v>
      </c>
      <c r="BC163" s="373">
        <v>1.146989835809226E-28</v>
      </c>
      <c r="BD163" s="374">
        <f>BC163/'4'!AI163</f>
        <v>8.8940138903209107E-2</v>
      </c>
      <c r="BE163" s="373">
        <v>1.146989835809226E-28</v>
      </c>
      <c r="BF163" s="374">
        <f>BE163/'4'!AJ163</f>
        <v>8.8940138903209107E-2</v>
      </c>
      <c r="BG163" s="373">
        <v>1.146989835809226E-28</v>
      </c>
      <c r="BH163" s="374">
        <f>BG163/'4'!AK163</f>
        <v>8.8940138903209107E-2</v>
      </c>
      <c r="BI163" s="373">
        <v>4344.6292764128029</v>
      </c>
      <c r="BJ163" s="374">
        <f>BI163/'4'!AL163</f>
        <v>0.11469898358092261</v>
      </c>
      <c r="BK163" s="373">
        <v>1.146989835809226E-28</v>
      </c>
      <c r="BL163" s="374">
        <f>BK163/'4'!AM163</f>
        <v>8.8940138903209107E-2</v>
      </c>
      <c r="BM163" s="373">
        <v>1258.2662017200937</v>
      </c>
      <c r="BN163" s="374">
        <f>BM163/'4'!AN163</f>
        <v>3.3218450926308721E-2</v>
      </c>
      <c r="BO163" s="373">
        <v>1.146989835809226E-28</v>
      </c>
      <c r="BP163" s="374">
        <f>BO163/'4'!AO163</f>
        <v>0.11469898358092259</v>
      </c>
      <c r="BQ163" s="373">
        <v>-3.3219121750730593E-2</v>
      </c>
      <c r="BR163" s="374">
        <f>BQ163/'4'!AP163</f>
        <v>0.11469898358092259</v>
      </c>
      <c r="BS163" s="373">
        <v>3.3219121750730593E-2</v>
      </c>
      <c r="BT163" s="375">
        <f>BS163/'4'!AQ163</f>
        <v>0.11469898358092259</v>
      </c>
    </row>
    <row r="164" spans="1:72" s="376" customFormat="1" ht="15">
      <c r="A164" s="305"/>
      <c r="B164" s="256">
        <v>136</v>
      </c>
      <c r="C164" s="1084" t="s">
        <v>767</v>
      </c>
      <c r="D164" s="1084"/>
      <c r="E164" s="1084"/>
      <c r="F164" s="1084"/>
      <c r="G164" s="1084"/>
      <c r="H164" s="1085" t="s">
        <v>796</v>
      </c>
      <c r="I164" s="1086"/>
      <c r="J164" s="315">
        <v>11042</v>
      </c>
      <c r="K164" s="371">
        <v>332.19121750730596</v>
      </c>
      <c r="L164" s="372">
        <f>K164/'4'!M164</f>
        <v>0.11469898358092259</v>
      </c>
      <c r="M164" s="373">
        <v>1.146989835809226E-28</v>
      </c>
      <c r="N164" s="374">
        <f>M164/'4'!N164</f>
        <v>0.11469898358092259</v>
      </c>
      <c r="O164" s="373">
        <v>1.146989835809226E-28</v>
      </c>
      <c r="P164" s="374">
        <f>O164/'4'!O164</f>
        <v>0.11469898358092259</v>
      </c>
      <c r="Q164" s="373">
        <v>1.146989835809226E-28</v>
      </c>
      <c r="R164" s="374">
        <f>Q164/'4'!P164</f>
        <v>0.11469898358092259</v>
      </c>
      <c r="S164" s="373">
        <v>332.19121750730596</v>
      </c>
      <c r="T164" s="374">
        <f>S164/'4'!Q164</f>
        <v>0.11469898358092259</v>
      </c>
      <c r="U164" s="373">
        <v>1.146989835809226E-28</v>
      </c>
      <c r="V164" s="374">
        <f>U164/'4'!R164</f>
        <v>8.8940138903209107E-2</v>
      </c>
      <c r="W164" s="373">
        <v>1.146989835809226E-28</v>
      </c>
      <c r="X164" s="374">
        <f>W164/'4'!S164</f>
        <v>8.8940138903209107E-2</v>
      </c>
      <c r="Y164" s="373">
        <v>332.19121750730596</v>
      </c>
      <c r="Z164" s="374">
        <f>Y164/'4'!T164</f>
        <v>0.11469898358092259</v>
      </c>
      <c r="AA164" s="373">
        <v>332.15799838555523</v>
      </c>
      <c r="AB164" s="374">
        <f>AA164/'4'!U164</f>
        <v>0.11469898358092261</v>
      </c>
      <c r="AC164" s="373">
        <v>3.3219121750763754E-2</v>
      </c>
      <c r="AD164" s="375">
        <f>AC164/'4'!V164</f>
        <v>0.11469898358092259</v>
      </c>
      <c r="AE164" s="371">
        <v>1.146989835809226E-28</v>
      </c>
      <c r="AF164" s="374">
        <f>AE164/'4'!W164</f>
        <v>0.11469898358092259</v>
      </c>
      <c r="AG164" s="373">
        <v>1.146989835809226E-28</v>
      </c>
      <c r="AH164" s="374">
        <f>AG164/'4'!X164</f>
        <v>0.11469898358092259</v>
      </c>
      <c r="AI164" s="373">
        <v>1.146989835809226E-28</v>
      </c>
      <c r="AJ164" s="374">
        <f>AI164/'4'!Y164</f>
        <v>0.11469898358092259</v>
      </c>
      <c r="AK164" s="373">
        <v>1.146989835809226E-28</v>
      </c>
      <c r="AL164" s="374">
        <f>AK164/'4'!Z164</f>
        <v>0.11469898358092259</v>
      </c>
      <c r="AM164" s="373">
        <v>1.146989835809226E-28</v>
      </c>
      <c r="AN164" s="374">
        <f>AM164/'4'!AA164</f>
        <v>0.11469898358092259</v>
      </c>
      <c r="AO164" s="373">
        <v>1.146989835809226E-28</v>
      </c>
      <c r="AP164" s="374">
        <f>AO164/'4'!AB164</f>
        <v>0.11469898358092259</v>
      </c>
      <c r="AQ164" s="373">
        <v>1.146989835809226E-28</v>
      </c>
      <c r="AR164" s="374">
        <f>AQ164/'4'!AC164</f>
        <v>0.11469898358092259</v>
      </c>
      <c r="AS164" s="373">
        <v>1.146989835809226E-28</v>
      </c>
      <c r="AT164" s="374">
        <f>AS164/'4'!AD164</f>
        <v>0.11469898358092259</v>
      </c>
      <c r="AU164" s="373">
        <v>3.3219121750763754E-2</v>
      </c>
      <c r="AV164" s="374">
        <f>AU164/'4'!AE164</f>
        <v>0.11469898358092259</v>
      </c>
      <c r="AW164" s="373">
        <v>3.3219121750763754E-2</v>
      </c>
      <c r="AX164" s="375">
        <f>AW164/'4'!AF164</f>
        <v>0.11469898358092259</v>
      </c>
      <c r="AY164" s="371">
        <v>-3.3219121750763754E-2</v>
      </c>
      <c r="AZ164" s="375">
        <f>AY164/'4'!AG164</f>
        <v>0.11469898358092259</v>
      </c>
      <c r="BA164" s="373">
        <v>332.19121750730596</v>
      </c>
      <c r="BB164" s="374">
        <f>BA164/'4'!AH164</f>
        <v>0.11469898358092259</v>
      </c>
      <c r="BC164" s="373">
        <v>1.146989835809226E-28</v>
      </c>
      <c r="BD164" s="374">
        <f>BC164/'4'!AI164</f>
        <v>8.8940138903209107E-2</v>
      </c>
      <c r="BE164" s="373">
        <v>1.146989835809226E-28</v>
      </c>
      <c r="BF164" s="374">
        <f>BE164/'4'!AJ164</f>
        <v>8.8940138903209107E-2</v>
      </c>
      <c r="BG164" s="373">
        <v>1.146989835809226E-28</v>
      </c>
      <c r="BH164" s="374">
        <f>BG164/'4'!AK164</f>
        <v>8.8940138903209107E-2</v>
      </c>
      <c r="BI164" s="373">
        <v>332.19121750730596</v>
      </c>
      <c r="BJ164" s="374">
        <f>BI164/'4'!AL164</f>
        <v>0.11469898358092259</v>
      </c>
      <c r="BK164" s="373">
        <v>1.146989835809226E-28</v>
      </c>
      <c r="BL164" s="374">
        <f>BK164/'4'!AM164</f>
        <v>8.8940138903209107E-2</v>
      </c>
      <c r="BM164" s="373">
        <v>1.146989835809226E-28</v>
      </c>
      <c r="BN164" s="374">
        <f>BM164/'4'!AN164</f>
        <v>8.8940138903209107E-2</v>
      </c>
      <c r="BO164" s="373">
        <v>332.19121750730596</v>
      </c>
      <c r="BP164" s="374">
        <f>BO164/'4'!AO164</f>
        <v>0.11469898358092259</v>
      </c>
      <c r="BQ164" s="373">
        <v>332.19121750730596</v>
      </c>
      <c r="BR164" s="374">
        <f>BQ164/'4'!AP164</f>
        <v>0.11469898358092259</v>
      </c>
      <c r="BS164" s="373">
        <v>1.146989835809226E-28</v>
      </c>
      <c r="BT164" s="375">
        <f>BS164/'4'!AQ164</f>
        <v>0.11469898358092259</v>
      </c>
    </row>
    <row r="165" spans="1:72" s="376" customFormat="1" ht="15">
      <c r="A165" s="305"/>
      <c r="B165" s="256">
        <v>137</v>
      </c>
      <c r="C165" s="1084" t="s">
        <v>767</v>
      </c>
      <c r="D165" s="1084"/>
      <c r="E165" s="1084"/>
      <c r="F165" s="1084"/>
      <c r="G165" s="1084"/>
      <c r="H165" s="1085" t="s">
        <v>796</v>
      </c>
      <c r="I165" s="1086"/>
      <c r="J165" s="315">
        <v>11043</v>
      </c>
      <c r="K165" s="371">
        <v>332.19121750730596</v>
      </c>
      <c r="L165" s="372">
        <f>K165/'4'!M165</f>
        <v>0.11469898358092259</v>
      </c>
      <c r="M165" s="373">
        <v>1.146989835809226E-28</v>
      </c>
      <c r="N165" s="374">
        <f>M165/'4'!N165</f>
        <v>0.11469898358092259</v>
      </c>
      <c r="O165" s="373">
        <v>1.146989835809226E-28</v>
      </c>
      <c r="P165" s="374">
        <f>O165/'4'!O165</f>
        <v>0.11469898358092259</v>
      </c>
      <c r="Q165" s="373">
        <v>1.146989835809226E-28</v>
      </c>
      <c r="R165" s="374">
        <f>Q165/'4'!P165</f>
        <v>0.11469898358092259</v>
      </c>
      <c r="S165" s="373">
        <v>332.19121750730596</v>
      </c>
      <c r="T165" s="374">
        <f>S165/'4'!Q165</f>
        <v>0.11469898358092259</v>
      </c>
      <c r="U165" s="373">
        <v>1.146989835809226E-28</v>
      </c>
      <c r="V165" s="374">
        <f>U165/'4'!R165</f>
        <v>8.8940138903209107E-2</v>
      </c>
      <c r="W165" s="373">
        <v>1.146989835809226E-28</v>
      </c>
      <c r="X165" s="374">
        <f>W165/'4'!S165</f>
        <v>8.8940138903209107E-2</v>
      </c>
      <c r="Y165" s="373">
        <v>332.19121750730596</v>
      </c>
      <c r="Z165" s="374">
        <f>Y165/'4'!T165</f>
        <v>0.11469898358092259</v>
      </c>
      <c r="AA165" s="373">
        <v>332.15799838555523</v>
      </c>
      <c r="AB165" s="374">
        <f>AA165/'4'!U165</f>
        <v>0.11469898358092261</v>
      </c>
      <c r="AC165" s="373">
        <v>3.3219121750763754E-2</v>
      </c>
      <c r="AD165" s="375">
        <f>AC165/'4'!V165</f>
        <v>0.11469898358092259</v>
      </c>
      <c r="AE165" s="371">
        <v>1.146989835809226E-28</v>
      </c>
      <c r="AF165" s="374">
        <f>AE165/'4'!W165</f>
        <v>0.11469898358092259</v>
      </c>
      <c r="AG165" s="373">
        <v>1.146989835809226E-28</v>
      </c>
      <c r="AH165" s="374">
        <f>AG165/'4'!X165</f>
        <v>0.11469898358092259</v>
      </c>
      <c r="AI165" s="373">
        <v>1.146989835809226E-28</v>
      </c>
      <c r="AJ165" s="374">
        <f>AI165/'4'!Y165</f>
        <v>0.11469898358092259</v>
      </c>
      <c r="AK165" s="373">
        <v>1.146989835809226E-28</v>
      </c>
      <c r="AL165" s="374">
        <f>AK165/'4'!Z165</f>
        <v>0.11469898358092259</v>
      </c>
      <c r="AM165" s="373">
        <v>1.146989835809226E-28</v>
      </c>
      <c r="AN165" s="374">
        <f>AM165/'4'!AA165</f>
        <v>0.11469898358092259</v>
      </c>
      <c r="AO165" s="373">
        <v>1.146989835809226E-28</v>
      </c>
      <c r="AP165" s="374">
        <f>AO165/'4'!AB165</f>
        <v>0.11469898358092259</v>
      </c>
      <c r="AQ165" s="373">
        <v>1.146989835809226E-28</v>
      </c>
      <c r="AR165" s="374">
        <f>AQ165/'4'!AC165</f>
        <v>0.11469898358092259</v>
      </c>
      <c r="AS165" s="373">
        <v>1.146989835809226E-28</v>
      </c>
      <c r="AT165" s="374">
        <f>AS165/'4'!AD165</f>
        <v>0.11469898358092259</v>
      </c>
      <c r="AU165" s="373">
        <v>3.3219121750763754E-2</v>
      </c>
      <c r="AV165" s="374">
        <f>AU165/'4'!AE165</f>
        <v>0.11469898358092259</v>
      </c>
      <c r="AW165" s="373">
        <v>3.3219121750763754E-2</v>
      </c>
      <c r="AX165" s="375">
        <f>AW165/'4'!AF165</f>
        <v>0.11469898358092259</v>
      </c>
      <c r="AY165" s="371">
        <v>-3.3219121750763754E-2</v>
      </c>
      <c r="AZ165" s="375">
        <f>AY165/'4'!AG165</f>
        <v>0.11469898358092259</v>
      </c>
      <c r="BA165" s="373">
        <v>332.19121750730596</v>
      </c>
      <c r="BB165" s="374">
        <f>BA165/'4'!AH165</f>
        <v>0.11469898358092259</v>
      </c>
      <c r="BC165" s="373">
        <v>1.146989835809226E-28</v>
      </c>
      <c r="BD165" s="374">
        <f>BC165/'4'!AI165</f>
        <v>8.8940138903209107E-2</v>
      </c>
      <c r="BE165" s="373">
        <v>1.146989835809226E-28</v>
      </c>
      <c r="BF165" s="374">
        <f>BE165/'4'!AJ165</f>
        <v>8.8940138903209107E-2</v>
      </c>
      <c r="BG165" s="373">
        <v>1.146989835809226E-28</v>
      </c>
      <c r="BH165" s="374">
        <f>BG165/'4'!AK165</f>
        <v>8.8940138903209107E-2</v>
      </c>
      <c r="BI165" s="373">
        <v>332.19121750730596</v>
      </c>
      <c r="BJ165" s="374">
        <f>BI165/'4'!AL165</f>
        <v>0.11469898358092259</v>
      </c>
      <c r="BK165" s="373">
        <v>1.146989835809226E-28</v>
      </c>
      <c r="BL165" s="374">
        <f>BK165/'4'!AM165</f>
        <v>8.8940138903209107E-2</v>
      </c>
      <c r="BM165" s="373">
        <v>1.146989835809226E-28</v>
      </c>
      <c r="BN165" s="374">
        <f>BM165/'4'!AN165</f>
        <v>8.8940138903209107E-2</v>
      </c>
      <c r="BO165" s="373">
        <v>332.19121750730596</v>
      </c>
      <c r="BP165" s="374">
        <f>BO165/'4'!AO165</f>
        <v>0.11469898358092259</v>
      </c>
      <c r="BQ165" s="373">
        <v>332.19121750730596</v>
      </c>
      <c r="BR165" s="374">
        <f>BQ165/'4'!AP165</f>
        <v>0.11469898358092259</v>
      </c>
      <c r="BS165" s="373">
        <v>1.146989835809226E-28</v>
      </c>
      <c r="BT165" s="375">
        <f>BS165/'4'!AQ165</f>
        <v>0.11469898358092259</v>
      </c>
    </row>
    <row r="166" spans="1:72" s="376" customFormat="1" ht="15">
      <c r="A166" s="305"/>
      <c r="B166" s="256">
        <v>138</v>
      </c>
      <c r="C166" s="1084" t="s">
        <v>767</v>
      </c>
      <c r="D166" s="1084"/>
      <c r="E166" s="1084"/>
      <c r="F166" s="1084"/>
      <c r="G166" s="1084"/>
      <c r="H166" s="1085" t="s">
        <v>796</v>
      </c>
      <c r="I166" s="1086"/>
      <c r="J166" s="315">
        <v>11044</v>
      </c>
      <c r="K166" s="371">
        <v>332.19121750730596</v>
      </c>
      <c r="L166" s="372">
        <f>K166/'4'!M166</f>
        <v>0.11469898358092259</v>
      </c>
      <c r="M166" s="373">
        <v>1.146989835809226E-28</v>
      </c>
      <c r="N166" s="374">
        <f>M166/'4'!N166</f>
        <v>0.11469898358092259</v>
      </c>
      <c r="O166" s="373">
        <v>1.146989835809226E-28</v>
      </c>
      <c r="P166" s="374">
        <f>O166/'4'!O166</f>
        <v>0.11469898358092259</v>
      </c>
      <c r="Q166" s="373">
        <v>1.146989835809226E-28</v>
      </c>
      <c r="R166" s="374">
        <f>Q166/'4'!P166</f>
        <v>0.11469898358092259</v>
      </c>
      <c r="S166" s="373">
        <v>332.19121750730596</v>
      </c>
      <c r="T166" s="374">
        <f>S166/'4'!Q166</f>
        <v>0.11469898358092259</v>
      </c>
      <c r="U166" s="373">
        <v>1.146989835809226E-28</v>
      </c>
      <c r="V166" s="374">
        <f>U166/'4'!R166</f>
        <v>8.8940138903209107E-2</v>
      </c>
      <c r="W166" s="373">
        <v>1.146989835809226E-28</v>
      </c>
      <c r="X166" s="374">
        <f>W166/'4'!S166</f>
        <v>8.8940138903209107E-2</v>
      </c>
      <c r="Y166" s="373">
        <v>332.19121750730596</v>
      </c>
      <c r="Z166" s="374">
        <f>Y166/'4'!T166</f>
        <v>0.11469898358092259</v>
      </c>
      <c r="AA166" s="373">
        <v>332.15799838555523</v>
      </c>
      <c r="AB166" s="374">
        <f>AA166/'4'!U166</f>
        <v>0.11469898358092261</v>
      </c>
      <c r="AC166" s="373">
        <v>3.3219121750763754E-2</v>
      </c>
      <c r="AD166" s="375">
        <f>AC166/'4'!V166</f>
        <v>0.11469898358092259</v>
      </c>
      <c r="AE166" s="371">
        <v>1.146989835809226E-28</v>
      </c>
      <c r="AF166" s="374">
        <f>AE166/'4'!W166</f>
        <v>0.11469898358092259</v>
      </c>
      <c r="AG166" s="373">
        <v>1.146989835809226E-28</v>
      </c>
      <c r="AH166" s="374">
        <f>AG166/'4'!X166</f>
        <v>0.11469898358092259</v>
      </c>
      <c r="AI166" s="373">
        <v>1.146989835809226E-28</v>
      </c>
      <c r="AJ166" s="374">
        <f>AI166/'4'!Y166</f>
        <v>0.11469898358092259</v>
      </c>
      <c r="AK166" s="373">
        <v>1.146989835809226E-28</v>
      </c>
      <c r="AL166" s="374">
        <f>AK166/'4'!Z166</f>
        <v>0.11469898358092259</v>
      </c>
      <c r="AM166" s="373">
        <v>1.146989835809226E-28</v>
      </c>
      <c r="AN166" s="374">
        <f>AM166/'4'!AA166</f>
        <v>0.11469898358092259</v>
      </c>
      <c r="AO166" s="373">
        <v>1.146989835809226E-28</v>
      </c>
      <c r="AP166" s="374">
        <f>AO166/'4'!AB166</f>
        <v>0.11469898358092259</v>
      </c>
      <c r="AQ166" s="373">
        <v>1.146989835809226E-28</v>
      </c>
      <c r="AR166" s="374">
        <f>AQ166/'4'!AC166</f>
        <v>0.11469898358092259</v>
      </c>
      <c r="AS166" s="373">
        <v>1.146989835809226E-28</v>
      </c>
      <c r="AT166" s="374">
        <f>AS166/'4'!AD166</f>
        <v>0.11469898358092259</v>
      </c>
      <c r="AU166" s="373">
        <v>3.3219121750763754E-2</v>
      </c>
      <c r="AV166" s="374">
        <f>AU166/'4'!AE166</f>
        <v>0.11469898358092259</v>
      </c>
      <c r="AW166" s="373">
        <v>3.3219121750763754E-2</v>
      </c>
      <c r="AX166" s="375">
        <f>AW166/'4'!AF166</f>
        <v>0.11469898358092259</v>
      </c>
      <c r="AY166" s="371">
        <v>-3.3219121750763754E-2</v>
      </c>
      <c r="AZ166" s="375">
        <f>AY166/'4'!AG166</f>
        <v>0.11469898358092259</v>
      </c>
      <c r="BA166" s="373">
        <v>332.19121750730596</v>
      </c>
      <c r="BB166" s="374">
        <f>BA166/'4'!AH166</f>
        <v>0.11469898358092259</v>
      </c>
      <c r="BC166" s="373">
        <v>1.146989835809226E-28</v>
      </c>
      <c r="BD166" s="374">
        <f>BC166/'4'!AI166</f>
        <v>8.8940138903209107E-2</v>
      </c>
      <c r="BE166" s="373">
        <v>1.146989835809226E-28</v>
      </c>
      <c r="BF166" s="374">
        <f>BE166/'4'!AJ166</f>
        <v>8.8940138903209107E-2</v>
      </c>
      <c r="BG166" s="373">
        <v>1.146989835809226E-28</v>
      </c>
      <c r="BH166" s="374">
        <f>BG166/'4'!AK166</f>
        <v>8.8940138903209107E-2</v>
      </c>
      <c r="BI166" s="373">
        <v>332.19121750730596</v>
      </c>
      <c r="BJ166" s="374">
        <f>BI166/'4'!AL166</f>
        <v>0.11469898358092259</v>
      </c>
      <c r="BK166" s="373">
        <v>1.146989835809226E-28</v>
      </c>
      <c r="BL166" s="374">
        <f>BK166/'4'!AM166</f>
        <v>8.8940138903209107E-2</v>
      </c>
      <c r="BM166" s="373">
        <v>1.146989835809226E-28</v>
      </c>
      <c r="BN166" s="374">
        <f>BM166/'4'!AN166</f>
        <v>8.8940138903209107E-2</v>
      </c>
      <c r="BO166" s="373">
        <v>332.19121750730596</v>
      </c>
      <c r="BP166" s="374">
        <f>BO166/'4'!AO166</f>
        <v>0.11469898358092259</v>
      </c>
      <c r="BQ166" s="373">
        <v>332.19121750730596</v>
      </c>
      <c r="BR166" s="374">
        <f>BQ166/'4'!AP166</f>
        <v>0.11469898358092259</v>
      </c>
      <c r="BS166" s="373">
        <v>1.146989835809226E-28</v>
      </c>
      <c r="BT166" s="375">
        <f>BS166/'4'!AQ166</f>
        <v>0.11469898358092259</v>
      </c>
    </row>
    <row r="167" spans="1:72" s="376" customFormat="1" ht="15">
      <c r="A167" s="305"/>
      <c r="B167" s="256">
        <v>139</v>
      </c>
      <c r="C167" s="1084" t="s">
        <v>768</v>
      </c>
      <c r="D167" s="1084"/>
      <c r="E167" s="1084"/>
      <c r="F167" s="1084"/>
      <c r="G167" s="1084"/>
      <c r="H167" s="1085" t="s">
        <v>796</v>
      </c>
      <c r="I167" s="1086"/>
      <c r="J167" s="315">
        <v>11045</v>
      </c>
      <c r="K167" s="371">
        <v>66.438243501461187</v>
      </c>
      <c r="L167" s="372">
        <f>K167/'4'!M167</f>
        <v>0.11469898358092259</v>
      </c>
      <c r="M167" s="373">
        <v>1.146989835809226E-28</v>
      </c>
      <c r="N167" s="374">
        <f>M167/'4'!N167</f>
        <v>0.11469898358092259</v>
      </c>
      <c r="O167" s="373">
        <v>1.146989835809226E-28</v>
      </c>
      <c r="P167" s="374">
        <f>O167/'4'!O167</f>
        <v>0.11469898358092259</v>
      </c>
      <c r="Q167" s="373">
        <v>1.146989835809226E-28</v>
      </c>
      <c r="R167" s="374">
        <f>Q167/'4'!P167</f>
        <v>0.11469898358092259</v>
      </c>
      <c r="S167" s="373">
        <v>66.438243501461187</v>
      </c>
      <c r="T167" s="374">
        <f>S167/'4'!Q167</f>
        <v>0.11469898358092259</v>
      </c>
      <c r="U167" s="373">
        <v>1.146989835809226E-28</v>
      </c>
      <c r="V167" s="374">
        <f>U167/'4'!R167</f>
        <v>8.8940138903209107E-2</v>
      </c>
      <c r="W167" s="373">
        <v>1.146989835809226E-28</v>
      </c>
      <c r="X167" s="374">
        <f>W167/'4'!S167</f>
        <v>8.8940138903209107E-2</v>
      </c>
      <c r="Y167" s="373">
        <v>66.438243501461187</v>
      </c>
      <c r="Z167" s="374">
        <f>Y167/'4'!T167</f>
        <v>0.11469898358092259</v>
      </c>
      <c r="AA167" s="373">
        <v>66.405024379710468</v>
      </c>
      <c r="AB167" s="374">
        <f>AA167/'4'!U167</f>
        <v>0.11469898358092261</v>
      </c>
      <c r="AC167" s="373">
        <v>3.3219121750724633E-2</v>
      </c>
      <c r="AD167" s="375">
        <f>AC167/'4'!V167</f>
        <v>0.11469898358092258</v>
      </c>
      <c r="AE167" s="371">
        <v>1.146989835809226E-28</v>
      </c>
      <c r="AF167" s="374">
        <f>AE167/'4'!W167</f>
        <v>0.11469898358092259</v>
      </c>
      <c r="AG167" s="373">
        <v>1.146989835809226E-28</v>
      </c>
      <c r="AH167" s="374">
        <f>AG167/'4'!X167</f>
        <v>0.11469898358092259</v>
      </c>
      <c r="AI167" s="373">
        <v>1.146989835809226E-28</v>
      </c>
      <c r="AJ167" s="374">
        <f>AI167/'4'!Y167</f>
        <v>0.11469898358092259</v>
      </c>
      <c r="AK167" s="373">
        <v>1.146989835809226E-28</v>
      </c>
      <c r="AL167" s="374">
        <f>AK167/'4'!Z167</f>
        <v>0.11469898358092259</v>
      </c>
      <c r="AM167" s="373">
        <v>1.146989835809226E-28</v>
      </c>
      <c r="AN167" s="374">
        <f>AM167/'4'!AA167</f>
        <v>0.11469898358092259</v>
      </c>
      <c r="AO167" s="373">
        <v>1.146989835809226E-28</v>
      </c>
      <c r="AP167" s="374">
        <f>AO167/'4'!AB167</f>
        <v>0.11469898358092259</v>
      </c>
      <c r="AQ167" s="373">
        <v>1.146989835809226E-28</v>
      </c>
      <c r="AR167" s="374">
        <f>AQ167/'4'!AC167</f>
        <v>0.11469898358092259</v>
      </c>
      <c r="AS167" s="373">
        <v>1.146989835809226E-28</v>
      </c>
      <c r="AT167" s="374">
        <f>AS167/'4'!AD167</f>
        <v>0.11469898358092259</v>
      </c>
      <c r="AU167" s="373">
        <v>3.3219121750724633E-2</v>
      </c>
      <c r="AV167" s="374">
        <f>AU167/'4'!AE167</f>
        <v>0.11469898358092258</v>
      </c>
      <c r="AW167" s="373">
        <v>3.3219121750724633E-2</v>
      </c>
      <c r="AX167" s="375">
        <f>AW167/'4'!AF167</f>
        <v>0.11469898358092258</v>
      </c>
      <c r="AY167" s="371">
        <v>-3.3219121750724633E-2</v>
      </c>
      <c r="AZ167" s="375">
        <f>AY167/'4'!AG167</f>
        <v>0.11469898358092258</v>
      </c>
      <c r="BA167" s="373">
        <v>66.438243501461187</v>
      </c>
      <c r="BB167" s="374">
        <f>BA167/'4'!AH167</f>
        <v>0.11469898358092259</v>
      </c>
      <c r="BC167" s="373">
        <v>1.146989835809226E-28</v>
      </c>
      <c r="BD167" s="374">
        <f>BC167/'4'!AI167</f>
        <v>8.8940138903209107E-2</v>
      </c>
      <c r="BE167" s="373">
        <v>1.146989835809226E-28</v>
      </c>
      <c r="BF167" s="374">
        <f>BE167/'4'!AJ167</f>
        <v>8.8940138903209107E-2</v>
      </c>
      <c r="BG167" s="373">
        <v>1.146989835809226E-28</v>
      </c>
      <c r="BH167" s="374">
        <f>BG167/'4'!AK167</f>
        <v>8.8940138903209107E-2</v>
      </c>
      <c r="BI167" s="373">
        <v>66.438243501461187</v>
      </c>
      <c r="BJ167" s="374">
        <f>BI167/'4'!AL167</f>
        <v>0.11469898358092259</v>
      </c>
      <c r="BK167" s="373">
        <v>1.146989835809226E-28</v>
      </c>
      <c r="BL167" s="374">
        <f>BK167/'4'!AM167</f>
        <v>8.8940138903209107E-2</v>
      </c>
      <c r="BM167" s="373">
        <v>1.146989835809226E-28</v>
      </c>
      <c r="BN167" s="374">
        <f>BM167/'4'!AN167</f>
        <v>8.8940138903209107E-2</v>
      </c>
      <c r="BO167" s="373">
        <v>66.438243501461187</v>
      </c>
      <c r="BP167" s="374">
        <f>BO167/'4'!AO167</f>
        <v>0.11469898358092259</v>
      </c>
      <c r="BQ167" s="373">
        <v>66.438243501461187</v>
      </c>
      <c r="BR167" s="374">
        <f>BQ167/'4'!AP167</f>
        <v>0.11469898358092259</v>
      </c>
      <c r="BS167" s="373">
        <v>1.146989835809226E-28</v>
      </c>
      <c r="BT167" s="375">
        <f>BS167/'4'!AQ167</f>
        <v>0.11469898358092259</v>
      </c>
    </row>
    <row r="168" spans="1:72" s="376" customFormat="1" ht="15">
      <c r="A168" s="305"/>
      <c r="B168" s="256">
        <v>140</v>
      </c>
      <c r="C168" s="1084" t="s">
        <v>768</v>
      </c>
      <c r="D168" s="1084"/>
      <c r="E168" s="1084"/>
      <c r="F168" s="1084"/>
      <c r="G168" s="1084"/>
      <c r="H168" s="1085" t="s">
        <v>796</v>
      </c>
      <c r="I168" s="1086"/>
      <c r="J168" s="315">
        <v>11046</v>
      </c>
      <c r="K168" s="371">
        <v>66.438243501461187</v>
      </c>
      <c r="L168" s="372">
        <f>K168/'4'!M168</f>
        <v>0.11469898358092259</v>
      </c>
      <c r="M168" s="373">
        <v>1.146989835809226E-28</v>
      </c>
      <c r="N168" s="374">
        <f>M168/'4'!N168</f>
        <v>0.11469898358092259</v>
      </c>
      <c r="O168" s="373">
        <v>1.146989835809226E-28</v>
      </c>
      <c r="P168" s="374">
        <f>O168/'4'!O168</f>
        <v>0.11469898358092259</v>
      </c>
      <c r="Q168" s="373">
        <v>1.146989835809226E-28</v>
      </c>
      <c r="R168" s="374">
        <f>Q168/'4'!P168</f>
        <v>0.11469898358092259</v>
      </c>
      <c r="S168" s="373">
        <v>66.438243501461187</v>
      </c>
      <c r="T168" s="374">
        <f>S168/'4'!Q168</f>
        <v>0.11469898358092259</v>
      </c>
      <c r="U168" s="373">
        <v>1.146989835809226E-28</v>
      </c>
      <c r="V168" s="374">
        <f>U168/'4'!R168</f>
        <v>8.8940138903209107E-2</v>
      </c>
      <c r="W168" s="373">
        <v>1.146989835809226E-28</v>
      </c>
      <c r="X168" s="374">
        <f>W168/'4'!S168</f>
        <v>8.8940138903209107E-2</v>
      </c>
      <c r="Y168" s="373">
        <v>66.438243501461187</v>
      </c>
      <c r="Z168" s="374">
        <f>Y168/'4'!T168</f>
        <v>0.11469898358092259</v>
      </c>
      <c r="AA168" s="373">
        <v>66.405024379710468</v>
      </c>
      <c r="AB168" s="374">
        <f>AA168/'4'!U168</f>
        <v>0.11469898358092261</v>
      </c>
      <c r="AC168" s="373">
        <v>3.3219121750724633E-2</v>
      </c>
      <c r="AD168" s="375">
        <f>AC168/'4'!V168</f>
        <v>0.11469898358092258</v>
      </c>
      <c r="AE168" s="371">
        <v>1.146989835809226E-28</v>
      </c>
      <c r="AF168" s="374">
        <f>AE168/'4'!W168</f>
        <v>0.11469898358092259</v>
      </c>
      <c r="AG168" s="373">
        <v>1.146989835809226E-28</v>
      </c>
      <c r="AH168" s="374">
        <f>AG168/'4'!X168</f>
        <v>0.11469898358092259</v>
      </c>
      <c r="AI168" s="373">
        <v>1.146989835809226E-28</v>
      </c>
      <c r="AJ168" s="374">
        <f>AI168/'4'!Y168</f>
        <v>0.11469898358092259</v>
      </c>
      <c r="AK168" s="373">
        <v>1.146989835809226E-28</v>
      </c>
      <c r="AL168" s="374">
        <f>AK168/'4'!Z168</f>
        <v>0.11469898358092259</v>
      </c>
      <c r="AM168" s="373">
        <v>1.146989835809226E-28</v>
      </c>
      <c r="AN168" s="374">
        <f>AM168/'4'!AA168</f>
        <v>0.11469898358092259</v>
      </c>
      <c r="AO168" s="373">
        <v>1.146989835809226E-28</v>
      </c>
      <c r="AP168" s="374">
        <f>AO168/'4'!AB168</f>
        <v>0.11469898358092259</v>
      </c>
      <c r="AQ168" s="373">
        <v>1.146989835809226E-28</v>
      </c>
      <c r="AR168" s="374">
        <f>AQ168/'4'!AC168</f>
        <v>0.11469898358092259</v>
      </c>
      <c r="AS168" s="373">
        <v>1.146989835809226E-28</v>
      </c>
      <c r="AT168" s="374">
        <f>AS168/'4'!AD168</f>
        <v>0.11469898358092259</v>
      </c>
      <c r="AU168" s="373">
        <v>3.3219121750724633E-2</v>
      </c>
      <c r="AV168" s="374">
        <f>AU168/'4'!AE168</f>
        <v>0.11469898358092258</v>
      </c>
      <c r="AW168" s="373">
        <v>3.3219121750724633E-2</v>
      </c>
      <c r="AX168" s="375">
        <f>AW168/'4'!AF168</f>
        <v>0.11469898358092258</v>
      </c>
      <c r="AY168" s="371">
        <v>-3.3219121750724633E-2</v>
      </c>
      <c r="AZ168" s="375">
        <f>AY168/'4'!AG168</f>
        <v>0.11469898358092258</v>
      </c>
      <c r="BA168" s="373">
        <v>66.438243501461187</v>
      </c>
      <c r="BB168" s="374">
        <f>BA168/'4'!AH168</f>
        <v>0.11469898358092259</v>
      </c>
      <c r="BC168" s="373">
        <v>1.146989835809226E-28</v>
      </c>
      <c r="BD168" s="374">
        <f>BC168/'4'!AI168</f>
        <v>8.8940138903209107E-2</v>
      </c>
      <c r="BE168" s="373">
        <v>1.146989835809226E-28</v>
      </c>
      <c r="BF168" s="374">
        <f>BE168/'4'!AJ168</f>
        <v>8.8940138903209107E-2</v>
      </c>
      <c r="BG168" s="373">
        <v>1.146989835809226E-28</v>
      </c>
      <c r="BH168" s="374">
        <f>BG168/'4'!AK168</f>
        <v>8.8940138903209107E-2</v>
      </c>
      <c r="BI168" s="373">
        <v>66.438243501461187</v>
      </c>
      <c r="BJ168" s="374">
        <f>BI168/'4'!AL168</f>
        <v>0.11469898358092259</v>
      </c>
      <c r="BK168" s="373">
        <v>1.146989835809226E-28</v>
      </c>
      <c r="BL168" s="374">
        <f>BK168/'4'!AM168</f>
        <v>8.8940138903209107E-2</v>
      </c>
      <c r="BM168" s="373">
        <v>1.146989835809226E-28</v>
      </c>
      <c r="BN168" s="374">
        <f>BM168/'4'!AN168</f>
        <v>8.8940138903209107E-2</v>
      </c>
      <c r="BO168" s="373">
        <v>66.438243501461187</v>
      </c>
      <c r="BP168" s="374">
        <f>BO168/'4'!AO168</f>
        <v>0.11469898358092259</v>
      </c>
      <c r="BQ168" s="373">
        <v>66.438243501461187</v>
      </c>
      <c r="BR168" s="374">
        <f>BQ168/'4'!AP168</f>
        <v>0.11469898358092259</v>
      </c>
      <c r="BS168" s="373">
        <v>1.146989835809226E-28</v>
      </c>
      <c r="BT168" s="375">
        <f>BS168/'4'!AQ168</f>
        <v>0.11469898358092259</v>
      </c>
    </row>
    <row r="169" spans="1:72" ht="15">
      <c r="A169" s="305"/>
      <c r="B169" s="256">
        <v>141</v>
      </c>
      <c r="C169" s="1084" t="s">
        <v>768</v>
      </c>
      <c r="D169" s="1084"/>
      <c r="E169" s="1084"/>
      <c r="F169" s="1084"/>
      <c r="G169" s="1084"/>
      <c r="H169" s="1085" t="s">
        <v>796</v>
      </c>
      <c r="I169" s="1086"/>
      <c r="J169" s="315">
        <v>11047</v>
      </c>
      <c r="K169" s="371">
        <v>66.438243501461187</v>
      </c>
      <c r="L169" s="372">
        <f>K169/'4'!M169</f>
        <v>0.11469898358092259</v>
      </c>
      <c r="M169" s="373">
        <v>1.146989835809226E-28</v>
      </c>
      <c r="N169" s="374">
        <f>M169/'4'!N169</f>
        <v>0.11469898358092259</v>
      </c>
      <c r="O169" s="373">
        <v>1.146989835809226E-28</v>
      </c>
      <c r="P169" s="374">
        <f>O169/'4'!O169</f>
        <v>0.11469898358092259</v>
      </c>
      <c r="Q169" s="373">
        <v>1.146989835809226E-28</v>
      </c>
      <c r="R169" s="374">
        <f>Q169/'4'!P169</f>
        <v>0.11469898358092259</v>
      </c>
      <c r="S169" s="373">
        <v>66.438243501461187</v>
      </c>
      <c r="T169" s="374">
        <f>S169/'4'!Q169</f>
        <v>0.11469898358092259</v>
      </c>
      <c r="U169" s="373">
        <v>1.146989835809226E-28</v>
      </c>
      <c r="V169" s="374">
        <f>U169/'4'!R169</f>
        <v>8.8940138903209107E-2</v>
      </c>
      <c r="W169" s="373">
        <v>1.146989835809226E-28</v>
      </c>
      <c r="X169" s="374">
        <f>W169/'4'!S169</f>
        <v>8.8940138903209107E-2</v>
      </c>
      <c r="Y169" s="373">
        <v>66.438243501461187</v>
      </c>
      <c r="Z169" s="374">
        <f>Y169/'4'!T169</f>
        <v>0.11469898358092259</v>
      </c>
      <c r="AA169" s="373">
        <v>66.405024379710468</v>
      </c>
      <c r="AB169" s="374">
        <f>AA169/'4'!U169</f>
        <v>0.11469898358092261</v>
      </c>
      <c r="AC169" s="373">
        <v>3.3219121750724633E-2</v>
      </c>
      <c r="AD169" s="375">
        <f>AC169/'4'!V169</f>
        <v>0.11469898358092258</v>
      </c>
      <c r="AE169" s="371">
        <v>1.146989835809226E-28</v>
      </c>
      <c r="AF169" s="374">
        <f>AE169/'4'!W169</f>
        <v>0.11469898358092259</v>
      </c>
      <c r="AG169" s="373">
        <v>1.146989835809226E-28</v>
      </c>
      <c r="AH169" s="374">
        <f>AG169/'4'!X169</f>
        <v>0.11469898358092259</v>
      </c>
      <c r="AI169" s="373">
        <v>1.146989835809226E-28</v>
      </c>
      <c r="AJ169" s="374">
        <f>AI169/'4'!Y169</f>
        <v>0.11469898358092259</v>
      </c>
      <c r="AK169" s="373">
        <v>1.146989835809226E-28</v>
      </c>
      <c r="AL169" s="374">
        <f>AK169/'4'!Z169</f>
        <v>0.11469898358092259</v>
      </c>
      <c r="AM169" s="373">
        <v>1.146989835809226E-28</v>
      </c>
      <c r="AN169" s="374">
        <f>AM169/'4'!AA169</f>
        <v>0.11469898358092259</v>
      </c>
      <c r="AO169" s="373">
        <v>1.146989835809226E-28</v>
      </c>
      <c r="AP169" s="374">
        <f>AO169/'4'!AB169</f>
        <v>0.11469898358092259</v>
      </c>
      <c r="AQ169" s="373">
        <v>1.146989835809226E-28</v>
      </c>
      <c r="AR169" s="374">
        <f>AQ169/'4'!AC169</f>
        <v>0.11469898358092259</v>
      </c>
      <c r="AS169" s="373">
        <v>1.146989835809226E-28</v>
      </c>
      <c r="AT169" s="374">
        <f>AS169/'4'!AD169</f>
        <v>0.11469898358092259</v>
      </c>
      <c r="AU169" s="373">
        <v>3.3219121750724633E-2</v>
      </c>
      <c r="AV169" s="374">
        <f>AU169/'4'!AE169</f>
        <v>0.11469898358092258</v>
      </c>
      <c r="AW169" s="373">
        <v>3.3219121750724633E-2</v>
      </c>
      <c r="AX169" s="375">
        <f>AW169/'4'!AF169</f>
        <v>0.11469898358092258</v>
      </c>
      <c r="AY169" s="371">
        <v>-3.3219121750724633E-2</v>
      </c>
      <c r="AZ169" s="375">
        <f>AY169/'4'!AG169</f>
        <v>0.11469898358092258</v>
      </c>
      <c r="BA169" s="373">
        <v>66.438243501461187</v>
      </c>
      <c r="BB169" s="374">
        <f>BA169/'4'!AH169</f>
        <v>0.11469898358092259</v>
      </c>
      <c r="BC169" s="373">
        <v>1.146989835809226E-28</v>
      </c>
      <c r="BD169" s="374">
        <f>BC169/'4'!AI169</f>
        <v>8.8940138903209107E-2</v>
      </c>
      <c r="BE169" s="373">
        <v>1.146989835809226E-28</v>
      </c>
      <c r="BF169" s="374">
        <f>BE169/'4'!AJ169</f>
        <v>8.8940138903209107E-2</v>
      </c>
      <c r="BG169" s="373">
        <v>1.146989835809226E-28</v>
      </c>
      <c r="BH169" s="374">
        <f>BG169/'4'!AK169</f>
        <v>8.8940138903209107E-2</v>
      </c>
      <c r="BI169" s="373">
        <v>66.438243501461187</v>
      </c>
      <c r="BJ169" s="374">
        <f>BI169/'4'!AL169</f>
        <v>0.11469898358092259</v>
      </c>
      <c r="BK169" s="373">
        <v>1.146989835809226E-28</v>
      </c>
      <c r="BL169" s="374">
        <f>BK169/'4'!AM169</f>
        <v>8.8940138903209107E-2</v>
      </c>
      <c r="BM169" s="373">
        <v>1.146989835809226E-28</v>
      </c>
      <c r="BN169" s="374">
        <f>BM169/'4'!AN169</f>
        <v>8.8940138903209107E-2</v>
      </c>
      <c r="BO169" s="373">
        <v>66.438243501461187</v>
      </c>
      <c r="BP169" s="374">
        <f>BO169/'4'!AO169</f>
        <v>0.11469898358092259</v>
      </c>
      <c r="BQ169" s="373">
        <v>66.438243501461187</v>
      </c>
      <c r="BR169" s="374">
        <f>BQ169/'4'!AP169</f>
        <v>0.11469898358092259</v>
      </c>
      <c r="BS169" s="373">
        <v>1.146989835809226E-28</v>
      </c>
      <c r="BT169" s="375">
        <f>BS169/'4'!AQ169</f>
        <v>0.11469898358092259</v>
      </c>
    </row>
    <row r="170" spans="1:72" ht="15">
      <c r="A170" s="305"/>
      <c r="B170" s="256">
        <v>142</v>
      </c>
      <c r="C170" s="1084" t="s">
        <v>769</v>
      </c>
      <c r="D170" s="1084"/>
      <c r="E170" s="1084"/>
      <c r="F170" s="1084"/>
      <c r="G170" s="1084"/>
      <c r="H170" s="1085" t="s">
        <v>796</v>
      </c>
      <c r="I170" s="1086"/>
      <c r="J170" s="315">
        <v>11048</v>
      </c>
      <c r="K170" s="371">
        <v>332.19121750730596</v>
      </c>
      <c r="L170" s="372">
        <f>K170/'4'!M170</f>
        <v>0.11469898358092259</v>
      </c>
      <c r="M170" s="373">
        <v>1.146989835809226E-28</v>
      </c>
      <c r="N170" s="374">
        <f>M170/'4'!N170</f>
        <v>0.11469898358092259</v>
      </c>
      <c r="O170" s="373">
        <v>1.146989835809226E-28</v>
      </c>
      <c r="P170" s="374">
        <f>O170/'4'!O170</f>
        <v>0.11469898358092259</v>
      </c>
      <c r="Q170" s="373">
        <v>1.146989835809226E-28</v>
      </c>
      <c r="R170" s="374">
        <f>Q170/'4'!P170</f>
        <v>0.11469898358092259</v>
      </c>
      <c r="S170" s="373">
        <v>332.19121750730596</v>
      </c>
      <c r="T170" s="374">
        <f>S170/'4'!Q170</f>
        <v>0.11469898358092259</v>
      </c>
      <c r="U170" s="373">
        <v>1.146989835809226E-28</v>
      </c>
      <c r="V170" s="374">
        <f>U170/'4'!R170</f>
        <v>8.8940138903209107E-2</v>
      </c>
      <c r="W170" s="373">
        <v>1.146989835809226E-28</v>
      </c>
      <c r="X170" s="374">
        <f>W170/'4'!S170</f>
        <v>8.8940138903209107E-2</v>
      </c>
      <c r="Y170" s="373">
        <v>332.19121750730596</v>
      </c>
      <c r="Z170" s="374">
        <f>Y170/'4'!T170</f>
        <v>0.11469898358092259</v>
      </c>
      <c r="AA170" s="373">
        <v>332.15799838555523</v>
      </c>
      <c r="AB170" s="374">
        <f>AA170/'4'!U170</f>
        <v>0.11469898358092261</v>
      </c>
      <c r="AC170" s="373">
        <v>3.3219121750763754E-2</v>
      </c>
      <c r="AD170" s="375">
        <f>AC170/'4'!V170</f>
        <v>0.11469898358092259</v>
      </c>
      <c r="AE170" s="371">
        <v>1.146989835809226E-28</v>
      </c>
      <c r="AF170" s="374">
        <f>AE170/'4'!W170</f>
        <v>0.11469898358092259</v>
      </c>
      <c r="AG170" s="373">
        <v>1.146989835809226E-28</v>
      </c>
      <c r="AH170" s="374">
        <f>AG170/'4'!X170</f>
        <v>0.11469898358092259</v>
      </c>
      <c r="AI170" s="373">
        <v>1.146989835809226E-28</v>
      </c>
      <c r="AJ170" s="374">
        <f>AI170/'4'!Y170</f>
        <v>0.11469898358092259</v>
      </c>
      <c r="AK170" s="373">
        <v>1.146989835809226E-28</v>
      </c>
      <c r="AL170" s="374">
        <f>AK170/'4'!Z170</f>
        <v>0.11469898358092259</v>
      </c>
      <c r="AM170" s="373">
        <v>1.146989835809226E-28</v>
      </c>
      <c r="AN170" s="374">
        <f>AM170/'4'!AA170</f>
        <v>0.11469898358092259</v>
      </c>
      <c r="AO170" s="373">
        <v>1.146989835809226E-28</v>
      </c>
      <c r="AP170" s="374">
        <f>AO170/'4'!AB170</f>
        <v>0.11469898358092259</v>
      </c>
      <c r="AQ170" s="373">
        <v>1.146989835809226E-28</v>
      </c>
      <c r="AR170" s="374">
        <f>AQ170/'4'!AC170</f>
        <v>0.11469898358092259</v>
      </c>
      <c r="AS170" s="373">
        <v>1.146989835809226E-28</v>
      </c>
      <c r="AT170" s="374">
        <f>AS170/'4'!AD170</f>
        <v>0.11469898358092259</v>
      </c>
      <c r="AU170" s="373">
        <v>3.3219121750763754E-2</v>
      </c>
      <c r="AV170" s="374">
        <f>AU170/'4'!AE170</f>
        <v>0.11469898358092259</v>
      </c>
      <c r="AW170" s="373">
        <v>3.3219121750763754E-2</v>
      </c>
      <c r="AX170" s="375">
        <f>AW170/'4'!AF170</f>
        <v>0.11469898358092259</v>
      </c>
      <c r="AY170" s="371">
        <v>-3.3219121750763754E-2</v>
      </c>
      <c r="AZ170" s="375">
        <f>AY170/'4'!AG170</f>
        <v>0.11469898358092259</v>
      </c>
      <c r="BA170" s="373">
        <v>332.19121750730596</v>
      </c>
      <c r="BB170" s="374">
        <f>BA170/'4'!AH170</f>
        <v>0.11469898358092259</v>
      </c>
      <c r="BC170" s="373">
        <v>1.146989835809226E-28</v>
      </c>
      <c r="BD170" s="374">
        <f>BC170/'4'!AI170</f>
        <v>8.8940138903209107E-2</v>
      </c>
      <c r="BE170" s="373">
        <v>1.146989835809226E-28</v>
      </c>
      <c r="BF170" s="374">
        <f>BE170/'4'!AJ170</f>
        <v>8.8940138903209107E-2</v>
      </c>
      <c r="BG170" s="373">
        <v>1.146989835809226E-28</v>
      </c>
      <c r="BH170" s="374">
        <f>BG170/'4'!AK170</f>
        <v>8.8940138903209107E-2</v>
      </c>
      <c r="BI170" s="373">
        <v>332.19121750730596</v>
      </c>
      <c r="BJ170" s="374">
        <f>BI170/'4'!AL170</f>
        <v>0.11469898358092259</v>
      </c>
      <c r="BK170" s="373">
        <v>1.146989835809226E-28</v>
      </c>
      <c r="BL170" s="374">
        <f>BK170/'4'!AM170</f>
        <v>8.8940138903209107E-2</v>
      </c>
      <c r="BM170" s="373">
        <v>1.146989835809226E-28</v>
      </c>
      <c r="BN170" s="374">
        <f>BM170/'4'!AN170</f>
        <v>8.8940138903209107E-2</v>
      </c>
      <c r="BO170" s="373">
        <v>332.19121750730596</v>
      </c>
      <c r="BP170" s="374">
        <f>BO170/'4'!AO170</f>
        <v>0.11469898358092259</v>
      </c>
      <c r="BQ170" s="373">
        <v>332.19121750730596</v>
      </c>
      <c r="BR170" s="374">
        <f>BQ170/'4'!AP170</f>
        <v>0.11469898358092259</v>
      </c>
      <c r="BS170" s="373">
        <v>1.146989835809226E-28</v>
      </c>
      <c r="BT170" s="375">
        <f>BS170/'4'!AQ170</f>
        <v>0.11469898358092259</v>
      </c>
    </row>
    <row r="171" spans="1:72" ht="15">
      <c r="A171" s="305"/>
      <c r="B171" s="256">
        <v>143</v>
      </c>
      <c r="C171" s="1084" t="s">
        <v>769</v>
      </c>
      <c r="D171" s="1084"/>
      <c r="E171" s="1084"/>
      <c r="F171" s="1084"/>
      <c r="G171" s="1084"/>
      <c r="H171" s="1085" t="s">
        <v>796</v>
      </c>
      <c r="I171" s="1086"/>
      <c r="J171" s="315">
        <v>11049</v>
      </c>
      <c r="K171" s="371">
        <v>332.19121750730596</v>
      </c>
      <c r="L171" s="372">
        <f>K171/'4'!M171</f>
        <v>0.11469898358092259</v>
      </c>
      <c r="M171" s="373">
        <v>1.146989835809226E-28</v>
      </c>
      <c r="N171" s="374">
        <f>M171/'4'!N171</f>
        <v>0.11469898358092259</v>
      </c>
      <c r="O171" s="373">
        <v>1.146989835809226E-28</v>
      </c>
      <c r="P171" s="374">
        <f>O171/'4'!O171</f>
        <v>0.11469898358092259</v>
      </c>
      <c r="Q171" s="373">
        <v>1.146989835809226E-28</v>
      </c>
      <c r="R171" s="374">
        <f>Q171/'4'!P171</f>
        <v>0.11469898358092259</v>
      </c>
      <c r="S171" s="373">
        <v>332.19121750730596</v>
      </c>
      <c r="T171" s="374">
        <f>S171/'4'!Q171</f>
        <v>0.11469898358092259</v>
      </c>
      <c r="U171" s="373">
        <v>1.146989835809226E-28</v>
      </c>
      <c r="V171" s="374">
        <f>U171/'4'!R171</f>
        <v>8.8940138903209107E-2</v>
      </c>
      <c r="W171" s="373">
        <v>1.146989835809226E-28</v>
      </c>
      <c r="X171" s="374">
        <f>W171/'4'!S171</f>
        <v>8.8940138903209107E-2</v>
      </c>
      <c r="Y171" s="373">
        <v>332.19121750730596</v>
      </c>
      <c r="Z171" s="374">
        <f>Y171/'4'!T171</f>
        <v>0.11469898358092259</v>
      </c>
      <c r="AA171" s="373">
        <v>332.15799838555523</v>
      </c>
      <c r="AB171" s="374">
        <f>AA171/'4'!U171</f>
        <v>0.11469898358092261</v>
      </c>
      <c r="AC171" s="373">
        <v>3.3219121750763754E-2</v>
      </c>
      <c r="AD171" s="375">
        <f>AC171/'4'!V171</f>
        <v>0.11469898358092259</v>
      </c>
      <c r="AE171" s="371">
        <v>1.146989835809226E-28</v>
      </c>
      <c r="AF171" s="374">
        <f>AE171/'4'!W171</f>
        <v>0.11469898358092259</v>
      </c>
      <c r="AG171" s="373">
        <v>1.146989835809226E-28</v>
      </c>
      <c r="AH171" s="374">
        <f>AG171/'4'!X171</f>
        <v>0.11469898358092259</v>
      </c>
      <c r="AI171" s="373">
        <v>1.146989835809226E-28</v>
      </c>
      <c r="AJ171" s="374">
        <f>AI171/'4'!Y171</f>
        <v>0.11469898358092259</v>
      </c>
      <c r="AK171" s="373">
        <v>1.146989835809226E-28</v>
      </c>
      <c r="AL171" s="374">
        <f>AK171/'4'!Z171</f>
        <v>0.11469898358092259</v>
      </c>
      <c r="AM171" s="373">
        <v>1.146989835809226E-28</v>
      </c>
      <c r="AN171" s="374">
        <f>AM171/'4'!AA171</f>
        <v>0.11469898358092259</v>
      </c>
      <c r="AO171" s="373">
        <v>1.146989835809226E-28</v>
      </c>
      <c r="AP171" s="374">
        <f>AO171/'4'!AB171</f>
        <v>0.11469898358092259</v>
      </c>
      <c r="AQ171" s="373">
        <v>1.146989835809226E-28</v>
      </c>
      <c r="AR171" s="374">
        <f>AQ171/'4'!AC171</f>
        <v>0.11469898358092259</v>
      </c>
      <c r="AS171" s="373">
        <v>1.146989835809226E-28</v>
      </c>
      <c r="AT171" s="374">
        <f>AS171/'4'!AD171</f>
        <v>0.11469898358092259</v>
      </c>
      <c r="AU171" s="373">
        <v>3.3219121750763754E-2</v>
      </c>
      <c r="AV171" s="374">
        <f>AU171/'4'!AE171</f>
        <v>0.11469898358092259</v>
      </c>
      <c r="AW171" s="373">
        <v>3.3219121750763754E-2</v>
      </c>
      <c r="AX171" s="375">
        <f>AW171/'4'!AF171</f>
        <v>0.11469898358092259</v>
      </c>
      <c r="AY171" s="371">
        <v>-3.3219121750763754E-2</v>
      </c>
      <c r="AZ171" s="375">
        <f>AY171/'4'!AG171</f>
        <v>0.11469898358092259</v>
      </c>
      <c r="BA171" s="373">
        <v>332.19121750730596</v>
      </c>
      <c r="BB171" s="374">
        <f>BA171/'4'!AH171</f>
        <v>0.11469898358092259</v>
      </c>
      <c r="BC171" s="373">
        <v>1.146989835809226E-28</v>
      </c>
      <c r="BD171" s="374">
        <f>BC171/'4'!AI171</f>
        <v>8.8940138903209107E-2</v>
      </c>
      <c r="BE171" s="373">
        <v>1.146989835809226E-28</v>
      </c>
      <c r="BF171" s="374">
        <f>BE171/'4'!AJ171</f>
        <v>8.8940138903209107E-2</v>
      </c>
      <c r="BG171" s="373">
        <v>1.146989835809226E-28</v>
      </c>
      <c r="BH171" s="374">
        <f>BG171/'4'!AK171</f>
        <v>8.8940138903209107E-2</v>
      </c>
      <c r="BI171" s="373">
        <v>332.19121750730596</v>
      </c>
      <c r="BJ171" s="374">
        <f>BI171/'4'!AL171</f>
        <v>0.11469898358092259</v>
      </c>
      <c r="BK171" s="373">
        <v>1.146989835809226E-28</v>
      </c>
      <c r="BL171" s="374">
        <f>BK171/'4'!AM171</f>
        <v>8.8940138903209107E-2</v>
      </c>
      <c r="BM171" s="373">
        <v>1.146989835809226E-28</v>
      </c>
      <c r="BN171" s="374">
        <f>BM171/'4'!AN171</f>
        <v>8.8940138903209107E-2</v>
      </c>
      <c r="BO171" s="373">
        <v>332.19121750730596</v>
      </c>
      <c r="BP171" s="374">
        <f>BO171/'4'!AO171</f>
        <v>0.11469898358092259</v>
      </c>
      <c r="BQ171" s="373">
        <v>332.19121750730596</v>
      </c>
      <c r="BR171" s="374">
        <f>BQ171/'4'!AP171</f>
        <v>0.11469898358092259</v>
      </c>
      <c r="BS171" s="373">
        <v>1.146989835809226E-28</v>
      </c>
      <c r="BT171" s="375">
        <f>BS171/'4'!AQ171</f>
        <v>0.11469898358092259</v>
      </c>
    </row>
    <row r="172" spans="1:72" ht="15">
      <c r="A172" s="305"/>
      <c r="B172" s="256">
        <v>144</v>
      </c>
      <c r="C172" s="1084" t="s">
        <v>769</v>
      </c>
      <c r="D172" s="1084"/>
      <c r="E172" s="1084"/>
      <c r="F172" s="1084"/>
      <c r="G172" s="1084"/>
      <c r="H172" s="1085" t="s">
        <v>796</v>
      </c>
      <c r="I172" s="1086"/>
      <c r="J172" s="315">
        <v>11050</v>
      </c>
      <c r="K172" s="371">
        <v>332.19121750730596</v>
      </c>
      <c r="L172" s="372">
        <f>K172/'4'!M172</f>
        <v>0.11469898358092259</v>
      </c>
      <c r="M172" s="373">
        <v>1.146989835809226E-28</v>
      </c>
      <c r="N172" s="374">
        <f>M172/'4'!N172</f>
        <v>0.11469898358092259</v>
      </c>
      <c r="O172" s="373">
        <v>1.146989835809226E-28</v>
      </c>
      <c r="P172" s="374">
        <f>O172/'4'!O172</f>
        <v>0.11469898358092259</v>
      </c>
      <c r="Q172" s="373">
        <v>1.146989835809226E-28</v>
      </c>
      <c r="R172" s="374">
        <f>Q172/'4'!P172</f>
        <v>0.11469898358092259</v>
      </c>
      <c r="S172" s="373">
        <v>332.19121750730596</v>
      </c>
      <c r="T172" s="374">
        <f>S172/'4'!Q172</f>
        <v>0.11469898358092259</v>
      </c>
      <c r="U172" s="373">
        <v>1.146989835809226E-28</v>
      </c>
      <c r="V172" s="374">
        <f>U172/'4'!R172</f>
        <v>8.8940138903209107E-2</v>
      </c>
      <c r="W172" s="373">
        <v>1.146989835809226E-28</v>
      </c>
      <c r="X172" s="374">
        <f>W172/'4'!S172</f>
        <v>8.8940138903209107E-2</v>
      </c>
      <c r="Y172" s="373">
        <v>332.19121750730596</v>
      </c>
      <c r="Z172" s="374">
        <f>Y172/'4'!T172</f>
        <v>0.11469898358092259</v>
      </c>
      <c r="AA172" s="373">
        <v>332.15799838555523</v>
      </c>
      <c r="AB172" s="374">
        <f>AA172/'4'!U172</f>
        <v>0.11469898358092261</v>
      </c>
      <c r="AC172" s="373">
        <v>3.3219121750763754E-2</v>
      </c>
      <c r="AD172" s="375">
        <f>AC172/'4'!V172</f>
        <v>0.11469898358092259</v>
      </c>
      <c r="AE172" s="371">
        <v>1.146989835809226E-28</v>
      </c>
      <c r="AF172" s="374">
        <f>AE172/'4'!W172</f>
        <v>0.11469898358092259</v>
      </c>
      <c r="AG172" s="373">
        <v>1.146989835809226E-28</v>
      </c>
      <c r="AH172" s="374">
        <f>AG172/'4'!X172</f>
        <v>0.11469898358092259</v>
      </c>
      <c r="AI172" s="373">
        <v>1.146989835809226E-28</v>
      </c>
      <c r="AJ172" s="374">
        <f>AI172/'4'!Y172</f>
        <v>0.11469898358092259</v>
      </c>
      <c r="AK172" s="373">
        <v>1.146989835809226E-28</v>
      </c>
      <c r="AL172" s="374">
        <f>AK172/'4'!Z172</f>
        <v>0.11469898358092259</v>
      </c>
      <c r="AM172" s="373">
        <v>1.146989835809226E-28</v>
      </c>
      <c r="AN172" s="374">
        <f>AM172/'4'!AA172</f>
        <v>0.11469898358092259</v>
      </c>
      <c r="AO172" s="373">
        <v>1.146989835809226E-28</v>
      </c>
      <c r="AP172" s="374">
        <f>AO172/'4'!AB172</f>
        <v>0.11469898358092259</v>
      </c>
      <c r="AQ172" s="373">
        <v>1.146989835809226E-28</v>
      </c>
      <c r="AR172" s="374">
        <f>AQ172/'4'!AC172</f>
        <v>0.11469898358092259</v>
      </c>
      <c r="AS172" s="373">
        <v>1.146989835809226E-28</v>
      </c>
      <c r="AT172" s="374">
        <f>AS172/'4'!AD172</f>
        <v>0.11469898358092259</v>
      </c>
      <c r="AU172" s="373">
        <v>3.3219121750763754E-2</v>
      </c>
      <c r="AV172" s="374">
        <f>AU172/'4'!AE172</f>
        <v>0.11469898358092259</v>
      </c>
      <c r="AW172" s="373">
        <v>3.3219121750763754E-2</v>
      </c>
      <c r="AX172" s="375">
        <f>AW172/'4'!AF172</f>
        <v>0.11469898358092259</v>
      </c>
      <c r="AY172" s="371">
        <v>-3.3219121750763754E-2</v>
      </c>
      <c r="AZ172" s="375">
        <f>AY172/'4'!AG172</f>
        <v>0.11469898358092259</v>
      </c>
      <c r="BA172" s="373">
        <v>332.19121750730596</v>
      </c>
      <c r="BB172" s="374">
        <f>BA172/'4'!AH172</f>
        <v>0.11469898358092259</v>
      </c>
      <c r="BC172" s="373">
        <v>1.146989835809226E-28</v>
      </c>
      <c r="BD172" s="374">
        <f>BC172/'4'!AI172</f>
        <v>8.8940138903209107E-2</v>
      </c>
      <c r="BE172" s="373">
        <v>1.146989835809226E-28</v>
      </c>
      <c r="BF172" s="374">
        <f>BE172/'4'!AJ172</f>
        <v>8.8940138903209107E-2</v>
      </c>
      <c r="BG172" s="373">
        <v>1.146989835809226E-28</v>
      </c>
      <c r="BH172" s="374">
        <f>BG172/'4'!AK172</f>
        <v>8.8940138903209107E-2</v>
      </c>
      <c r="BI172" s="373">
        <v>332.19121750730596</v>
      </c>
      <c r="BJ172" s="374">
        <f>BI172/'4'!AL172</f>
        <v>0.11469898358092259</v>
      </c>
      <c r="BK172" s="373">
        <v>1.146989835809226E-28</v>
      </c>
      <c r="BL172" s="374">
        <f>BK172/'4'!AM172</f>
        <v>8.8940138903209107E-2</v>
      </c>
      <c r="BM172" s="373">
        <v>1.146989835809226E-28</v>
      </c>
      <c r="BN172" s="374">
        <f>BM172/'4'!AN172</f>
        <v>8.8940138903209107E-2</v>
      </c>
      <c r="BO172" s="373">
        <v>332.19121750730596</v>
      </c>
      <c r="BP172" s="374">
        <f>BO172/'4'!AO172</f>
        <v>0.11469898358092259</v>
      </c>
      <c r="BQ172" s="373">
        <v>332.19121750730596</v>
      </c>
      <c r="BR172" s="374">
        <f>BQ172/'4'!AP172</f>
        <v>0.11469898358092259</v>
      </c>
      <c r="BS172" s="373">
        <v>1.146989835809226E-28</v>
      </c>
      <c r="BT172" s="375">
        <f>BS172/'4'!AQ172</f>
        <v>0.11469898358092259</v>
      </c>
    </row>
    <row r="173" spans="1:72" ht="15">
      <c r="A173" s="305"/>
      <c r="B173" s="256">
        <v>145</v>
      </c>
      <c r="C173" s="1084" t="s">
        <v>769</v>
      </c>
      <c r="D173" s="1084"/>
      <c r="E173" s="1084"/>
      <c r="F173" s="1084"/>
      <c r="G173" s="1084"/>
      <c r="H173" s="1085" t="s">
        <v>796</v>
      </c>
      <c r="I173" s="1086"/>
      <c r="J173" s="315">
        <v>11051</v>
      </c>
      <c r="K173" s="371">
        <v>332.19121750730596</v>
      </c>
      <c r="L173" s="372">
        <f>K173/'4'!M173</f>
        <v>0.11469898358092259</v>
      </c>
      <c r="M173" s="373">
        <v>1.146989835809226E-28</v>
      </c>
      <c r="N173" s="374">
        <f>M173/'4'!N173</f>
        <v>0.11469898358092259</v>
      </c>
      <c r="O173" s="373">
        <v>1.146989835809226E-28</v>
      </c>
      <c r="P173" s="374">
        <f>O173/'4'!O173</f>
        <v>0.11469898358092259</v>
      </c>
      <c r="Q173" s="373">
        <v>1.146989835809226E-28</v>
      </c>
      <c r="R173" s="374">
        <f>Q173/'4'!P173</f>
        <v>0.11469898358092259</v>
      </c>
      <c r="S173" s="373">
        <v>332.19121750730596</v>
      </c>
      <c r="T173" s="374">
        <f>S173/'4'!Q173</f>
        <v>0.11469898358092259</v>
      </c>
      <c r="U173" s="373">
        <v>1.146989835809226E-28</v>
      </c>
      <c r="V173" s="374">
        <f>U173/'4'!R173</f>
        <v>8.8940138903209107E-2</v>
      </c>
      <c r="W173" s="373">
        <v>1.146989835809226E-28</v>
      </c>
      <c r="X173" s="374">
        <f>W173/'4'!S173</f>
        <v>8.8940138903209107E-2</v>
      </c>
      <c r="Y173" s="373">
        <v>332.19121750730596</v>
      </c>
      <c r="Z173" s="374">
        <f>Y173/'4'!T173</f>
        <v>0.11469898358092259</v>
      </c>
      <c r="AA173" s="373">
        <v>332.15799838555523</v>
      </c>
      <c r="AB173" s="374">
        <f>AA173/'4'!U173</f>
        <v>0.11469898358092261</v>
      </c>
      <c r="AC173" s="373">
        <v>3.3219121750763754E-2</v>
      </c>
      <c r="AD173" s="375">
        <f>AC173/'4'!V173</f>
        <v>0.11469898358092259</v>
      </c>
      <c r="AE173" s="371">
        <v>1.146989835809226E-28</v>
      </c>
      <c r="AF173" s="374">
        <f>AE173/'4'!W173</f>
        <v>0.11469898358092259</v>
      </c>
      <c r="AG173" s="373">
        <v>1.146989835809226E-28</v>
      </c>
      <c r="AH173" s="374">
        <f>AG173/'4'!X173</f>
        <v>0.11469898358092259</v>
      </c>
      <c r="AI173" s="373">
        <v>1.146989835809226E-28</v>
      </c>
      <c r="AJ173" s="374">
        <f>AI173/'4'!Y173</f>
        <v>0.11469898358092259</v>
      </c>
      <c r="AK173" s="373">
        <v>1.146989835809226E-28</v>
      </c>
      <c r="AL173" s="374">
        <f>AK173/'4'!Z173</f>
        <v>0.11469898358092259</v>
      </c>
      <c r="AM173" s="373">
        <v>1.146989835809226E-28</v>
      </c>
      <c r="AN173" s="374">
        <f>AM173/'4'!AA173</f>
        <v>0.11469898358092259</v>
      </c>
      <c r="AO173" s="373">
        <v>1.146989835809226E-28</v>
      </c>
      <c r="AP173" s="374">
        <f>AO173/'4'!AB173</f>
        <v>0.11469898358092259</v>
      </c>
      <c r="AQ173" s="373">
        <v>1.146989835809226E-28</v>
      </c>
      <c r="AR173" s="374">
        <f>AQ173/'4'!AC173</f>
        <v>0.11469898358092259</v>
      </c>
      <c r="AS173" s="373">
        <v>1.146989835809226E-28</v>
      </c>
      <c r="AT173" s="374">
        <f>AS173/'4'!AD173</f>
        <v>0.11469898358092259</v>
      </c>
      <c r="AU173" s="373">
        <v>3.3219121750763754E-2</v>
      </c>
      <c r="AV173" s="374">
        <f>AU173/'4'!AE173</f>
        <v>0.11469898358092259</v>
      </c>
      <c r="AW173" s="373">
        <v>3.3219121750763754E-2</v>
      </c>
      <c r="AX173" s="375">
        <f>AW173/'4'!AF173</f>
        <v>0.11469898358092259</v>
      </c>
      <c r="AY173" s="371">
        <v>-3.3219121750763754E-2</v>
      </c>
      <c r="AZ173" s="375">
        <f>AY173/'4'!AG173</f>
        <v>0.11469898358092259</v>
      </c>
      <c r="BA173" s="373">
        <v>332.19121750730596</v>
      </c>
      <c r="BB173" s="374">
        <f>BA173/'4'!AH173</f>
        <v>0.11469898358092259</v>
      </c>
      <c r="BC173" s="373">
        <v>1.146989835809226E-28</v>
      </c>
      <c r="BD173" s="374">
        <f>BC173/'4'!AI173</f>
        <v>8.8940138903209107E-2</v>
      </c>
      <c r="BE173" s="373">
        <v>1.146989835809226E-28</v>
      </c>
      <c r="BF173" s="374">
        <f>BE173/'4'!AJ173</f>
        <v>8.8940138903209107E-2</v>
      </c>
      <c r="BG173" s="373">
        <v>1.146989835809226E-28</v>
      </c>
      <c r="BH173" s="374">
        <f>BG173/'4'!AK173</f>
        <v>8.8940138903209107E-2</v>
      </c>
      <c r="BI173" s="373">
        <v>332.19121750730596</v>
      </c>
      <c r="BJ173" s="374">
        <f>BI173/'4'!AL173</f>
        <v>0.11469898358092259</v>
      </c>
      <c r="BK173" s="373">
        <v>1.146989835809226E-28</v>
      </c>
      <c r="BL173" s="374">
        <f>BK173/'4'!AM173</f>
        <v>8.8940138903209107E-2</v>
      </c>
      <c r="BM173" s="373">
        <v>1.146989835809226E-28</v>
      </c>
      <c r="BN173" s="374">
        <f>BM173/'4'!AN173</f>
        <v>8.8940138903209107E-2</v>
      </c>
      <c r="BO173" s="373">
        <v>332.19121750730596</v>
      </c>
      <c r="BP173" s="374">
        <f>BO173/'4'!AO173</f>
        <v>0.11469898358092259</v>
      </c>
      <c r="BQ173" s="373">
        <v>332.19121750730596</v>
      </c>
      <c r="BR173" s="374">
        <f>BQ173/'4'!AP173</f>
        <v>0.11469898358092259</v>
      </c>
      <c r="BS173" s="373">
        <v>1.146989835809226E-28</v>
      </c>
      <c r="BT173" s="375">
        <f>BS173/'4'!AQ173</f>
        <v>0.11469898358092259</v>
      </c>
    </row>
    <row r="174" spans="1:72" ht="15">
      <c r="A174" s="305"/>
      <c r="B174" s="256">
        <v>146</v>
      </c>
      <c r="C174" s="1084" t="s">
        <v>769</v>
      </c>
      <c r="D174" s="1084"/>
      <c r="E174" s="1084"/>
      <c r="F174" s="1084"/>
      <c r="G174" s="1084"/>
      <c r="H174" s="1085" t="s">
        <v>796</v>
      </c>
      <c r="I174" s="1086"/>
      <c r="J174" s="315">
        <v>11052</v>
      </c>
      <c r="K174" s="371">
        <v>332.19121750730596</v>
      </c>
      <c r="L174" s="372">
        <f>K174/'4'!M174</f>
        <v>0.11469898358092259</v>
      </c>
      <c r="M174" s="373">
        <v>1.146989835809226E-28</v>
      </c>
      <c r="N174" s="374">
        <f>M174/'4'!N174</f>
        <v>0.11469898358092259</v>
      </c>
      <c r="O174" s="373">
        <v>1.146989835809226E-28</v>
      </c>
      <c r="P174" s="374">
        <f>O174/'4'!O174</f>
        <v>0.11469898358092259</v>
      </c>
      <c r="Q174" s="373">
        <v>1.146989835809226E-28</v>
      </c>
      <c r="R174" s="374">
        <f>Q174/'4'!P174</f>
        <v>0.11469898358092259</v>
      </c>
      <c r="S174" s="373">
        <v>332.19121750730596</v>
      </c>
      <c r="T174" s="374">
        <f>S174/'4'!Q174</f>
        <v>0.11469898358092259</v>
      </c>
      <c r="U174" s="373">
        <v>1.146989835809226E-28</v>
      </c>
      <c r="V174" s="374">
        <f>U174/'4'!R174</f>
        <v>8.8940138903209107E-2</v>
      </c>
      <c r="W174" s="373">
        <v>1.146989835809226E-28</v>
      </c>
      <c r="X174" s="374">
        <f>W174/'4'!S174</f>
        <v>8.8940138903209107E-2</v>
      </c>
      <c r="Y174" s="373">
        <v>332.19121750730596</v>
      </c>
      <c r="Z174" s="374">
        <f>Y174/'4'!T174</f>
        <v>0.11469898358092259</v>
      </c>
      <c r="AA174" s="373">
        <v>332.15799838555523</v>
      </c>
      <c r="AB174" s="374">
        <f>AA174/'4'!U174</f>
        <v>0.11469898358092261</v>
      </c>
      <c r="AC174" s="373">
        <v>3.3219121750763754E-2</v>
      </c>
      <c r="AD174" s="375">
        <f>AC174/'4'!V174</f>
        <v>0.11469898358092259</v>
      </c>
      <c r="AE174" s="371">
        <v>1.146989835809226E-28</v>
      </c>
      <c r="AF174" s="374">
        <f>AE174/'4'!W174</f>
        <v>0.11469898358092259</v>
      </c>
      <c r="AG174" s="373">
        <v>1.146989835809226E-28</v>
      </c>
      <c r="AH174" s="374">
        <f>AG174/'4'!X174</f>
        <v>0.11469898358092259</v>
      </c>
      <c r="AI174" s="373">
        <v>1.146989835809226E-28</v>
      </c>
      <c r="AJ174" s="374">
        <f>AI174/'4'!Y174</f>
        <v>0.11469898358092259</v>
      </c>
      <c r="AK174" s="373">
        <v>1.146989835809226E-28</v>
      </c>
      <c r="AL174" s="374">
        <f>AK174/'4'!Z174</f>
        <v>0.11469898358092259</v>
      </c>
      <c r="AM174" s="373">
        <v>1.146989835809226E-28</v>
      </c>
      <c r="AN174" s="374">
        <f>AM174/'4'!AA174</f>
        <v>0.11469898358092259</v>
      </c>
      <c r="AO174" s="373">
        <v>1.146989835809226E-28</v>
      </c>
      <c r="AP174" s="374">
        <f>AO174/'4'!AB174</f>
        <v>0.11469898358092259</v>
      </c>
      <c r="AQ174" s="373">
        <v>1.146989835809226E-28</v>
      </c>
      <c r="AR174" s="374">
        <f>AQ174/'4'!AC174</f>
        <v>0.11469898358092259</v>
      </c>
      <c r="AS174" s="373">
        <v>1.146989835809226E-28</v>
      </c>
      <c r="AT174" s="374">
        <f>AS174/'4'!AD174</f>
        <v>0.11469898358092259</v>
      </c>
      <c r="AU174" s="373">
        <v>3.3219121750763754E-2</v>
      </c>
      <c r="AV174" s="374">
        <f>AU174/'4'!AE174</f>
        <v>0.11469898358092259</v>
      </c>
      <c r="AW174" s="373">
        <v>3.3219121750763754E-2</v>
      </c>
      <c r="AX174" s="375">
        <f>AW174/'4'!AF174</f>
        <v>0.11469898358092259</v>
      </c>
      <c r="AY174" s="371">
        <v>-3.3219121750763754E-2</v>
      </c>
      <c r="AZ174" s="375">
        <f>AY174/'4'!AG174</f>
        <v>0.11469898358092259</v>
      </c>
      <c r="BA174" s="373">
        <v>332.19121750730596</v>
      </c>
      <c r="BB174" s="374">
        <f>BA174/'4'!AH174</f>
        <v>0.11469898358092259</v>
      </c>
      <c r="BC174" s="373">
        <v>1.146989835809226E-28</v>
      </c>
      <c r="BD174" s="374">
        <f>BC174/'4'!AI174</f>
        <v>8.8940138903209107E-2</v>
      </c>
      <c r="BE174" s="373">
        <v>1.146989835809226E-28</v>
      </c>
      <c r="BF174" s="374">
        <f>BE174/'4'!AJ174</f>
        <v>8.8940138903209107E-2</v>
      </c>
      <c r="BG174" s="373">
        <v>1.146989835809226E-28</v>
      </c>
      <c r="BH174" s="374">
        <f>BG174/'4'!AK174</f>
        <v>8.8940138903209107E-2</v>
      </c>
      <c r="BI174" s="373">
        <v>332.19121750730596</v>
      </c>
      <c r="BJ174" s="374">
        <f>BI174/'4'!AL174</f>
        <v>0.11469898358092259</v>
      </c>
      <c r="BK174" s="373">
        <v>1.146989835809226E-28</v>
      </c>
      <c r="BL174" s="374">
        <f>BK174/'4'!AM174</f>
        <v>8.8940138903209107E-2</v>
      </c>
      <c r="BM174" s="373">
        <v>1.146989835809226E-28</v>
      </c>
      <c r="BN174" s="374">
        <f>BM174/'4'!AN174</f>
        <v>8.8940138903209107E-2</v>
      </c>
      <c r="BO174" s="373">
        <v>332.19121750730596</v>
      </c>
      <c r="BP174" s="374">
        <f>BO174/'4'!AO174</f>
        <v>0.11469898358092259</v>
      </c>
      <c r="BQ174" s="373">
        <v>332.19121750730596</v>
      </c>
      <c r="BR174" s="374">
        <f>BQ174/'4'!AP174</f>
        <v>0.11469898358092259</v>
      </c>
      <c r="BS174" s="373">
        <v>1.146989835809226E-28</v>
      </c>
      <c r="BT174" s="375">
        <f>BS174/'4'!AQ174</f>
        <v>0.11469898358092259</v>
      </c>
    </row>
    <row r="175" spans="1:72" ht="15">
      <c r="A175" s="305"/>
      <c r="B175" s="256">
        <v>147</v>
      </c>
      <c r="C175" s="1084" t="s">
        <v>770</v>
      </c>
      <c r="D175" s="1084"/>
      <c r="E175" s="1084"/>
      <c r="F175" s="1084"/>
      <c r="G175" s="1084"/>
      <c r="H175" s="1085" t="s">
        <v>796</v>
      </c>
      <c r="I175" s="1086"/>
      <c r="J175" s="315">
        <v>11053</v>
      </c>
      <c r="K175" s="371">
        <v>830.4780437682648</v>
      </c>
      <c r="L175" s="372">
        <f>K175/'4'!M175</f>
        <v>0.11469898358092258</v>
      </c>
      <c r="M175" s="373">
        <v>1.146989835809226E-28</v>
      </c>
      <c r="N175" s="374">
        <f>M175/'4'!N175</f>
        <v>0.11469898358092259</v>
      </c>
      <c r="O175" s="373">
        <v>1.146989835809226E-28</v>
      </c>
      <c r="P175" s="374">
        <f>O175/'4'!O175</f>
        <v>0.11469898358092259</v>
      </c>
      <c r="Q175" s="373">
        <v>1.146989835809226E-28</v>
      </c>
      <c r="R175" s="374">
        <f>Q175/'4'!P175</f>
        <v>0.11469898358092259</v>
      </c>
      <c r="S175" s="373">
        <v>830.4780437682648</v>
      </c>
      <c r="T175" s="374">
        <f>S175/'4'!Q175</f>
        <v>0.11469898358092258</v>
      </c>
      <c r="U175" s="373">
        <v>1.146989835809226E-28</v>
      </c>
      <c r="V175" s="374">
        <f>U175/'4'!R175</f>
        <v>8.8940138903209107E-2</v>
      </c>
      <c r="W175" s="373">
        <v>1.146989835809226E-28</v>
      </c>
      <c r="X175" s="374">
        <f>W175/'4'!S175</f>
        <v>8.8940138903209107E-2</v>
      </c>
      <c r="Y175" s="373">
        <v>830.4780437682648</v>
      </c>
      <c r="Z175" s="374">
        <f>Y175/'4'!T175</f>
        <v>0.11469898358092258</v>
      </c>
      <c r="AA175" s="373">
        <v>710.203683589506</v>
      </c>
      <c r="AB175" s="374">
        <f>AA175/'4'!U175</f>
        <v>0.11469898358092259</v>
      </c>
      <c r="AC175" s="373">
        <v>120.27436017875888</v>
      </c>
      <c r="AD175" s="375">
        <f>AC175/'4'!V175</f>
        <v>0.11469898358092259</v>
      </c>
      <c r="AE175" s="371">
        <v>1.146989835809226E-28</v>
      </c>
      <c r="AF175" s="374">
        <f>AE175/'4'!W175</f>
        <v>0.11469898358092259</v>
      </c>
      <c r="AG175" s="373">
        <v>1.146989835809226E-28</v>
      </c>
      <c r="AH175" s="374">
        <f>AG175/'4'!X175</f>
        <v>0.11469898358092259</v>
      </c>
      <c r="AI175" s="373">
        <v>1.146989835809226E-28</v>
      </c>
      <c r="AJ175" s="374">
        <f>AI175/'4'!Y175</f>
        <v>0.11469898358092259</v>
      </c>
      <c r="AK175" s="373">
        <v>1.146989835809226E-28</v>
      </c>
      <c r="AL175" s="374">
        <f>AK175/'4'!Z175</f>
        <v>0.11469898358092259</v>
      </c>
      <c r="AM175" s="373">
        <v>1.146989835809226E-28</v>
      </c>
      <c r="AN175" s="374">
        <f>AM175/'4'!AA175</f>
        <v>0.11469898358092259</v>
      </c>
      <c r="AO175" s="373">
        <v>1.146989835809226E-28</v>
      </c>
      <c r="AP175" s="374">
        <f>AO175/'4'!AB175</f>
        <v>0.11469898358092259</v>
      </c>
      <c r="AQ175" s="373">
        <v>1.146989835809226E-28</v>
      </c>
      <c r="AR175" s="374">
        <f>AQ175/'4'!AC175</f>
        <v>0.11469898358092259</v>
      </c>
      <c r="AS175" s="373">
        <v>1.146989835809226E-28</v>
      </c>
      <c r="AT175" s="374">
        <f>AS175/'4'!AD175</f>
        <v>0.11469898358092259</v>
      </c>
      <c r="AU175" s="373">
        <v>37.749001989466585</v>
      </c>
      <c r="AV175" s="374">
        <f>AU175/'4'!AE175</f>
        <v>0.11469898358092259</v>
      </c>
      <c r="AW175" s="373">
        <v>37.749001989466585</v>
      </c>
      <c r="AX175" s="375">
        <f>AW175/'4'!AF175</f>
        <v>0.11469898358092259</v>
      </c>
      <c r="AY175" s="371">
        <v>-37.749001989466585</v>
      </c>
      <c r="AZ175" s="375">
        <f>AY175/'4'!AG175</f>
        <v>0.11469898358092259</v>
      </c>
      <c r="BA175" s="373">
        <v>830.4780437682648</v>
      </c>
      <c r="BB175" s="374">
        <f>BA175/'4'!AH175</f>
        <v>0.11469898358092258</v>
      </c>
      <c r="BC175" s="373">
        <v>1.146989835809226E-28</v>
      </c>
      <c r="BD175" s="374">
        <f>BC175/'4'!AI175</f>
        <v>8.8940138903209107E-2</v>
      </c>
      <c r="BE175" s="373">
        <v>1.146989835809226E-28</v>
      </c>
      <c r="BF175" s="374">
        <f>BE175/'4'!AJ175</f>
        <v>8.8940138903209107E-2</v>
      </c>
      <c r="BG175" s="373">
        <v>1.146989835809226E-28</v>
      </c>
      <c r="BH175" s="374">
        <f>BG175/'4'!AK175</f>
        <v>8.8940138903209107E-2</v>
      </c>
      <c r="BI175" s="373">
        <v>830.4780437682648</v>
      </c>
      <c r="BJ175" s="374">
        <f>BI175/'4'!AL175</f>
        <v>0.11469898358092258</v>
      </c>
      <c r="BK175" s="373">
        <v>1.146989835809226E-28</v>
      </c>
      <c r="BL175" s="374">
        <f>BK175/'4'!AM175</f>
        <v>8.8940138903209107E-2</v>
      </c>
      <c r="BM175" s="373">
        <v>1.146989835809226E-28</v>
      </c>
      <c r="BN175" s="374">
        <f>BM175/'4'!AN175</f>
        <v>8.8940138903209107E-2</v>
      </c>
      <c r="BO175" s="373">
        <v>830.4780437682648</v>
      </c>
      <c r="BP175" s="374">
        <f>BO175/'4'!AO175</f>
        <v>0.11469898358092258</v>
      </c>
      <c r="BQ175" s="373">
        <v>747.95268557897259</v>
      </c>
      <c r="BR175" s="374">
        <f>BQ175/'4'!AP175</f>
        <v>0.11469898358092261</v>
      </c>
      <c r="BS175" s="373">
        <v>82.525358189292305</v>
      </c>
      <c r="BT175" s="375">
        <f>BS175/'4'!AQ175</f>
        <v>0.11469898358092261</v>
      </c>
    </row>
    <row r="176" spans="1:72" ht="15">
      <c r="A176" s="305"/>
      <c r="B176" s="256">
        <v>148</v>
      </c>
      <c r="C176" s="1084" t="s">
        <v>765</v>
      </c>
      <c r="D176" s="1084"/>
      <c r="E176" s="1084"/>
      <c r="F176" s="1084"/>
      <c r="G176" s="1084"/>
      <c r="H176" s="1085" t="s">
        <v>802</v>
      </c>
      <c r="I176" s="1086"/>
      <c r="J176" s="315">
        <v>11055</v>
      </c>
      <c r="K176" s="371">
        <v>664.38243501461193</v>
      </c>
      <c r="L176" s="372">
        <f>K176/'4'!M176</f>
        <v>0.11469898358092259</v>
      </c>
      <c r="M176" s="373">
        <v>1.146989835809226E-28</v>
      </c>
      <c r="N176" s="374">
        <f>M176/'4'!N176</f>
        <v>0.11469898358092259</v>
      </c>
      <c r="O176" s="373">
        <v>1.146989835809226E-28</v>
      </c>
      <c r="P176" s="374">
        <f>O176/'4'!O176</f>
        <v>0.11469898358092259</v>
      </c>
      <c r="Q176" s="373">
        <v>1.146989835809226E-28</v>
      </c>
      <c r="R176" s="374">
        <f>Q176/'4'!P176</f>
        <v>0.11469898358092259</v>
      </c>
      <c r="S176" s="373">
        <v>664.38243501461193</v>
      </c>
      <c r="T176" s="374">
        <f>S176/'4'!Q176</f>
        <v>0.11469898358092259</v>
      </c>
      <c r="U176" s="373">
        <v>1.146989835809226E-28</v>
      </c>
      <c r="V176" s="374">
        <f>U176/'4'!R176</f>
        <v>8.8940138903209107E-2</v>
      </c>
      <c r="W176" s="373">
        <v>1.146989835809226E-28</v>
      </c>
      <c r="X176" s="374">
        <f>W176/'4'!S176</f>
        <v>8.8940138903209107E-2</v>
      </c>
      <c r="Y176" s="373">
        <v>664.38243501461193</v>
      </c>
      <c r="Z176" s="374">
        <f>Y176/'4'!T176</f>
        <v>0.11469898358092259</v>
      </c>
      <c r="AA176" s="373">
        <v>664.34921589286114</v>
      </c>
      <c r="AB176" s="374">
        <f>AA176/'4'!U176</f>
        <v>0.11469898358092259</v>
      </c>
      <c r="AC176" s="373">
        <v>3.3219121750763754E-2</v>
      </c>
      <c r="AD176" s="375">
        <f>AC176/'4'!V176</f>
        <v>0.11469898358092259</v>
      </c>
      <c r="AE176" s="371">
        <v>1.146989835809226E-28</v>
      </c>
      <c r="AF176" s="374">
        <f>AE176/'4'!W176</f>
        <v>0.11469898358092259</v>
      </c>
      <c r="AG176" s="373">
        <v>1.146989835809226E-28</v>
      </c>
      <c r="AH176" s="374">
        <f>AG176/'4'!X176</f>
        <v>0.11469898358092259</v>
      </c>
      <c r="AI176" s="373">
        <v>1.146989835809226E-28</v>
      </c>
      <c r="AJ176" s="374">
        <f>AI176/'4'!Y176</f>
        <v>0.11469898358092259</v>
      </c>
      <c r="AK176" s="373">
        <v>1.146989835809226E-28</v>
      </c>
      <c r="AL176" s="374">
        <f>AK176/'4'!Z176</f>
        <v>0.11469898358092259</v>
      </c>
      <c r="AM176" s="373">
        <v>1.146989835809226E-28</v>
      </c>
      <c r="AN176" s="374">
        <f>AM176/'4'!AA176</f>
        <v>0.11469898358092259</v>
      </c>
      <c r="AO176" s="373">
        <v>1.146989835809226E-28</v>
      </c>
      <c r="AP176" s="374">
        <f>AO176/'4'!AB176</f>
        <v>0.11469898358092259</v>
      </c>
      <c r="AQ176" s="373">
        <v>1.146989835809226E-28</v>
      </c>
      <c r="AR176" s="374">
        <f>AQ176/'4'!AC176</f>
        <v>0.11469898358092259</v>
      </c>
      <c r="AS176" s="373">
        <v>1.146989835809226E-28</v>
      </c>
      <c r="AT176" s="374">
        <f>AS176/'4'!AD176</f>
        <v>0.11469898358092259</v>
      </c>
      <c r="AU176" s="373">
        <v>3.3219121750763754E-2</v>
      </c>
      <c r="AV176" s="374">
        <f>AU176/'4'!AE176</f>
        <v>0.11469898358092259</v>
      </c>
      <c r="AW176" s="373">
        <v>3.3219121750763754E-2</v>
      </c>
      <c r="AX176" s="375">
        <f>AW176/'4'!AF176</f>
        <v>0.11469898358092259</v>
      </c>
      <c r="AY176" s="371">
        <v>-3.3219121750763754E-2</v>
      </c>
      <c r="AZ176" s="375">
        <f>AY176/'4'!AG176</f>
        <v>0.11469898358092259</v>
      </c>
      <c r="BA176" s="373">
        <v>664.38243501461193</v>
      </c>
      <c r="BB176" s="374">
        <f>BA176/'4'!AH176</f>
        <v>0.11469898358092259</v>
      </c>
      <c r="BC176" s="373">
        <v>1.146989835809226E-28</v>
      </c>
      <c r="BD176" s="374">
        <f>BC176/'4'!AI176</f>
        <v>8.8940138903209107E-2</v>
      </c>
      <c r="BE176" s="373">
        <v>1.146989835809226E-28</v>
      </c>
      <c r="BF176" s="374">
        <f>BE176/'4'!AJ176</f>
        <v>8.8940138903209107E-2</v>
      </c>
      <c r="BG176" s="373">
        <v>1.146989835809226E-28</v>
      </c>
      <c r="BH176" s="374">
        <f>BG176/'4'!AK176</f>
        <v>8.8940138903209107E-2</v>
      </c>
      <c r="BI176" s="373">
        <v>664.38243501461193</v>
      </c>
      <c r="BJ176" s="374">
        <f>BI176/'4'!AL176</f>
        <v>0.11469898358092259</v>
      </c>
      <c r="BK176" s="373">
        <v>1.146989835809226E-28</v>
      </c>
      <c r="BL176" s="374">
        <f>BK176/'4'!AM176</f>
        <v>8.8940138903209107E-2</v>
      </c>
      <c r="BM176" s="373">
        <v>1.146989835809226E-28</v>
      </c>
      <c r="BN176" s="374">
        <f>BM176/'4'!AN176</f>
        <v>8.8940138903209107E-2</v>
      </c>
      <c r="BO176" s="373">
        <v>664.38243501461193</v>
      </c>
      <c r="BP176" s="374">
        <f>BO176/'4'!AO176</f>
        <v>0.11469898358092259</v>
      </c>
      <c r="BQ176" s="373">
        <v>664.38243501461193</v>
      </c>
      <c r="BR176" s="374">
        <f>BQ176/'4'!AP176</f>
        <v>0.11469898358092259</v>
      </c>
      <c r="BS176" s="373">
        <v>1.146989835809226E-28</v>
      </c>
      <c r="BT176" s="375">
        <f>BS176/'4'!AQ176</f>
        <v>0.11469898358092259</v>
      </c>
    </row>
    <row r="177" spans="1:72" ht="15">
      <c r="A177" s="305"/>
      <c r="B177" s="256">
        <v>149</v>
      </c>
      <c r="C177" s="1084" t="s">
        <v>765</v>
      </c>
      <c r="D177" s="1084"/>
      <c r="E177" s="1084"/>
      <c r="F177" s="1084"/>
      <c r="G177" s="1084"/>
      <c r="H177" s="1085" t="s">
        <v>802</v>
      </c>
      <c r="I177" s="1086"/>
      <c r="J177" s="315">
        <v>11056</v>
      </c>
      <c r="K177" s="371">
        <v>664.38243501461193</v>
      </c>
      <c r="L177" s="372">
        <f>K177/'4'!M177</f>
        <v>0.11469898358092259</v>
      </c>
      <c r="M177" s="373">
        <v>1.146989835809226E-28</v>
      </c>
      <c r="N177" s="374">
        <f>M177/'4'!N177</f>
        <v>0.11469898358092259</v>
      </c>
      <c r="O177" s="373">
        <v>1.146989835809226E-28</v>
      </c>
      <c r="P177" s="374">
        <f>O177/'4'!O177</f>
        <v>0.11469898358092259</v>
      </c>
      <c r="Q177" s="373">
        <v>1.146989835809226E-28</v>
      </c>
      <c r="R177" s="374">
        <f>Q177/'4'!P177</f>
        <v>0.11469898358092259</v>
      </c>
      <c r="S177" s="373">
        <v>664.38243501461193</v>
      </c>
      <c r="T177" s="374">
        <f>S177/'4'!Q177</f>
        <v>0.11469898358092259</v>
      </c>
      <c r="U177" s="373">
        <v>1.146989835809226E-28</v>
      </c>
      <c r="V177" s="374">
        <f>U177/'4'!R177</f>
        <v>8.8940138903209107E-2</v>
      </c>
      <c r="W177" s="373">
        <v>1.146989835809226E-28</v>
      </c>
      <c r="X177" s="374">
        <f>W177/'4'!S177</f>
        <v>8.8940138903209107E-2</v>
      </c>
      <c r="Y177" s="373">
        <v>664.38243501461193</v>
      </c>
      <c r="Z177" s="374">
        <f>Y177/'4'!T177</f>
        <v>0.11469898358092259</v>
      </c>
      <c r="AA177" s="373">
        <v>664.34921589286114</v>
      </c>
      <c r="AB177" s="374">
        <f>AA177/'4'!U177</f>
        <v>0.11469898358092259</v>
      </c>
      <c r="AC177" s="373">
        <v>3.3219121750763754E-2</v>
      </c>
      <c r="AD177" s="375">
        <f>AC177/'4'!V177</f>
        <v>0.11469898358092259</v>
      </c>
      <c r="AE177" s="371">
        <v>1.146989835809226E-28</v>
      </c>
      <c r="AF177" s="374">
        <f>AE177/'4'!W177</f>
        <v>0.11469898358092259</v>
      </c>
      <c r="AG177" s="373">
        <v>1.146989835809226E-28</v>
      </c>
      <c r="AH177" s="374">
        <f>AG177/'4'!X177</f>
        <v>0.11469898358092259</v>
      </c>
      <c r="AI177" s="373">
        <v>1.146989835809226E-28</v>
      </c>
      <c r="AJ177" s="374">
        <f>AI177/'4'!Y177</f>
        <v>0.11469898358092259</v>
      </c>
      <c r="AK177" s="373">
        <v>1.146989835809226E-28</v>
      </c>
      <c r="AL177" s="374">
        <f>AK177/'4'!Z177</f>
        <v>0.11469898358092259</v>
      </c>
      <c r="AM177" s="373">
        <v>1.146989835809226E-28</v>
      </c>
      <c r="AN177" s="374">
        <f>AM177/'4'!AA177</f>
        <v>0.11469898358092259</v>
      </c>
      <c r="AO177" s="373">
        <v>1.146989835809226E-28</v>
      </c>
      <c r="AP177" s="374">
        <f>AO177/'4'!AB177</f>
        <v>0.11469898358092259</v>
      </c>
      <c r="AQ177" s="373">
        <v>1.146989835809226E-28</v>
      </c>
      <c r="AR177" s="374">
        <f>AQ177/'4'!AC177</f>
        <v>0.11469898358092259</v>
      </c>
      <c r="AS177" s="373">
        <v>1.146989835809226E-28</v>
      </c>
      <c r="AT177" s="374">
        <f>AS177/'4'!AD177</f>
        <v>0.11469898358092259</v>
      </c>
      <c r="AU177" s="373">
        <v>3.3219121750763754E-2</v>
      </c>
      <c r="AV177" s="374">
        <f>AU177/'4'!AE177</f>
        <v>0.11469898358092259</v>
      </c>
      <c r="AW177" s="373">
        <v>3.3219121750763754E-2</v>
      </c>
      <c r="AX177" s="375">
        <f>AW177/'4'!AF177</f>
        <v>0.11469898358092259</v>
      </c>
      <c r="AY177" s="371">
        <v>-3.3219121750763754E-2</v>
      </c>
      <c r="AZ177" s="375">
        <f>AY177/'4'!AG177</f>
        <v>0.11469898358092259</v>
      </c>
      <c r="BA177" s="373">
        <v>664.38243501461193</v>
      </c>
      <c r="BB177" s="374">
        <f>BA177/'4'!AH177</f>
        <v>0.11469898358092259</v>
      </c>
      <c r="BC177" s="373">
        <v>1.146989835809226E-28</v>
      </c>
      <c r="BD177" s="374">
        <f>BC177/'4'!AI177</f>
        <v>8.8940138903209107E-2</v>
      </c>
      <c r="BE177" s="373">
        <v>1.146989835809226E-28</v>
      </c>
      <c r="BF177" s="374">
        <f>BE177/'4'!AJ177</f>
        <v>8.8940138903209107E-2</v>
      </c>
      <c r="BG177" s="373">
        <v>1.146989835809226E-28</v>
      </c>
      <c r="BH177" s="374">
        <f>BG177/'4'!AK177</f>
        <v>8.8940138903209107E-2</v>
      </c>
      <c r="BI177" s="373">
        <v>664.38243501461193</v>
      </c>
      <c r="BJ177" s="374">
        <f>BI177/'4'!AL177</f>
        <v>0.11469898358092259</v>
      </c>
      <c r="BK177" s="373">
        <v>1.146989835809226E-28</v>
      </c>
      <c r="BL177" s="374">
        <f>BK177/'4'!AM177</f>
        <v>8.8940138903209107E-2</v>
      </c>
      <c r="BM177" s="373">
        <v>1.146989835809226E-28</v>
      </c>
      <c r="BN177" s="374">
        <f>BM177/'4'!AN177</f>
        <v>8.8940138903209107E-2</v>
      </c>
      <c r="BO177" s="373">
        <v>664.38243501461193</v>
      </c>
      <c r="BP177" s="374">
        <f>BO177/'4'!AO177</f>
        <v>0.11469898358092259</v>
      </c>
      <c r="BQ177" s="373">
        <v>664.38243501461193</v>
      </c>
      <c r="BR177" s="374">
        <f>BQ177/'4'!AP177</f>
        <v>0.11469898358092259</v>
      </c>
      <c r="BS177" s="373">
        <v>1.146989835809226E-28</v>
      </c>
      <c r="BT177" s="375">
        <f>BS177/'4'!AQ177</f>
        <v>0.11469898358092259</v>
      </c>
    </row>
    <row r="178" spans="1:72" ht="15">
      <c r="A178" s="305"/>
      <c r="B178" s="256">
        <v>150</v>
      </c>
      <c r="C178" s="1084" t="s">
        <v>765</v>
      </c>
      <c r="D178" s="1084"/>
      <c r="E178" s="1084"/>
      <c r="F178" s="1084"/>
      <c r="G178" s="1084"/>
      <c r="H178" s="1085" t="s">
        <v>802</v>
      </c>
      <c r="I178" s="1086"/>
      <c r="J178" s="315">
        <v>11057</v>
      </c>
      <c r="K178" s="371">
        <v>664.38243501461193</v>
      </c>
      <c r="L178" s="372">
        <f>K178/'4'!M178</f>
        <v>0.11469898358092259</v>
      </c>
      <c r="M178" s="373">
        <v>1.146989835809226E-28</v>
      </c>
      <c r="N178" s="374">
        <f>M178/'4'!N178</f>
        <v>0.11469898358092259</v>
      </c>
      <c r="O178" s="373">
        <v>1.146989835809226E-28</v>
      </c>
      <c r="P178" s="374">
        <f>O178/'4'!O178</f>
        <v>0.11469898358092259</v>
      </c>
      <c r="Q178" s="373">
        <v>1.146989835809226E-28</v>
      </c>
      <c r="R178" s="374">
        <f>Q178/'4'!P178</f>
        <v>0.11469898358092259</v>
      </c>
      <c r="S178" s="373">
        <v>664.38243501461193</v>
      </c>
      <c r="T178" s="374">
        <f>S178/'4'!Q178</f>
        <v>0.11469898358092259</v>
      </c>
      <c r="U178" s="373">
        <v>1.146989835809226E-28</v>
      </c>
      <c r="V178" s="374">
        <f>U178/'4'!R178</f>
        <v>8.8940138903209107E-2</v>
      </c>
      <c r="W178" s="373">
        <v>1.146989835809226E-28</v>
      </c>
      <c r="X178" s="374">
        <f>W178/'4'!S178</f>
        <v>8.8940138903209107E-2</v>
      </c>
      <c r="Y178" s="373">
        <v>664.38243501461193</v>
      </c>
      <c r="Z178" s="374">
        <f>Y178/'4'!T178</f>
        <v>0.11469898358092259</v>
      </c>
      <c r="AA178" s="373">
        <v>664.34921589286114</v>
      </c>
      <c r="AB178" s="374">
        <f>AA178/'4'!U178</f>
        <v>0.11469898358092259</v>
      </c>
      <c r="AC178" s="373">
        <v>3.3219121750763754E-2</v>
      </c>
      <c r="AD178" s="375">
        <f>AC178/'4'!V178</f>
        <v>0.11469898358092259</v>
      </c>
      <c r="AE178" s="371">
        <v>1.146989835809226E-28</v>
      </c>
      <c r="AF178" s="374">
        <f>AE178/'4'!W178</f>
        <v>0.11469898358092259</v>
      </c>
      <c r="AG178" s="373">
        <v>1.146989835809226E-28</v>
      </c>
      <c r="AH178" s="374">
        <f>AG178/'4'!X178</f>
        <v>0.11469898358092259</v>
      </c>
      <c r="AI178" s="373">
        <v>1.146989835809226E-28</v>
      </c>
      <c r="AJ178" s="374">
        <f>AI178/'4'!Y178</f>
        <v>0.11469898358092259</v>
      </c>
      <c r="AK178" s="373">
        <v>1.146989835809226E-28</v>
      </c>
      <c r="AL178" s="374">
        <f>AK178/'4'!Z178</f>
        <v>0.11469898358092259</v>
      </c>
      <c r="AM178" s="373">
        <v>1.146989835809226E-28</v>
      </c>
      <c r="AN178" s="374">
        <f>AM178/'4'!AA178</f>
        <v>0.11469898358092259</v>
      </c>
      <c r="AO178" s="373">
        <v>1.146989835809226E-28</v>
      </c>
      <c r="AP178" s="374">
        <f>AO178/'4'!AB178</f>
        <v>0.11469898358092259</v>
      </c>
      <c r="AQ178" s="373">
        <v>1.146989835809226E-28</v>
      </c>
      <c r="AR178" s="374">
        <f>AQ178/'4'!AC178</f>
        <v>0.11469898358092259</v>
      </c>
      <c r="AS178" s="373">
        <v>1.146989835809226E-28</v>
      </c>
      <c r="AT178" s="374">
        <f>AS178/'4'!AD178</f>
        <v>0.11469898358092259</v>
      </c>
      <c r="AU178" s="373">
        <v>3.3219121750763754E-2</v>
      </c>
      <c r="AV178" s="374">
        <f>AU178/'4'!AE178</f>
        <v>0.11469898358092259</v>
      </c>
      <c r="AW178" s="373">
        <v>3.3219121750763754E-2</v>
      </c>
      <c r="AX178" s="375">
        <f>AW178/'4'!AF178</f>
        <v>0.11469898358092259</v>
      </c>
      <c r="AY178" s="371">
        <v>-3.3219121750763754E-2</v>
      </c>
      <c r="AZ178" s="375">
        <f>AY178/'4'!AG178</f>
        <v>0.11469898358092259</v>
      </c>
      <c r="BA178" s="373">
        <v>664.38243501461193</v>
      </c>
      <c r="BB178" s="374">
        <f>BA178/'4'!AH178</f>
        <v>0.11469898358092259</v>
      </c>
      <c r="BC178" s="373">
        <v>1.146989835809226E-28</v>
      </c>
      <c r="BD178" s="374">
        <f>BC178/'4'!AI178</f>
        <v>8.8940138903209107E-2</v>
      </c>
      <c r="BE178" s="373">
        <v>1.146989835809226E-28</v>
      </c>
      <c r="BF178" s="374">
        <f>BE178/'4'!AJ178</f>
        <v>8.8940138903209107E-2</v>
      </c>
      <c r="BG178" s="373">
        <v>1.146989835809226E-28</v>
      </c>
      <c r="BH178" s="374">
        <f>BG178/'4'!AK178</f>
        <v>8.8940138903209107E-2</v>
      </c>
      <c r="BI178" s="373">
        <v>664.38243501461193</v>
      </c>
      <c r="BJ178" s="374">
        <f>BI178/'4'!AL178</f>
        <v>0.11469898358092259</v>
      </c>
      <c r="BK178" s="373">
        <v>1.146989835809226E-28</v>
      </c>
      <c r="BL178" s="374">
        <f>BK178/'4'!AM178</f>
        <v>8.8940138903209107E-2</v>
      </c>
      <c r="BM178" s="373">
        <v>1.146989835809226E-28</v>
      </c>
      <c r="BN178" s="374">
        <f>BM178/'4'!AN178</f>
        <v>8.8940138903209107E-2</v>
      </c>
      <c r="BO178" s="373">
        <v>664.38243501461193</v>
      </c>
      <c r="BP178" s="374">
        <f>BO178/'4'!AO178</f>
        <v>0.11469898358092259</v>
      </c>
      <c r="BQ178" s="373">
        <v>664.38243501461193</v>
      </c>
      <c r="BR178" s="374">
        <f>BQ178/'4'!AP178</f>
        <v>0.11469898358092259</v>
      </c>
      <c r="BS178" s="373">
        <v>1.146989835809226E-28</v>
      </c>
      <c r="BT178" s="375">
        <f>BS178/'4'!AQ178</f>
        <v>0.11469898358092259</v>
      </c>
    </row>
    <row r="179" spans="1:72" ht="15">
      <c r="A179" s="305"/>
      <c r="B179" s="256">
        <v>151</v>
      </c>
      <c r="C179" s="1084" t="s">
        <v>765</v>
      </c>
      <c r="D179" s="1084"/>
      <c r="E179" s="1084"/>
      <c r="F179" s="1084"/>
      <c r="G179" s="1084"/>
      <c r="H179" s="1085" t="s">
        <v>802</v>
      </c>
      <c r="I179" s="1086"/>
      <c r="J179" s="315">
        <v>11058</v>
      </c>
      <c r="K179" s="371">
        <v>199.31473050438356</v>
      </c>
      <c r="L179" s="372">
        <f>K179/'4'!M179</f>
        <v>0.11469898358092259</v>
      </c>
      <c r="M179" s="373">
        <v>1.146989835809226E-28</v>
      </c>
      <c r="N179" s="374">
        <f>M179/'4'!N179</f>
        <v>0.11469898358092259</v>
      </c>
      <c r="O179" s="373">
        <v>1.146989835809226E-28</v>
      </c>
      <c r="P179" s="374">
        <f>O179/'4'!O179</f>
        <v>0.11469898358092259</v>
      </c>
      <c r="Q179" s="373">
        <v>1.146989835809226E-28</v>
      </c>
      <c r="R179" s="374">
        <f>Q179/'4'!P179</f>
        <v>0.11469898358092259</v>
      </c>
      <c r="S179" s="373">
        <v>199.31473050438356</v>
      </c>
      <c r="T179" s="374">
        <f>S179/'4'!Q179</f>
        <v>0.11469898358092259</v>
      </c>
      <c r="U179" s="373">
        <v>1.146989835809226E-28</v>
      </c>
      <c r="V179" s="374">
        <f>U179/'4'!R179</f>
        <v>8.8940138903209107E-2</v>
      </c>
      <c r="W179" s="373">
        <v>1.146989835809226E-28</v>
      </c>
      <c r="X179" s="374">
        <f>W179/'4'!S179</f>
        <v>8.8940138903209107E-2</v>
      </c>
      <c r="Y179" s="373">
        <v>199.31473050438356</v>
      </c>
      <c r="Z179" s="374">
        <f>Y179/'4'!T179</f>
        <v>0.11469898358092259</v>
      </c>
      <c r="AA179" s="373">
        <v>199.28151138263283</v>
      </c>
      <c r="AB179" s="374">
        <f>AA179/'4'!U179</f>
        <v>0.11469898358092259</v>
      </c>
      <c r="AC179" s="373">
        <v>3.3219121750737678E-2</v>
      </c>
      <c r="AD179" s="375">
        <f>AC179/'4'!V179</f>
        <v>0.11469898358092261</v>
      </c>
      <c r="AE179" s="371">
        <v>1.146989835809226E-28</v>
      </c>
      <c r="AF179" s="374">
        <f>AE179/'4'!W179</f>
        <v>0.11469898358092259</v>
      </c>
      <c r="AG179" s="373">
        <v>1.146989835809226E-28</v>
      </c>
      <c r="AH179" s="374">
        <f>AG179/'4'!X179</f>
        <v>0.11469898358092259</v>
      </c>
      <c r="AI179" s="373">
        <v>1.146989835809226E-28</v>
      </c>
      <c r="AJ179" s="374">
        <f>AI179/'4'!Y179</f>
        <v>0.11469898358092259</v>
      </c>
      <c r="AK179" s="373">
        <v>1.146989835809226E-28</v>
      </c>
      <c r="AL179" s="374">
        <f>AK179/'4'!Z179</f>
        <v>0.11469898358092259</v>
      </c>
      <c r="AM179" s="373">
        <v>1.146989835809226E-28</v>
      </c>
      <c r="AN179" s="374">
        <f>AM179/'4'!AA179</f>
        <v>0.11469898358092259</v>
      </c>
      <c r="AO179" s="373">
        <v>1.146989835809226E-28</v>
      </c>
      <c r="AP179" s="374">
        <f>AO179/'4'!AB179</f>
        <v>0.11469898358092259</v>
      </c>
      <c r="AQ179" s="373">
        <v>1.146989835809226E-28</v>
      </c>
      <c r="AR179" s="374">
        <f>AQ179/'4'!AC179</f>
        <v>0.11469898358092259</v>
      </c>
      <c r="AS179" s="373">
        <v>1.146989835809226E-28</v>
      </c>
      <c r="AT179" s="374">
        <f>AS179/'4'!AD179</f>
        <v>0.11469898358092259</v>
      </c>
      <c r="AU179" s="373">
        <v>3.3219121750737678E-2</v>
      </c>
      <c r="AV179" s="374">
        <f>AU179/'4'!AE179</f>
        <v>0.11469898358092261</v>
      </c>
      <c r="AW179" s="373">
        <v>3.3219121750737678E-2</v>
      </c>
      <c r="AX179" s="375">
        <f>AW179/'4'!AF179</f>
        <v>0.11469898358092261</v>
      </c>
      <c r="AY179" s="371">
        <v>-3.3219121750737678E-2</v>
      </c>
      <c r="AZ179" s="375">
        <f>AY179/'4'!AG179</f>
        <v>0.11469898358092261</v>
      </c>
      <c r="BA179" s="373">
        <v>199.31473050438356</v>
      </c>
      <c r="BB179" s="374">
        <f>BA179/'4'!AH179</f>
        <v>0.11469898358092259</v>
      </c>
      <c r="BC179" s="373">
        <v>1.146989835809226E-28</v>
      </c>
      <c r="BD179" s="374">
        <f>BC179/'4'!AI179</f>
        <v>8.8940138903209107E-2</v>
      </c>
      <c r="BE179" s="373">
        <v>1.146989835809226E-28</v>
      </c>
      <c r="BF179" s="374">
        <f>BE179/'4'!AJ179</f>
        <v>8.8940138903209107E-2</v>
      </c>
      <c r="BG179" s="373">
        <v>1.146989835809226E-28</v>
      </c>
      <c r="BH179" s="374">
        <f>BG179/'4'!AK179</f>
        <v>8.8940138903209107E-2</v>
      </c>
      <c r="BI179" s="373">
        <v>199.31473050438356</v>
      </c>
      <c r="BJ179" s="374">
        <f>BI179/'4'!AL179</f>
        <v>0.11469898358092259</v>
      </c>
      <c r="BK179" s="373">
        <v>1.146989835809226E-28</v>
      </c>
      <c r="BL179" s="374">
        <f>BK179/'4'!AM179</f>
        <v>8.8940138903209107E-2</v>
      </c>
      <c r="BM179" s="373">
        <v>1.146989835809226E-28</v>
      </c>
      <c r="BN179" s="374">
        <f>BM179/'4'!AN179</f>
        <v>8.8940138903209107E-2</v>
      </c>
      <c r="BO179" s="373">
        <v>199.31473050438356</v>
      </c>
      <c r="BP179" s="374">
        <f>BO179/'4'!AO179</f>
        <v>0.11469898358092259</v>
      </c>
      <c r="BQ179" s="373">
        <v>199.31473050438356</v>
      </c>
      <c r="BR179" s="374">
        <f>BQ179/'4'!AP179</f>
        <v>0.11469898358092259</v>
      </c>
      <c r="BS179" s="373">
        <v>1.146989835809226E-28</v>
      </c>
      <c r="BT179" s="375">
        <f>BS179/'4'!AQ179</f>
        <v>0.11469898358092259</v>
      </c>
    </row>
    <row r="180" spans="1:72" ht="15">
      <c r="A180" s="305"/>
      <c r="B180" s="256">
        <v>152</v>
      </c>
      <c r="C180" s="1084" t="s">
        <v>765</v>
      </c>
      <c r="D180" s="1084"/>
      <c r="E180" s="1084"/>
      <c r="F180" s="1084"/>
      <c r="G180" s="1084"/>
      <c r="H180" s="1085" t="s">
        <v>802</v>
      </c>
      <c r="I180" s="1086"/>
      <c r="J180" s="315">
        <v>11061</v>
      </c>
      <c r="K180" s="371">
        <v>90.090258187981362</v>
      </c>
      <c r="L180" s="372">
        <f>K180/'4'!M180</f>
        <v>0.11469898358092259</v>
      </c>
      <c r="M180" s="373">
        <v>1.146989835809226E-28</v>
      </c>
      <c r="N180" s="374">
        <f>M180/'4'!N180</f>
        <v>0.11469898358092259</v>
      </c>
      <c r="O180" s="373">
        <v>1.146989835809226E-28</v>
      </c>
      <c r="P180" s="374">
        <f>O180/'4'!O180</f>
        <v>0.11469898358092259</v>
      </c>
      <c r="Q180" s="373">
        <v>1.146989835809226E-28</v>
      </c>
      <c r="R180" s="374">
        <f>Q180/'4'!P180</f>
        <v>0.11469898358092259</v>
      </c>
      <c r="S180" s="373">
        <v>90.090258187981362</v>
      </c>
      <c r="T180" s="374">
        <f>S180/'4'!Q180</f>
        <v>0.11469898358092259</v>
      </c>
      <c r="U180" s="373">
        <v>1.146989835809226E-28</v>
      </c>
      <c r="V180" s="374">
        <f>U180/'4'!R180</f>
        <v>8.8940138903209107E-2</v>
      </c>
      <c r="W180" s="373">
        <v>1.146989835809226E-28</v>
      </c>
      <c r="X180" s="374">
        <f>W180/'4'!S180</f>
        <v>8.8940138903209107E-2</v>
      </c>
      <c r="Y180" s="373">
        <v>90.090258187981362</v>
      </c>
      <c r="Z180" s="374">
        <f>Y180/'4'!T180</f>
        <v>0.11469898358092259</v>
      </c>
      <c r="AA180" s="373">
        <v>90.057039066230644</v>
      </c>
      <c r="AB180" s="374">
        <f>AA180/'4'!U180</f>
        <v>0.11469898358092259</v>
      </c>
      <c r="AC180" s="373">
        <v>3.3219121750724633E-2</v>
      </c>
      <c r="AD180" s="375">
        <f>AC180/'4'!V180</f>
        <v>0.11469898358092258</v>
      </c>
      <c r="AE180" s="371">
        <v>1.146989835809226E-28</v>
      </c>
      <c r="AF180" s="374">
        <f>AE180/'4'!W180</f>
        <v>0.11469898358092259</v>
      </c>
      <c r="AG180" s="373">
        <v>1.146989835809226E-28</v>
      </c>
      <c r="AH180" s="374">
        <f>AG180/'4'!X180</f>
        <v>0.11469898358092259</v>
      </c>
      <c r="AI180" s="373">
        <v>1.146989835809226E-28</v>
      </c>
      <c r="AJ180" s="374">
        <f>AI180/'4'!Y180</f>
        <v>0.11469898358092259</v>
      </c>
      <c r="AK180" s="373">
        <v>1.146989835809226E-28</v>
      </c>
      <c r="AL180" s="374">
        <f>AK180/'4'!Z180</f>
        <v>0.11469898358092259</v>
      </c>
      <c r="AM180" s="373">
        <v>1.146989835809226E-28</v>
      </c>
      <c r="AN180" s="374">
        <f>AM180/'4'!AA180</f>
        <v>0.11469898358092259</v>
      </c>
      <c r="AO180" s="373">
        <v>1.146989835809226E-28</v>
      </c>
      <c r="AP180" s="374">
        <f>AO180/'4'!AB180</f>
        <v>0.11469898358092259</v>
      </c>
      <c r="AQ180" s="373">
        <v>1.146989835809226E-28</v>
      </c>
      <c r="AR180" s="374">
        <f>AQ180/'4'!AC180</f>
        <v>0.11469898358092259</v>
      </c>
      <c r="AS180" s="373">
        <v>1.146989835809226E-28</v>
      </c>
      <c r="AT180" s="374">
        <f>AS180/'4'!AD180</f>
        <v>0.11469898358092259</v>
      </c>
      <c r="AU180" s="373">
        <v>3.3219121750724633E-2</v>
      </c>
      <c r="AV180" s="374">
        <f>AU180/'4'!AE180</f>
        <v>0.11469898358092258</v>
      </c>
      <c r="AW180" s="373">
        <v>3.3219121750724633E-2</v>
      </c>
      <c r="AX180" s="375">
        <f>AW180/'4'!AF180</f>
        <v>0.11469898358092258</v>
      </c>
      <c r="AY180" s="371">
        <v>-3.3219121750724633E-2</v>
      </c>
      <c r="AZ180" s="375">
        <f>AY180/'4'!AG180</f>
        <v>0.11469898358092258</v>
      </c>
      <c r="BA180" s="373">
        <v>90.090258187981362</v>
      </c>
      <c r="BB180" s="374">
        <f>BA180/'4'!AH180</f>
        <v>0.11469898358092259</v>
      </c>
      <c r="BC180" s="373">
        <v>1.146989835809226E-28</v>
      </c>
      <c r="BD180" s="374">
        <f>BC180/'4'!AI180</f>
        <v>8.8940138903209107E-2</v>
      </c>
      <c r="BE180" s="373">
        <v>1.146989835809226E-28</v>
      </c>
      <c r="BF180" s="374">
        <f>BE180/'4'!AJ180</f>
        <v>8.8940138903209107E-2</v>
      </c>
      <c r="BG180" s="373">
        <v>1.146989835809226E-28</v>
      </c>
      <c r="BH180" s="374">
        <f>BG180/'4'!AK180</f>
        <v>8.8940138903209107E-2</v>
      </c>
      <c r="BI180" s="373">
        <v>90.090258187981362</v>
      </c>
      <c r="BJ180" s="374">
        <f>BI180/'4'!AL180</f>
        <v>0.11469898358092259</v>
      </c>
      <c r="BK180" s="373">
        <v>1.146989835809226E-28</v>
      </c>
      <c r="BL180" s="374">
        <f>BK180/'4'!AM180</f>
        <v>8.8940138903209107E-2</v>
      </c>
      <c r="BM180" s="373">
        <v>1.146989835809226E-28</v>
      </c>
      <c r="BN180" s="374">
        <f>BM180/'4'!AN180</f>
        <v>8.8940138903209107E-2</v>
      </c>
      <c r="BO180" s="373">
        <v>90.090258187981362</v>
      </c>
      <c r="BP180" s="374">
        <f>BO180/'4'!AO180</f>
        <v>0.11469898358092259</v>
      </c>
      <c r="BQ180" s="373">
        <v>90.090258187981362</v>
      </c>
      <c r="BR180" s="374">
        <f>BQ180/'4'!AP180</f>
        <v>0.11469898358092259</v>
      </c>
      <c r="BS180" s="373">
        <v>1.146989835809226E-28</v>
      </c>
      <c r="BT180" s="375">
        <f>BS180/'4'!AQ180</f>
        <v>0.11469898358092259</v>
      </c>
    </row>
    <row r="181" spans="1:72" ht="15">
      <c r="A181" s="305"/>
      <c r="B181" s="256">
        <v>153</v>
      </c>
      <c r="C181" s="1084" t="s">
        <v>771</v>
      </c>
      <c r="D181" s="1084"/>
      <c r="E181" s="1084"/>
      <c r="F181" s="1084"/>
      <c r="G181" s="1084"/>
      <c r="H181" s="1085" t="s">
        <v>796</v>
      </c>
      <c r="I181" s="1086"/>
      <c r="J181" s="315">
        <v>11102</v>
      </c>
      <c r="K181" s="371">
        <v>64.079685857159319</v>
      </c>
      <c r="L181" s="372">
        <f>K181/'4'!M181</f>
        <v>0.11469898358092259</v>
      </c>
      <c r="M181" s="373">
        <v>1.146989835809226E-28</v>
      </c>
      <c r="N181" s="374">
        <f>M181/'4'!N181</f>
        <v>0.11469898358092259</v>
      </c>
      <c r="O181" s="373">
        <v>1.146989835809226E-28</v>
      </c>
      <c r="P181" s="374">
        <f>O181/'4'!O181</f>
        <v>0.11469898358092259</v>
      </c>
      <c r="Q181" s="373">
        <v>1.146989835809226E-28</v>
      </c>
      <c r="R181" s="374">
        <f>Q181/'4'!P181</f>
        <v>0.11469898358092259</v>
      </c>
      <c r="S181" s="373">
        <v>64.079685857159319</v>
      </c>
      <c r="T181" s="374">
        <f>S181/'4'!Q181</f>
        <v>0.11469898358092259</v>
      </c>
      <c r="U181" s="373">
        <v>1.146989835809226E-28</v>
      </c>
      <c r="V181" s="374">
        <f>U181/'4'!R181</f>
        <v>8.8940138903209107E-2</v>
      </c>
      <c r="W181" s="373">
        <v>1.146989835809226E-28</v>
      </c>
      <c r="X181" s="374">
        <f>W181/'4'!S181</f>
        <v>8.8940138903209107E-2</v>
      </c>
      <c r="Y181" s="373">
        <v>64.079685857159319</v>
      </c>
      <c r="Z181" s="374">
        <f>Y181/'4'!T181</f>
        <v>0.11469898358092259</v>
      </c>
      <c r="AA181" s="373">
        <v>64.046466735408586</v>
      </c>
      <c r="AB181" s="374">
        <f>AA181/'4'!U181</f>
        <v>0.11469898358092259</v>
      </c>
      <c r="AC181" s="373">
        <v>3.3219121750737678E-2</v>
      </c>
      <c r="AD181" s="375">
        <f>AC181/'4'!V181</f>
        <v>0.11469898358092261</v>
      </c>
      <c r="AE181" s="371">
        <v>1.146989835809226E-28</v>
      </c>
      <c r="AF181" s="374">
        <f>AE181/'4'!W181</f>
        <v>0.11469898358092259</v>
      </c>
      <c r="AG181" s="373">
        <v>1.146989835809226E-28</v>
      </c>
      <c r="AH181" s="374">
        <f>AG181/'4'!X181</f>
        <v>0.11469898358092259</v>
      </c>
      <c r="AI181" s="373">
        <v>1.146989835809226E-28</v>
      </c>
      <c r="AJ181" s="374">
        <f>AI181/'4'!Y181</f>
        <v>0.11469898358092259</v>
      </c>
      <c r="AK181" s="373">
        <v>1.146989835809226E-28</v>
      </c>
      <c r="AL181" s="374">
        <f>AK181/'4'!Z181</f>
        <v>0.11469898358092259</v>
      </c>
      <c r="AM181" s="373">
        <v>1.146989835809226E-28</v>
      </c>
      <c r="AN181" s="374">
        <f>AM181/'4'!AA181</f>
        <v>0.11469898358092259</v>
      </c>
      <c r="AO181" s="373">
        <v>1.146989835809226E-28</v>
      </c>
      <c r="AP181" s="374">
        <f>AO181/'4'!AB181</f>
        <v>0.11469898358092259</v>
      </c>
      <c r="AQ181" s="373">
        <v>1.146989835809226E-28</v>
      </c>
      <c r="AR181" s="374">
        <f>AQ181/'4'!AC181</f>
        <v>0.11469898358092259</v>
      </c>
      <c r="AS181" s="373">
        <v>1.146989835809226E-28</v>
      </c>
      <c r="AT181" s="374">
        <f>AS181/'4'!AD181</f>
        <v>0.11469898358092259</v>
      </c>
      <c r="AU181" s="373">
        <v>3.3219121750737678E-2</v>
      </c>
      <c r="AV181" s="374">
        <f>AU181/'4'!AE181</f>
        <v>0.11469898358092261</v>
      </c>
      <c r="AW181" s="373">
        <v>3.3219121750737678E-2</v>
      </c>
      <c r="AX181" s="375">
        <f>AW181/'4'!AF181</f>
        <v>0.11469898358092261</v>
      </c>
      <c r="AY181" s="371">
        <v>-3.3219121750737678E-2</v>
      </c>
      <c r="AZ181" s="375">
        <f>AY181/'4'!AG181</f>
        <v>0.11469898358092261</v>
      </c>
      <c r="BA181" s="373">
        <v>64.079685857159319</v>
      </c>
      <c r="BB181" s="374">
        <f>BA181/'4'!AH181</f>
        <v>0.11469898358092259</v>
      </c>
      <c r="BC181" s="373">
        <v>1.146989835809226E-28</v>
      </c>
      <c r="BD181" s="374">
        <f>BC181/'4'!AI181</f>
        <v>8.8940138903209107E-2</v>
      </c>
      <c r="BE181" s="373">
        <v>1.146989835809226E-28</v>
      </c>
      <c r="BF181" s="374">
        <f>BE181/'4'!AJ181</f>
        <v>8.8940138903209107E-2</v>
      </c>
      <c r="BG181" s="373">
        <v>1.146989835809226E-28</v>
      </c>
      <c r="BH181" s="374">
        <f>BG181/'4'!AK181</f>
        <v>8.8940138903209107E-2</v>
      </c>
      <c r="BI181" s="373">
        <v>64.079685857159319</v>
      </c>
      <c r="BJ181" s="374">
        <f>BI181/'4'!AL181</f>
        <v>0.11469898358092259</v>
      </c>
      <c r="BK181" s="373">
        <v>1.146989835809226E-28</v>
      </c>
      <c r="BL181" s="374">
        <f>BK181/'4'!AM181</f>
        <v>8.8940138903209107E-2</v>
      </c>
      <c r="BM181" s="373">
        <v>1.146989835809226E-28</v>
      </c>
      <c r="BN181" s="374">
        <f>BM181/'4'!AN181</f>
        <v>8.8940138903209107E-2</v>
      </c>
      <c r="BO181" s="373">
        <v>64.079685857159319</v>
      </c>
      <c r="BP181" s="374">
        <f>BO181/'4'!AO181</f>
        <v>0.11469898358092259</v>
      </c>
      <c r="BQ181" s="373">
        <v>64.079685857159319</v>
      </c>
      <c r="BR181" s="374">
        <f>BQ181/'4'!AP181</f>
        <v>0.11469898358092259</v>
      </c>
      <c r="BS181" s="373">
        <v>1.146989835809226E-28</v>
      </c>
      <c r="BT181" s="375">
        <f>BS181/'4'!AQ181</f>
        <v>0.11469898358092259</v>
      </c>
    </row>
    <row r="182" spans="1:72" ht="15">
      <c r="A182" s="305"/>
      <c r="B182" s="256">
        <v>154</v>
      </c>
      <c r="C182" s="1084" t="s">
        <v>765</v>
      </c>
      <c r="D182" s="1084"/>
      <c r="E182" s="1084"/>
      <c r="F182" s="1084"/>
      <c r="G182" s="1084"/>
      <c r="H182" s="1085" t="s">
        <v>802</v>
      </c>
      <c r="I182" s="1086"/>
      <c r="J182" s="315">
        <v>11111</v>
      </c>
      <c r="K182" s="371">
        <v>34.91329696001786</v>
      </c>
      <c r="L182" s="372">
        <f>K182/'4'!M182</f>
        <v>0.11469898358092261</v>
      </c>
      <c r="M182" s="373">
        <v>1.146989835809226E-28</v>
      </c>
      <c r="N182" s="374">
        <f>M182/'4'!N182</f>
        <v>0.11469898358092259</v>
      </c>
      <c r="O182" s="373">
        <v>1.146989835809226E-28</v>
      </c>
      <c r="P182" s="374">
        <f>O182/'4'!O182</f>
        <v>0.11469898358092259</v>
      </c>
      <c r="Q182" s="373">
        <v>1.146989835809226E-28</v>
      </c>
      <c r="R182" s="374">
        <f>Q182/'4'!P182</f>
        <v>0.11469898358092259</v>
      </c>
      <c r="S182" s="373">
        <v>34.91329696001786</v>
      </c>
      <c r="T182" s="374">
        <f>S182/'4'!Q182</f>
        <v>0.11469898358092261</v>
      </c>
      <c r="U182" s="373">
        <v>1.146989835809226E-28</v>
      </c>
      <c r="V182" s="374">
        <f>U182/'4'!R182</f>
        <v>8.8940138903209107E-2</v>
      </c>
      <c r="W182" s="373">
        <v>1.146989835809226E-28</v>
      </c>
      <c r="X182" s="374">
        <f>W182/'4'!S182</f>
        <v>8.8940138903209107E-2</v>
      </c>
      <c r="Y182" s="373">
        <v>34.91329696001786</v>
      </c>
      <c r="Z182" s="374">
        <f>Y182/'4'!T182</f>
        <v>0.11469898358092261</v>
      </c>
      <c r="AA182" s="373">
        <v>34.880077838267127</v>
      </c>
      <c r="AB182" s="374">
        <f>AA182/'4'!U182</f>
        <v>0.11469898358092259</v>
      </c>
      <c r="AC182" s="373">
        <v>3.3219121750731155E-2</v>
      </c>
      <c r="AD182" s="375">
        <f>AC182/'4'!V182</f>
        <v>0.11469898358092259</v>
      </c>
      <c r="AE182" s="371">
        <v>1.146989835809226E-28</v>
      </c>
      <c r="AF182" s="374">
        <f>AE182/'4'!W182</f>
        <v>0.11469898358092259</v>
      </c>
      <c r="AG182" s="373">
        <v>1.146989835809226E-28</v>
      </c>
      <c r="AH182" s="374">
        <f>AG182/'4'!X182</f>
        <v>0.11469898358092259</v>
      </c>
      <c r="AI182" s="373">
        <v>1.146989835809226E-28</v>
      </c>
      <c r="AJ182" s="374">
        <f>AI182/'4'!Y182</f>
        <v>0.11469898358092259</v>
      </c>
      <c r="AK182" s="373">
        <v>1.146989835809226E-28</v>
      </c>
      <c r="AL182" s="374">
        <f>AK182/'4'!Z182</f>
        <v>0.11469898358092259</v>
      </c>
      <c r="AM182" s="373">
        <v>1.146989835809226E-28</v>
      </c>
      <c r="AN182" s="374">
        <f>AM182/'4'!AA182</f>
        <v>0.11469898358092259</v>
      </c>
      <c r="AO182" s="373">
        <v>1.146989835809226E-28</v>
      </c>
      <c r="AP182" s="374">
        <f>AO182/'4'!AB182</f>
        <v>0.11469898358092259</v>
      </c>
      <c r="AQ182" s="373">
        <v>1.146989835809226E-28</v>
      </c>
      <c r="AR182" s="374">
        <f>AQ182/'4'!AC182</f>
        <v>0.11469898358092259</v>
      </c>
      <c r="AS182" s="373">
        <v>1.146989835809226E-28</v>
      </c>
      <c r="AT182" s="374">
        <f>AS182/'4'!AD182</f>
        <v>0.11469898358092259</v>
      </c>
      <c r="AU182" s="373">
        <v>3.3219121750731155E-2</v>
      </c>
      <c r="AV182" s="374">
        <f>AU182/'4'!AE182</f>
        <v>0.11469898358092259</v>
      </c>
      <c r="AW182" s="373">
        <v>3.3219121750731155E-2</v>
      </c>
      <c r="AX182" s="375">
        <f>AW182/'4'!AF182</f>
        <v>0.11469898358092259</v>
      </c>
      <c r="AY182" s="371">
        <v>-3.3219121750731155E-2</v>
      </c>
      <c r="AZ182" s="375">
        <f>AY182/'4'!AG182</f>
        <v>0.11469898358092259</v>
      </c>
      <c r="BA182" s="373">
        <v>34.91329696001786</v>
      </c>
      <c r="BB182" s="374">
        <f>BA182/'4'!AH182</f>
        <v>0.11469898358092261</v>
      </c>
      <c r="BC182" s="373">
        <v>1.146989835809226E-28</v>
      </c>
      <c r="BD182" s="374">
        <f>BC182/'4'!AI182</f>
        <v>8.8940138903209107E-2</v>
      </c>
      <c r="BE182" s="373">
        <v>1.146989835809226E-28</v>
      </c>
      <c r="BF182" s="374">
        <f>BE182/'4'!AJ182</f>
        <v>8.8940138903209107E-2</v>
      </c>
      <c r="BG182" s="373">
        <v>1.146989835809226E-28</v>
      </c>
      <c r="BH182" s="374">
        <f>BG182/'4'!AK182</f>
        <v>8.8940138903209107E-2</v>
      </c>
      <c r="BI182" s="373">
        <v>34.91329696001786</v>
      </c>
      <c r="BJ182" s="374">
        <f>BI182/'4'!AL182</f>
        <v>0.11469898358092261</v>
      </c>
      <c r="BK182" s="373">
        <v>1.146989835809226E-28</v>
      </c>
      <c r="BL182" s="374">
        <f>BK182/'4'!AM182</f>
        <v>8.8940138903209107E-2</v>
      </c>
      <c r="BM182" s="373">
        <v>1.146989835809226E-28</v>
      </c>
      <c r="BN182" s="374">
        <f>BM182/'4'!AN182</f>
        <v>8.8940138903209107E-2</v>
      </c>
      <c r="BO182" s="373">
        <v>34.91329696001786</v>
      </c>
      <c r="BP182" s="374">
        <f>BO182/'4'!AO182</f>
        <v>0.11469898358092261</v>
      </c>
      <c r="BQ182" s="373">
        <v>34.91329696001786</v>
      </c>
      <c r="BR182" s="374">
        <f>BQ182/'4'!AP182</f>
        <v>0.11469898358092261</v>
      </c>
      <c r="BS182" s="373">
        <v>1.146989835809226E-28</v>
      </c>
      <c r="BT182" s="375">
        <f>BS182/'4'!AQ182</f>
        <v>0.11469898358092259</v>
      </c>
    </row>
    <row r="183" spans="1:72" ht="15">
      <c r="A183" s="305"/>
      <c r="B183" s="256">
        <v>155</v>
      </c>
      <c r="C183" s="1084" t="s">
        <v>765</v>
      </c>
      <c r="D183" s="1084"/>
      <c r="E183" s="1084"/>
      <c r="F183" s="1084"/>
      <c r="G183" s="1084"/>
      <c r="H183" s="1085" t="s">
        <v>802</v>
      </c>
      <c r="I183" s="1086"/>
      <c r="J183" s="315">
        <v>11117</v>
      </c>
      <c r="K183" s="371">
        <v>66.438243501461187</v>
      </c>
      <c r="L183" s="372">
        <f>K183/'4'!M183</f>
        <v>0.11469898358092259</v>
      </c>
      <c r="M183" s="373">
        <v>1.146989835809226E-28</v>
      </c>
      <c r="N183" s="374">
        <f>M183/'4'!N183</f>
        <v>0.11469898358092259</v>
      </c>
      <c r="O183" s="373">
        <v>1.146989835809226E-28</v>
      </c>
      <c r="P183" s="374">
        <f>O183/'4'!O183</f>
        <v>0.11469898358092259</v>
      </c>
      <c r="Q183" s="373">
        <v>1.146989835809226E-28</v>
      </c>
      <c r="R183" s="374">
        <f>Q183/'4'!P183</f>
        <v>0.11469898358092259</v>
      </c>
      <c r="S183" s="373">
        <v>66.438243501461187</v>
      </c>
      <c r="T183" s="374">
        <f>S183/'4'!Q183</f>
        <v>0.11469898358092259</v>
      </c>
      <c r="U183" s="373">
        <v>1.146989835809226E-28</v>
      </c>
      <c r="V183" s="374">
        <f>U183/'4'!R183</f>
        <v>8.8940138903209107E-2</v>
      </c>
      <c r="W183" s="373">
        <v>1.146989835809226E-28</v>
      </c>
      <c r="X183" s="374">
        <f>W183/'4'!S183</f>
        <v>8.8940138903209107E-2</v>
      </c>
      <c r="Y183" s="373">
        <v>66.438243501461187</v>
      </c>
      <c r="Z183" s="374">
        <f>Y183/'4'!T183</f>
        <v>0.11469898358092259</v>
      </c>
      <c r="AA183" s="373">
        <v>48.03485005155644</v>
      </c>
      <c r="AB183" s="374">
        <f>AA183/'4'!U183</f>
        <v>0.11469898358092259</v>
      </c>
      <c r="AC183" s="373">
        <v>18.403393449904748</v>
      </c>
      <c r="AD183" s="375">
        <f>AC183/'4'!V183</f>
        <v>0.11469898358092259</v>
      </c>
      <c r="AE183" s="371">
        <v>1.146989835809226E-28</v>
      </c>
      <c r="AF183" s="374">
        <f>AE183/'4'!W183</f>
        <v>0.11469898358092259</v>
      </c>
      <c r="AG183" s="373">
        <v>1.146989835809226E-28</v>
      </c>
      <c r="AH183" s="374">
        <f>AG183/'4'!X183</f>
        <v>0.11469898358092259</v>
      </c>
      <c r="AI183" s="373">
        <v>1.146989835809226E-28</v>
      </c>
      <c r="AJ183" s="374">
        <f>AI183/'4'!Y183</f>
        <v>0.11469898358092259</v>
      </c>
      <c r="AK183" s="373">
        <v>1.146989835809226E-28</v>
      </c>
      <c r="AL183" s="374">
        <f>AK183/'4'!Z183</f>
        <v>0.11469898358092259</v>
      </c>
      <c r="AM183" s="373">
        <v>1.146989835809226E-28</v>
      </c>
      <c r="AN183" s="374">
        <f>AM183/'4'!AA183</f>
        <v>0.11469898358092259</v>
      </c>
      <c r="AO183" s="373">
        <v>1.146989835809226E-28</v>
      </c>
      <c r="AP183" s="374">
        <f>AO183/'4'!AB183</f>
        <v>0.11469898358092259</v>
      </c>
      <c r="AQ183" s="373">
        <v>1.146989835809226E-28</v>
      </c>
      <c r="AR183" s="374">
        <f>AQ183/'4'!AC183</f>
        <v>0.11469898358092259</v>
      </c>
      <c r="AS183" s="373">
        <v>1.146989835809226E-28</v>
      </c>
      <c r="AT183" s="374">
        <f>AS183/'4'!AD183</f>
        <v>0.11469898358092259</v>
      </c>
      <c r="AU183" s="373">
        <v>6.6438243501461187</v>
      </c>
      <c r="AV183" s="374">
        <f>AU183/'4'!AE183</f>
        <v>0.11469898358092259</v>
      </c>
      <c r="AW183" s="373">
        <v>6.6438243501461187</v>
      </c>
      <c r="AX183" s="375">
        <f>AW183/'4'!AF183</f>
        <v>0.11469898358092259</v>
      </c>
      <c r="AY183" s="371">
        <v>-6.6438243501461187</v>
      </c>
      <c r="AZ183" s="375">
        <f>AY183/'4'!AG183</f>
        <v>0.11469898358092259</v>
      </c>
      <c r="BA183" s="373">
        <v>66.438243501461187</v>
      </c>
      <c r="BB183" s="374">
        <f>BA183/'4'!AH183</f>
        <v>0.11469898358092259</v>
      </c>
      <c r="BC183" s="373">
        <v>1.146989835809226E-28</v>
      </c>
      <c r="BD183" s="374">
        <f>BC183/'4'!AI183</f>
        <v>8.8940138903209107E-2</v>
      </c>
      <c r="BE183" s="373">
        <v>1.146989835809226E-28</v>
      </c>
      <c r="BF183" s="374">
        <f>BE183/'4'!AJ183</f>
        <v>8.8940138903209107E-2</v>
      </c>
      <c r="BG183" s="373">
        <v>1.146989835809226E-28</v>
      </c>
      <c r="BH183" s="374">
        <f>BG183/'4'!AK183</f>
        <v>8.8940138903209107E-2</v>
      </c>
      <c r="BI183" s="373">
        <v>66.438243501461187</v>
      </c>
      <c r="BJ183" s="374">
        <f>BI183/'4'!AL183</f>
        <v>0.11469898358092259</v>
      </c>
      <c r="BK183" s="373">
        <v>1.146989835809226E-28</v>
      </c>
      <c r="BL183" s="374">
        <f>BK183/'4'!AM183</f>
        <v>8.8940138903209107E-2</v>
      </c>
      <c r="BM183" s="373">
        <v>1.146989835809226E-28</v>
      </c>
      <c r="BN183" s="374">
        <f>BM183/'4'!AN183</f>
        <v>8.8940138903209107E-2</v>
      </c>
      <c r="BO183" s="373">
        <v>66.438243501461187</v>
      </c>
      <c r="BP183" s="374">
        <f>BO183/'4'!AO183</f>
        <v>0.11469898358092259</v>
      </c>
      <c r="BQ183" s="373">
        <v>54.678674401702565</v>
      </c>
      <c r="BR183" s="374">
        <f>BQ183/'4'!AP183</f>
        <v>0.11469898358092261</v>
      </c>
      <c r="BS183" s="373">
        <v>11.759569099758629</v>
      </c>
      <c r="BT183" s="375">
        <f>BS183/'4'!AQ183</f>
        <v>0.11469898358092259</v>
      </c>
    </row>
    <row r="184" spans="1:72" ht="15">
      <c r="A184" s="305"/>
      <c r="B184" s="256">
        <v>156</v>
      </c>
      <c r="C184" s="1084" t="s">
        <v>765</v>
      </c>
      <c r="D184" s="1084"/>
      <c r="E184" s="1084"/>
      <c r="F184" s="1084"/>
      <c r="G184" s="1084"/>
      <c r="H184" s="1085" t="s">
        <v>802</v>
      </c>
      <c r="I184" s="1086"/>
      <c r="J184" s="315">
        <v>25845</v>
      </c>
      <c r="K184" s="371">
        <v>81.619382141545074</v>
      </c>
      <c r="L184" s="372">
        <f>K184/'4'!M184</f>
        <v>0.11469898358092259</v>
      </c>
      <c r="M184" s="373">
        <v>1.146989835809226E-28</v>
      </c>
      <c r="N184" s="374">
        <f>M184/'4'!N184</f>
        <v>0.11469898358092259</v>
      </c>
      <c r="O184" s="373">
        <v>1.146989835809226E-28</v>
      </c>
      <c r="P184" s="374">
        <f>O184/'4'!O184</f>
        <v>0.11469898358092259</v>
      </c>
      <c r="Q184" s="373">
        <v>1.146989835809226E-28</v>
      </c>
      <c r="R184" s="374">
        <f>Q184/'4'!P184</f>
        <v>0.11469898358092259</v>
      </c>
      <c r="S184" s="373">
        <v>81.619382141545074</v>
      </c>
      <c r="T184" s="374">
        <f>S184/'4'!Q184</f>
        <v>0.11469898358092259</v>
      </c>
      <c r="U184" s="373">
        <v>1.146989835809226E-28</v>
      </c>
      <c r="V184" s="374">
        <f>U184/'4'!R184</f>
        <v>8.8940138903209107E-2</v>
      </c>
      <c r="W184" s="373">
        <v>1.146989835809226E-28</v>
      </c>
      <c r="X184" s="374">
        <f>W184/'4'!S184</f>
        <v>8.8940138903209107E-2</v>
      </c>
      <c r="Y184" s="373">
        <v>81.619382141545074</v>
      </c>
      <c r="Z184" s="374">
        <f>Y184/'4'!T184</f>
        <v>0.11469898358092259</v>
      </c>
      <c r="AA184" s="373">
        <v>81.586163019794341</v>
      </c>
      <c r="AB184" s="374">
        <f>AA184/'4'!U184</f>
        <v>0.11469898358092261</v>
      </c>
      <c r="AC184" s="373">
        <v>3.3219121750737678E-2</v>
      </c>
      <c r="AD184" s="375">
        <f>AC184/'4'!V184</f>
        <v>0.11469898358092261</v>
      </c>
      <c r="AE184" s="371">
        <v>1.146989835809226E-28</v>
      </c>
      <c r="AF184" s="374">
        <f>AE184/'4'!W184</f>
        <v>0.11469898358092259</v>
      </c>
      <c r="AG184" s="373">
        <v>1.146989835809226E-28</v>
      </c>
      <c r="AH184" s="374">
        <f>AG184/'4'!X184</f>
        <v>0.11469898358092259</v>
      </c>
      <c r="AI184" s="373">
        <v>1.146989835809226E-28</v>
      </c>
      <c r="AJ184" s="374">
        <f>AI184/'4'!Y184</f>
        <v>0.11469898358092259</v>
      </c>
      <c r="AK184" s="373">
        <v>1.146989835809226E-28</v>
      </c>
      <c r="AL184" s="374">
        <f>AK184/'4'!Z184</f>
        <v>0.11469898358092259</v>
      </c>
      <c r="AM184" s="373">
        <v>1.146989835809226E-28</v>
      </c>
      <c r="AN184" s="374">
        <f>AM184/'4'!AA184</f>
        <v>0.11469898358092259</v>
      </c>
      <c r="AO184" s="373">
        <v>1.146989835809226E-28</v>
      </c>
      <c r="AP184" s="374">
        <f>AO184/'4'!AB184</f>
        <v>0.11469898358092259</v>
      </c>
      <c r="AQ184" s="373">
        <v>1.146989835809226E-28</v>
      </c>
      <c r="AR184" s="374">
        <f>AQ184/'4'!AC184</f>
        <v>0.11469898358092259</v>
      </c>
      <c r="AS184" s="373">
        <v>1.146989835809226E-28</v>
      </c>
      <c r="AT184" s="374">
        <f>AS184/'4'!AD184</f>
        <v>0.11469898358092259</v>
      </c>
      <c r="AU184" s="373">
        <v>3.3219121750737678E-2</v>
      </c>
      <c r="AV184" s="374">
        <f>AU184/'4'!AE184</f>
        <v>0.11469898358092261</v>
      </c>
      <c r="AW184" s="373">
        <v>3.3219121750737678E-2</v>
      </c>
      <c r="AX184" s="375">
        <f>AW184/'4'!AF184</f>
        <v>0.11469898358092261</v>
      </c>
      <c r="AY184" s="371">
        <v>-3.3219121750737678E-2</v>
      </c>
      <c r="AZ184" s="375">
        <f>AY184/'4'!AG184</f>
        <v>0.11469898358092261</v>
      </c>
      <c r="BA184" s="373">
        <v>81.619382141545074</v>
      </c>
      <c r="BB184" s="374">
        <f>BA184/'4'!AH184</f>
        <v>0.11469898358092259</v>
      </c>
      <c r="BC184" s="373">
        <v>1.146989835809226E-28</v>
      </c>
      <c r="BD184" s="374">
        <f>BC184/'4'!AI184</f>
        <v>8.8940138903209107E-2</v>
      </c>
      <c r="BE184" s="373">
        <v>1.146989835809226E-28</v>
      </c>
      <c r="BF184" s="374">
        <f>BE184/'4'!AJ184</f>
        <v>8.8940138903209107E-2</v>
      </c>
      <c r="BG184" s="373">
        <v>1.146989835809226E-28</v>
      </c>
      <c r="BH184" s="374">
        <f>BG184/'4'!AK184</f>
        <v>8.8940138903209107E-2</v>
      </c>
      <c r="BI184" s="373">
        <v>81.619382141545074</v>
      </c>
      <c r="BJ184" s="374">
        <f>BI184/'4'!AL184</f>
        <v>0.11469898358092259</v>
      </c>
      <c r="BK184" s="373">
        <v>1.146989835809226E-28</v>
      </c>
      <c r="BL184" s="374">
        <f>BK184/'4'!AM184</f>
        <v>8.8940138903209107E-2</v>
      </c>
      <c r="BM184" s="373">
        <v>1.146989835809226E-28</v>
      </c>
      <c r="BN184" s="374">
        <f>BM184/'4'!AN184</f>
        <v>8.8940138903209107E-2</v>
      </c>
      <c r="BO184" s="373">
        <v>81.619382141545074</v>
      </c>
      <c r="BP184" s="374">
        <f>BO184/'4'!AO184</f>
        <v>0.11469898358092259</v>
      </c>
      <c r="BQ184" s="373">
        <v>81.619382141545074</v>
      </c>
      <c r="BR184" s="374">
        <f>BQ184/'4'!AP184</f>
        <v>0.11469898358092259</v>
      </c>
      <c r="BS184" s="373">
        <v>1.146989835809226E-28</v>
      </c>
      <c r="BT184" s="375">
        <f>BS184/'4'!AQ184</f>
        <v>0.11469898358092259</v>
      </c>
    </row>
    <row r="185" spans="1:72" ht="15">
      <c r="A185" s="305"/>
      <c r="B185" s="256">
        <v>157</v>
      </c>
      <c r="C185" s="1084" t="s">
        <v>772</v>
      </c>
      <c r="D185" s="1084"/>
      <c r="E185" s="1084"/>
      <c r="F185" s="1084"/>
      <c r="G185" s="1084"/>
      <c r="H185" s="1085" t="s">
        <v>805</v>
      </c>
      <c r="I185" s="1086"/>
      <c r="J185" s="315">
        <v>64103</v>
      </c>
      <c r="K185" s="371">
        <v>19.184784928137066</v>
      </c>
      <c r="L185" s="372">
        <f>K185/'4'!M185</f>
        <v>0.12545686628763572</v>
      </c>
      <c r="M185" s="373">
        <v>1.2554113725746179E-28</v>
      </c>
      <c r="N185" s="374">
        <f>M185/'4'!N185</f>
        <v>0.1255411372574618</v>
      </c>
      <c r="O185" s="373">
        <v>1.2554113725746179E-28</v>
      </c>
      <c r="P185" s="374">
        <f>O185/'4'!O185</f>
        <v>0.1255411372574618</v>
      </c>
      <c r="Q185" s="373">
        <v>1.2554113725746179E-28</v>
      </c>
      <c r="R185" s="374">
        <f>Q185/'4'!P185</f>
        <v>0.1255411372574618</v>
      </c>
      <c r="S185" s="373">
        <v>19.184784928137066</v>
      </c>
      <c r="T185" s="374">
        <f>S185/'4'!Q185</f>
        <v>0.12545686628763572</v>
      </c>
      <c r="U185" s="373">
        <v>1.2554113725746179E-28</v>
      </c>
      <c r="V185" s="374">
        <f>U185/'4'!R185</f>
        <v>9.7347385627597025E-2</v>
      </c>
      <c r="W185" s="373">
        <v>1.2554113725746179E-28</v>
      </c>
      <c r="X185" s="374">
        <f>W185/'4'!S185</f>
        <v>9.7347385627597025E-2</v>
      </c>
      <c r="Y185" s="373">
        <v>19.184784928137066</v>
      </c>
      <c r="Z185" s="374">
        <f>Y185/'4'!T185</f>
        <v>0.12545686628763572</v>
      </c>
      <c r="AA185" s="373">
        <v>19.184784928137066</v>
      </c>
      <c r="AB185" s="374">
        <f>AA185/'4'!U185</f>
        <v>0.12545686628763572</v>
      </c>
      <c r="AC185" s="373">
        <v>1.2545686628763573E-28</v>
      </c>
      <c r="AD185" s="375">
        <f>AC185/'4'!V185</f>
        <v>0.12545686628763572</v>
      </c>
      <c r="AE185" s="371">
        <v>1.2554113725746179E-28</v>
      </c>
      <c r="AF185" s="374">
        <f>AE185/'4'!W185</f>
        <v>0.1255411372574618</v>
      </c>
      <c r="AG185" s="373">
        <v>1.2554113725746179E-28</v>
      </c>
      <c r="AH185" s="374">
        <f>AG185/'4'!X185</f>
        <v>0.1255411372574618</v>
      </c>
      <c r="AI185" s="373">
        <v>1.2554113725746179E-28</v>
      </c>
      <c r="AJ185" s="374">
        <f>AI185/'4'!Y185</f>
        <v>0.1255411372574618</v>
      </c>
      <c r="AK185" s="373">
        <v>1.2554113725746179E-28</v>
      </c>
      <c r="AL185" s="374">
        <f>AK185/'4'!Z185</f>
        <v>0.1255411372574618</v>
      </c>
      <c r="AM185" s="373">
        <v>1.2554113725746179E-28</v>
      </c>
      <c r="AN185" s="374">
        <f>AM185/'4'!AA185</f>
        <v>0.1255411372574618</v>
      </c>
      <c r="AO185" s="373">
        <v>1.2554113725746179E-28</v>
      </c>
      <c r="AP185" s="374">
        <f>AO185/'4'!AB185</f>
        <v>0.1255411372574618</v>
      </c>
      <c r="AQ185" s="373">
        <v>1.2554113725746179E-28</v>
      </c>
      <c r="AR185" s="374">
        <f>AQ185/'4'!AC185</f>
        <v>0.1255411372574618</v>
      </c>
      <c r="AS185" s="373">
        <v>1.2554113725746179E-28</v>
      </c>
      <c r="AT185" s="374">
        <f>AS185/'4'!AD185</f>
        <v>0.1255411372574618</v>
      </c>
      <c r="AU185" s="373">
        <v>1.2545686628763573E-28</v>
      </c>
      <c r="AV185" s="374">
        <f>AU185/'4'!AE185</f>
        <v>0.12545686628763572</v>
      </c>
      <c r="AW185" s="373">
        <v>1.2545686628763573E-28</v>
      </c>
      <c r="AX185" s="375">
        <f>AW185/'4'!AF185</f>
        <v>0.12545686628763572</v>
      </c>
      <c r="AY185" s="371">
        <v>1.2545686628763573E-28</v>
      </c>
      <c r="AZ185" s="375">
        <f>AY185/'4'!AG185</f>
        <v>0.12545686628763572</v>
      </c>
      <c r="BA185" s="373">
        <v>19.184784928137066</v>
      </c>
      <c r="BB185" s="374">
        <f>BA185/'4'!AH185</f>
        <v>0.12545686628763572</v>
      </c>
      <c r="BC185" s="373">
        <v>1.2554113725746179E-28</v>
      </c>
      <c r="BD185" s="374">
        <f>BC185/'4'!AI185</f>
        <v>9.7347385627597025E-2</v>
      </c>
      <c r="BE185" s="373">
        <v>1.2554113725746179E-28</v>
      </c>
      <c r="BF185" s="374">
        <f>BE185/'4'!AJ185</f>
        <v>9.7347385627597025E-2</v>
      </c>
      <c r="BG185" s="373">
        <v>1.2554113725746179E-28</v>
      </c>
      <c r="BH185" s="374">
        <f>BG185/'4'!AK185</f>
        <v>9.7347385627597025E-2</v>
      </c>
      <c r="BI185" s="373">
        <v>19.184784928137066</v>
      </c>
      <c r="BJ185" s="374">
        <f>BI185/'4'!AL185</f>
        <v>0.12545686628763572</v>
      </c>
      <c r="BK185" s="373">
        <v>1.2554113725746179E-28</v>
      </c>
      <c r="BL185" s="374">
        <f>BK185/'4'!AM185</f>
        <v>9.7347385627597025E-2</v>
      </c>
      <c r="BM185" s="373">
        <v>1.2554113725746179E-28</v>
      </c>
      <c r="BN185" s="374">
        <f>BM185/'4'!AN185</f>
        <v>9.7347385627597025E-2</v>
      </c>
      <c r="BO185" s="373">
        <v>19.184784928137066</v>
      </c>
      <c r="BP185" s="374">
        <f>BO185/'4'!AO185</f>
        <v>0.12545686628763572</v>
      </c>
      <c r="BQ185" s="373">
        <v>19.184784928137066</v>
      </c>
      <c r="BR185" s="374">
        <f>BQ185/'4'!AP185</f>
        <v>0.12545686628763572</v>
      </c>
      <c r="BS185" s="373">
        <v>1.2545686628763573E-28</v>
      </c>
      <c r="BT185" s="375">
        <f>BS185/'4'!AQ185</f>
        <v>0.12545686628763572</v>
      </c>
    </row>
    <row r="186" spans="1:72" ht="15">
      <c r="A186" s="305"/>
      <c r="B186" s="256">
        <v>158</v>
      </c>
      <c r="C186" s="1084" t="s">
        <v>773</v>
      </c>
      <c r="D186" s="1084"/>
      <c r="E186" s="1084"/>
      <c r="F186" s="1084"/>
      <c r="G186" s="1084"/>
      <c r="H186" s="1085" t="s">
        <v>803</v>
      </c>
      <c r="I186" s="1086"/>
      <c r="J186" s="315">
        <v>69600</v>
      </c>
      <c r="K186" s="371">
        <v>85.207047290623976</v>
      </c>
      <c r="L186" s="372">
        <f>K186/'4'!M186</f>
        <v>0.11469898358092259</v>
      </c>
      <c r="M186" s="373">
        <v>1.146989835809226E-28</v>
      </c>
      <c r="N186" s="374">
        <f>M186/'4'!N186</f>
        <v>0.11469898358092259</v>
      </c>
      <c r="O186" s="373">
        <v>1.146989835809226E-28</v>
      </c>
      <c r="P186" s="374">
        <f>O186/'4'!O186</f>
        <v>0.11469898358092259</v>
      </c>
      <c r="Q186" s="373">
        <v>1.146989835809226E-28</v>
      </c>
      <c r="R186" s="374">
        <f>Q186/'4'!P186</f>
        <v>0.11469898358092259</v>
      </c>
      <c r="S186" s="373">
        <v>85.207047290623976</v>
      </c>
      <c r="T186" s="374">
        <f>S186/'4'!Q186</f>
        <v>0.11469898358092259</v>
      </c>
      <c r="U186" s="373">
        <v>1.146989835809226E-28</v>
      </c>
      <c r="V186" s="374">
        <f>U186/'4'!R186</f>
        <v>8.8940138903209107E-2</v>
      </c>
      <c r="W186" s="373">
        <v>1.146989835809226E-28</v>
      </c>
      <c r="X186" s="374">
        <f>W186/'4'!S186</f>
        <v>8.8940138903209107E-2</v>
      </c>
      <c r="Y186" s="373">
        <v>85.207047290623976</v>
      </c>
      <c r="Z186" s="374">
        <f>Y186/'4'!T186</f>
        <v>0.11469898358092259</v>
      </c>
      <c r="AA186" s="373">
        <v>85.173828168873243</v>
      </c>
      <c r="AB186" s="374">
        <f>AA186/'4'!U186</f>
        <v>0.11469898358092259</v>
      </c>
      <c r="AC186" s="373">
        <v>3.3219121750724633E-2</v>
      </c>
      <c r="AD186" s="375">
        <f>AC186/'4'!V186</f>
        <v>0.11469898358092258</v>
      </c>
      <c r="AE186" s="371">
        <v>1.146989835809226E-28</v>
      </c>
      <c r="AF186" s="374">
        <f>AE186/'4'!W186</f>
        <v>0.11469898358092259</v>
      </c>
      <c r="AG186" s="373">
        <v>1.146989835809226E-28</v>
      </c>
      <c r="AH186" s="374">
        <f>AG186/'4'!X186</f>
        <v>0.11469898358092259</v>
      </c>
      <c r="AI186" s="373">
        <v>1.146989835809226E-28</v>
      </c>
      <c r="AJ186" s="374">
        <f>AI186/'4'!Y186</f>
        <v>0.11469898358092259</v>
      </c>
      <c r="AK186" s="373">
        <v>1.146989835809226E-28</v>
      </c>
      <c r="AL186" s="374">
        <f>AK186/'4'!Z186</f>
        <v>0.11469898358092259</v>
      </c>
      <c r="AM186" s="373">
        <v>1.146989835809226E-28</v>
      </c>
      <c r="AN186" s="374">
        <f>AM186/'4'!AA186</f>
        <v>0.11469898358092259</v>
      </c>
      <c r="AO186" s="373">
        <v>1.146989835809226E-28</v>
      </c>
      <c r="AP186" s="374">
        <f>AO186/'4'!AB186</f>
        <v>0.11469898358092259</v>
      </c>
      <c r="AQ186" s="373">
        <v>1.146989835809226E-28</v>
      </c>
      <c r="AR186" s="374">
        <f>AQ186/'4'!AC186</f>
        <v>0.11469898358092259</v>
      </c>
      <c r="AS186" s="373">
        <v>1.146989835809226E-28</v>
      </c>
      <c r="AT186" s="374">
        <f>AS186/'4'!AD186</f>
        <v>0.11469898358092259</v>
      </c>
      <c r="AU186" s="373">
        <v>3.3219121750724633E-2</v>
      </c>
      <c r="AV186" s="374">
        <f>AU186/'4'!AE186</f>
        <v>0.11469898358092258</v>
      </c>
      <c r="AW186" s="373">
        <v>3.3219121750724633E-2</v>
      </c>
      <c r="AX186" s="375">
        <f>AW186/'4'!AF186</f>
        <v>0.11469898358092258</v>
      </c>
      <c r="AY186" s="371">
        <v>-3.3219121750724633E-2</v>
      </c>
      <c r="AZ186" s="375">
        <f>AY186/'4'!AG186</f>
        <v>0.11469898358092258</v>
      </c>
      <c r="BA186" s="373">
        <v>85.207047290623976</v>
      </c>
      <c r="BB186" s="374">
        <f>BA186/'4'!AH186</f>
        <v>0.11469898358092259</v>
      </c>
      <c r="BC186" s="373">
        <v>1.146989835809226E-28</v>
      </c>
      <c r="BD186" s="374">
        <f>BC186/'4'!AI186</f>
        <v>8.8940138903209107E-2</v>
      </c>
      <c r="BE186" s="373">
        <v>1.146989835809226E-28</v>
      </c>
      <c r="BF186" s="374">
        <f>BE186/'4'!AJ186</f>
        <v>8.8940138903209107E-2</v>
      </c>
      <c r="BG186" s="373">
        <v>1.146989835809226E-28</v>
      </c>
      <c r="BH186" s="374">
        <f>BG186/'4'!AK186</f>
        <v>8.8940138903209107E-2</v>
      </c>
      <c r="BI186" s="373">
        <v>85.207047290623976</v>
      </c>
      <c r="BJ186" s="374">
        <f>BI186/'4'!AL186</f>
        <v>0.11469898358092259</v>
      </c>
      <c r="BK186" s="373">
        <v>1.146989835809226E-28</v>
      </c>
      <c r="BL186" s="374">
        <f>BK186/'4'!AM186</f>
        <v>8.8940138903209107E-2</v>
      </c>
      <c r="BM186" s="373">
        <v>1.146989835809226E-28</v>
      </c>
      <c r="BN186" s="374">
        <f>BM186/'4'!AN186</f>
        <v>8.8940138903209107E-2</v>
      </c>
      <c r="BO186" s="373">
        <v>85.207047290623976</v>
      </c>
      <c r="BP186" s="374">
        <f>BO186/'4'!AO186</f>
        <v>0.11469898358092259</v>
      </c>
      <c r="BQ186" s="373">
        <v>85.207047290623976</v>
      </c>
      <c r="BR186" s="374">
        <f>BQ186/'4'!AP186</f>
        <v>0.11469898358092259</v>
      </c>
      <c r="BS186" s="373">
        <v>1.146989835809226E-28</v>
      </c>
      <c r="BT186" s="375">
        <f>BS186/'4'!AQ186</f>
        <v>0.11469898358092259</v>
      </c>
    </row>
    <row r="187" spans="1:72" ht="15">
      <c r="A187" s="305"/>
      <c r="B187" s="256">
        <v>159</v>
      </c>
      <c r="C187" s="1084" t="s">
        <v>774</v>
      </c>
      <c r="D187" s="1084"/>
      <c r="E187" s="1084"/>
      <c r="F187" s="1084"/>
      <c r="G187" s="1084"/>
      <c r="H187" s="1085" t="s">
        <v>810</v>
      </c>
      <c r="I187" s="1086"/>
      <c r="J187" s="315">
        <v>72133</v>
      </c>
      <c r="K187" s="371">
        <v>64.2762964732471</v>
      </c>
      <c r="L187" s="372">
        <f>K187/'4'!M187</f>
        <v>0.12545686628763572</v>
      </c>
      <c r="M187" s="373">
        <v>1.2554113725746179E-28</v>
      </c>
      <c r="N187" s="374">
        <f>M187/'4'!N187</f>
        <v>0.1255411372574618</v>
      </c>
      <c r="O187" s="373">
        <v>1.2554113725746179E-28</v>
      </c>
      <c r="P187" s="374">
        <f>O187/'4'!O187</f>
        <v>0.1255411372574618</v>
      </c>
      <c r="Q187" s="373">
        <v>1.2554113725746179E-28</v>
      </c>
      <c r="R187" s="374">
        <f>Q187/'4'!P187</f>
        <v>0.1255411372574618</v>
      </c>
      <c r="S187" s="373">
        <v>64.2762964732471</v>
      </c>
      <c r="T187" s="374">
        <f>S187/'4'!Q187</f>
        <v>0.12545686628763572</v>
      </c>
      <c r="U187" s="373">
        <v>1.2554113725746179E-28</v>
      </c>
      <c r="V187" s="374">
        <f>U187/'4'!R187</f>
        <v>9.7347385627597025E-2</v>
      </c>
      <c r="W187" s="373">
        <v>1.2554113725746179E-28</v>
      </c>
      <c r="X187" s="374">
        <f>W187/'4'!S187</f>
        <v>9.7347385627597025E-2</v>
      </c>
      <c r="Y187" s="373">
        <v>64.2762964732471</v>
      </c>
      <c r="Z187" s="374">
        <f>Y187/'4'!T187</f>
        <v>0.12545686628763572</v>
      </c>
      <c r="AA187" s="373">
        <v>64.239961653307446</v>
      </c>
      <c r="AB187" s="374">
        <f>AA187/'4'!U187</f>
        <v>0.12545686628763572</v>
      </c>
      <c r="AC187" s="373">
        <v>3.6334819939647017E-2</v>
      </c>
      <c r="AD187" s="375">
        <f>AC187/'4'!V187</f>
        <v>0.12545686628763572</v>
      </c>
      <c r="AE187" s="371">
        <v>1.2554113725746179E-28</v>
      </c>
      <c r="AF187" s="374">
        <f>AE187/'4'!W187</f>
        <v>0.1255411372574618</v>
      </c>
      <c r="AG187" s="373">
        <v>1.2554113725746179E-28</v>
      </c>
      <c r="AH187" s="374">
        <f>AG187/'4'!X187</f>
        <v>0.1255411372574618</v>
      </c>
      <c r="AI187" s="373">
        <v>1.2554113725746179E-28</v>
      </c>
      <c r="AJ187" s="374">
        <f>AI187/'4'!Y187</f>
        <v>0.1255411372574618</v>
      </c>
      <c r="AK187" s="373">
        <v>1.2554113725746179E-28</v>
      </c>
      <c r="AL187" s="374">
        <f>AK187/'4'!Z187</f>
        <v>0.1255411372574618</v>
      </c>
      <c r="AM187" s="373">
        <v>1.2554113725746179E-28</v>
      </c>
      <c r="AN187" s="374">
        <f>AM187/'4'!AA187</f>
        <v>0.1255411372574618</v>
      </c>
      <c r="AO187" s="373">
        <v>1.2554113725746179E-28</v>
      </c>
      <c r="AP187" s="374">
        <f>AO187/'4'!AB187</f>
        <v>0.1255411372574618</v>
      </c>
      <c r="AQ187" s="373">
        <v>1.2554113725746179E-28</v>
      </c>
      <c r="AR187" s="374">
        <f>AQ187/'4'!AC187</f>
        <v>0.1255411372574618</v>
      </c>
      <c r="AS187" s="373">
        <v>1.2554113725746179E-28</v>
      </c>
      <c r="AT187" s="374">
        <f>AS187/'4'!AD187</f>
        <v>0.1255411372574618</v>
      </c>
      <c r="AU187" s="373">
        <v>3.6334819939647017E-2</v>
      </c>
      <c r="AV187" s="374">
        <f>AU187/'4'!AE187</f>
        <v>0.12545686628763572</v>
      </c>
      <c r="AW187" s="373">
        <v>3.6334819939647017E-2</v>
      </c>
      <c r="AX187" s="375">
        <f>AW187/'4'!AF187</f>
        <v>0.12545686628763572</v>
      </c>
      <c r="AY187" s="371">
        <v>-3.6334819939647017E-2</v>
      </c>
      <c r="AZ187" s="375">
        <f>AY187/'4'!AG187</f>
        <v>0.12545686628763572</v>
      </c>
      <c r="BA187" s="373">
        <v>64.2762964732471</v>
      </c>
      <c r="BB187" s="374">
        <f>BA187/'4'!AH187</f>
        <v>0.12545686628763572</v>
      </c>
      <c r="BC187" s="373">
        <v>1.2554113725746179E-28</v>
      </c>
      <c r="BD187" s="374">
        <f>BC187/'4'!AI187</f>
        <v>9.7347385627597025E-2</v>
      </c>
      <c r="BE187" s="373">
        <v>1.2554113725746179E-28</v>
      </c>
      <c r="BF187" s="374">
        <f>BE187/'4'!AJ187</f>
        <v>9.7347385627597025E-2</v>
      </c>
      <c r="BG187" s="373">
        <v>1.2554113725746179E-28</v>
      </c>
      <c r="BH187" s="374">
        <f>BG187/'4'!AK187</f>
        <v>9.7347385627597025E-2</v>
      </c>
      <c r="BI187" s="373">
        <v>64.2762964732471</v>
      </c>
      <c r="BJ187" s="374">
        <f>BI187/'4'!AL187</f>
        <v>0.12545686628763572</v>
      </c>
      <c r="BK187" s="373">
        <v>1.2554113725746179E-28</v>
      </c>
      <c r="BL187" s="374">
        <f>BK187/'4'!AM187</f>
        <v>9.7347385627597025E-2</v>
      </c>
      <c r="BM187" s="373">
        <v>1.2554113725746179E-28</v>
      </c>
      <c r="BN187" s="374">
        <f>BM187/'4'!AN187</f>
        <v>9.7347385627597025E-2</v>
      </c>
      <c r="BO187" s="373">
        <v>64.2762964732471</v>
      </c>
      <c r="BP187" s="374">
        <f>BO187/'4'!AO187</f>
        <v>0.12545686628763572</v>
      </c>
      <c r="BQ187" s="373">
        <v>64.2762964732471</v>
      </c>
      <c r="BR187" s="374">
        <f>BQ187/'4'!AP187</f>
        <v>0.12545686628763572</v>
      </c>
      <c r="BS187" s="373">
        <v>1.2545686628763573E-28</v>
      </c>
      <c r="BT187" s="375">
        <f>BS187/'4'!AQ187</f>
        <v>0.12545686628763572</v>
      </c>
    </row>
    <row r="188" spans="1:72" ht="15">
      <c r="A188" s="305"/>
      <c r="B188" s="256">
        <v>160</v>
      </c>
      <c r="C188" s="1084" t="s">
        <v>775</v>
      </c>
      <c r="D188" s="1084"/>
      <c r="E188" s="1084"/>
      <c r="F188" s="1084"/>
      <c r="G188" s="1084"/>
      <c r="H188" s="1085" t="s">
        <v>810</v>
      </c>
      <c r="I188" s="1086"/>
      <c r="J188" s="315">
        <v>72138</v>
      </c>
      <c r="K188" s="371">
        <v>76.303121873272431</v>
      </c>
      <c r="L188" s="372">
        <f>K188/'4'!M188</f>
        <v>0.12545686628763572</v>
      </c>
      <c r="M188" s="373">
        <v>1.2554113725746179E-28</v>
      </c>
      <c r="N188" s="374">
        <f>M188/'4'!N188</f>
        <v>0.1255411372574618</v>
      </c>
      <c r="O188" s="373">
        <v>1.2554113725746179E-28</v>
      </c>
      <c r="P188" s="374">
        <f>O188/'4'!O188</f>
        <v>0.1255411372574618</v>
      </c>
      <c r="Q188" s="373">
        <v>1.2554113725746179E-28</v>
      </c>
      <c r="R188" s="374">
        <f>Q188/'4'!P188</f>
        <v>0.1255411372574618</v>
      </c>
      <c r="S188" s="373">
        <v>76.303121873272431</v>
      </c>
      <c r="T188" s="374">
        <f>S188/'4'!Q188</f>
        <v>0.12545686628763572</v>
      </c>
      <c r="U188" s="373">
        <v>1.2554113725746179E-28</v>
      </c>
      <c r="V188" s="374">
        <f>U188/'4'!R188</f>
        <v>9.7347385627597025E-2</v>
      </c>
      <c r="W188" s="373">
        <v>1.2554113725746179E-28</v>
      </c>
      <c r="X188" s="374">
        <f>W188/'4'!S188</f>
        <v>9.7347385627597025E-2</v>
      </c>
      <c r="Y188" s="373">
        <v>76.303121873272431</v>
      </c>
      <c r="Z188" s="374">
        <f>Y188/'4'!T188</f>
        <v>0.12545686628763572</v>
      </c>
      <c r="AA188" s="373">
        <v>76.266787053332763</v>
      </c>
      <c r="AB188" s="374">
        <f>AA188/'4'!U188</f>
        <v>0.12545686628763572</v>
      </c>
      <c r="AC188" s="373">
        <v>3.6334819939661277E-2</v>
      </c>
      <c r="AD188" s="375">
        <f>AC188/'4'!V188</f>
        <v>0.12545686628763572</v>
      </c>
      <c r="AE188" s="371">
        <v>1.2554113725746179E-28</v>
      </c>
      <c r="AF188" s="374">
        <f>AE188/'4'!W188</f>
        <v>0.1255411372574618</v>
      </c>
      <c r="AG188" s="373">
        <v>1.2554113725746179E-28</v>
      </c>
      <c r="AH188" s="374">
        <f>AG188/'4'!X188</f>
        <v>0.1255411372574618</v>
      </c>
      <c r="AI188" s="373">
        <v>1.2554113725746179E-28</v>
      </c>
      <c r="AJ188" s="374">
        <f>AI188/'4'!Y188</f>
        <v>0.1255411372574618</v>
      </c>
      <c r="AK188" s="373">
        <v>1.2554113725746179E-28</v>
      </c>
      <c r="AL188" s="374">
        <f>AK188/'4'!Z188</f>
        <v>0.1255411372574618</v>
      </c>
      <c r="AM188" s="373">
        <v>1.2554113725746179E-28</v>
      </c>
      <c r="AN188" s="374">
        <f>AM188/'4'!AA188</f>
        <v>0.1255411372574618</v>
      </c>
      <c r="AO188" s="373">
        <v>1.2554113725746179E-28</v>
      </c>
      <c r="AP188" s="374">
        <f>AO188/'4'!AB188</f>
        <v>0.1255411372574618</v>
      </c>
      <c r="AQ188" s="373">
        <v>1.2554113725746179E-28</v>
      </c>
      <c r="AR188" s="374">
        <f>AQ188/'4'!AC188</f>
        <v>0.1255411372574618</v>
      </c>
      <c r="AS188" s="373">
        <v>1.2554113725746179E-28</v>
      </c>
      <c r="AT188" s="374">
        <f>AS188/'4'!AD188</f>
        <v>0.1255411372574618</v>
      </c>
      <c r="AU188" s="373">
        <v>3.6334819939661277E-2</v>
      </c>
      <c r="AV188" s="374">
        <f>AU188/'4'!AE188</f>
        <v>0.12545686628763572</v>
      </c>
      <c r="AW188" s="373">
        <v>3.6334819939661277E-2</v>
      </c>
      <c r="AX188" s="375">
        <f>AW188/'4'!AF188</f>
        <v>0.12545686628763572</v>
      </c>
      <c r="AY188" s="371">
        <v>-3.6334819939661277E-2</v>
      </c>
      <c r="AZ188" s="375">
        <f>AY188/'4'!AG188</f>
        <v>0.12545686628763572</v>
      </c>
      <c r="BA188" s="373">
        <v>76.303121873272431</v>
      </c>
      <c r="BB188" s="374">
        <f>BA188/'4'!AH188</f>
        <v>0.12545686628763572</v>
      </c>
      <c r="BC188" s="373">
        <v>1.2554113725746179E-28</v>
      </c>
      <c r="BD188" s="374">
        <f>BC188/'4'!AI188</f>
        <v>9.7347385627597025E-2</v>
      </c>
      <c r="BE188" s="373">
        <v>1.2554113725746179E-28</v>
      </c>
      <c r="BF188" s="374">
        <f>BE188/'4'!AJ188</f>
        <v>9.7347385627597025E-2</v>
      </c>
      <c r="BG188" s="373">
        <v>1.2554113725746179E-28</v>
      </c>
      <c r="BH188" s="374">
        <f>BG188/'4'!AK188</f>
        <v>9.7347385627597025E-2</v>
      </c>
      <c r="BI188" s="373">
        <v>76.303121873272431</v>
      </c>
      <c r="BJ188" s="374">
        <f>BI188/'4'!AL188</f>
        <v>0.12545686628763572</v>
      </c>
      <c r="BK188" s="373">
        <v>1.2554113725746179E-28</v>
      </c>
      <c r="BL188" s="374">
        <f>BK188/'4'!AM188</f>
        <v>9.7347385627597025E-2</v>
      </c>
      <c r="BM188" s="373">
        <v>1.2554113725746179E-28</v>
      </c>
      <c r="BN188" s="374">
        <f>BM188/'4'!AN188</f>
        <v>9.7347385627597025E-2</v>
      </c>
      <c r="BO188" s="373">
        <v>76.303121873272431</v>
      </c>
      <c r="BP188" s="374">
        <f>BO188/'4'!AO188</f>
        <v>0.12545686628763572</v>
      </c>
      <c r="BQ188" s="373">
        <v>76.303121873272431</v>
      </c>
      <c r="BR188" s="374">
        <f>BQ188/'4'!AP188</f>
        <v>0.12545686628763572</v>
      </c>
      <c r="BS188" s="373">
        <v>1.2545686628763573E-28</v>
      </c>
      <c r="BT188" s="375">
        <f>BS188/'4'!AQ188</f>
        <v>0.12545686628763572</v>
      </c>
    </row>
    <row r="189" spans="1:72" ht="15">
      <c r="A189" s="305"/>
      <c r="B189" s="256">
        <v>161</v>
      </c>
      <c r="C189" s="1084" t="s">
        <v>776</v>
      </c>
      <c r="D189" s="1084"/>
      <c r="E189" s="1084"/>
      <c r="F189" s="1084"/>
      <c r="G189" s="1084"/>
      <c r="H189" s="1085" t="s">
        <v>798</v>
      </c>
      <c r="I189" s="1086"/>
      <c r="J189" s="315">
        <v>72139</v>
      </c>
      <c r="K189" s="371">
        <v>147.95538679426917</v>
      </c>
      <c r="L189" s="372">
        <f>K189/'4'!M189</f>
        <v>0.12545686628763572</v>
      </c>
      <c r="M189" s="373">
        <v>1.2554113725746179E-28</v>
      </c>
      <c r="N189" s="374">
        <f>M189/'4'!N189</f>
        <v>0.1255411372574618</v>
      </c>
      <c r="O189" s="373">
        <v>1.2554113725746179E-28</v>
      </c>
      <c r="P189" s="374">
        <f>O189/'4'!O189</f>
        <v>0.1255411372574618</v>
      </c>
      <c r="Q189" s="373">
        <v>1.2554113725746179E-28</v>
      </c>
      <c r="R189" s="374">
        <f>Q189/'4'!P189</f>
        <v>0.1255411372574618</v>
      </c>
      <c r="S189" s="373">
        <v>147.95538679426917</v>
      </c>
      <c r="T189" s="374">
        <f>S189/'4'!Q189</f>
        <v>0.12545686628763572</v>
      </c>
      <c r="U189" s="373">
        <v>1.2554113725746179E-28</v>
      </c>
      <c r="V189" s="374">
        <f>U189/'4'!R189</f>
        <v>9.7347385627597025E-2</v>
      </c>
      <c r="W189" s="373">
        <v>1.2554113725746179E-28</v>
      </c>
      <c r="X189" s="374">
        <f>W189/'4'!S189</f>
        <v>9.7347385627597025E-2</v>
      </c>
      <c r="Y189" s="373">
        <v>147.95538679426917</v>
      </c>
      <c r="Z189" s="374">
        <f>Y189/'4'!T189</f>
        <v>0.12545686628763572</v>
      </c>
      <c r="AA189" s="373">
        <v>147.91905197432956</v>
      </c>
      <c r="AB189" s="374">
        <f>AA189/'4'!U189</f>
        <v>0.12545686628763572</v>
      </c>
      <c r="AC189" s="373">
        <v>3.6334819939632751E-2</v>
      </c>
      <c r="AD189" s="375">
        <f>AC189/'4'!V189</f>
        <v>0.12545686628763572</v>
      </c>
      <c r="AE189" s="371">
        <v>1.2554113725746179E-28</v>
      </c>
      <c r="AF189" s="374">
        <f>AE189/'4'!W189</f>
        <v>0.1255411372574618</v>
      </c>
      <c r="AG189" s="373">
        <v>1.2554113725746179E-28</v>
      </c>
      <c r="AH189" s="374">
        <f>AG189/'4'!X189</f>
        <v>0.1255411372574618</v>
      </c>
      <c r="AI189" s="373">
        <v>1.2554113725746179E-28</v>
      </c>
      <c r="AJ189" s="374">
        <f>AI189/'4'!Y189</f>
        <v>0.1255411372574618</v>
      </c>
      <c r="AK189" s="373">
        <v>1.2554113725746179E-28</v>
      </c>
      <c r="AL189" s="374">
        <f>AK189/'4'!Z189</f>
        <v>0.1255411372574618</v>
      </c>
      <c r="AM189" s="373">
        <v>1.2554113725746179E-28</v>
      </c>
      <c r="AN189" s="374">
        <f>AM189/'4'!AA189</f>
        <v>0.1255411372574618</v>
      </c>
      <c r="AO189" s="373">
        <v>1.2554113725746179E-28</v>
      </c>
      <c r="AP189" s="374">
        <f>AO189/'4'!AB189</f>
        <v>0.1255411372574618</v>
      </c>
      <c r="AQ189" s="373">
        <v>1.2554113725746179E-28</v>
      </c>
      <c r="AR189" s="374">
        <f>AQ189/'4'!AC189</f>
        <v>0.1255411372574618</v>
      </c>
      <c r="AS189" s="373">
        <v>1.2554113725746179E-28</v>
      </c>
      <c r="AT189" s="374">
        <f>AS189/'4'!AD189</f>
        <v>0.1255411372574618</v>
      </c>
      <c r="AU189" s="373">
        <v>3.6334819939632751E-2</v>
      </c>
      <c r="AV189" s="374">
        <f>AU189/'4'!AE189</f>
        <v>0.12545686628763572</v>
      </c>
      <c r="AW189" s="373">
        <v>3.6334819939632751E-2</v>
      </c>
      <c r="AX189" s="375">
        <f>AW189/'4'!AF189</f>
        <v>0.12545686628763572</v>
      </c>
      <c r="AY189" s="371">
        <v>-3.6334819939632751E-2</v>
      </c>
      <c r="AZ189" s="375">
        <f>AY189/'4'!AG189</f>
        <v>0.12545686628763572</v>
      </c>
      <c r="BA189" s="373">
        <v>147.95538679426917</v>
      </c>
      <c r="BB189" s="374">
        <f>BA189/'4'!AH189</f>
        <v>0.12545686628763572</v>
      </c>
      <c r="BC189" s="373">
        <v>1.2554113725746179E-28</v>
      </c>
      <c r="BD189" s="374">
        <f>BC189/'4'!AI189</f>
        <v>9.7347385627597025E-2</v>
      </c>
      <c r="BE189" s="373">
        <v>1.2554113725746179E-28</v>
      </c>
      <c r="BF189" s="374">
        <f>BE189/'4'!AJ189</f>
        <v>9.7347385627597025E-2</v>
      </c>
      <c r="BG189" s="373">
        <v>1.2554113725746179E-28</v>
      </c>
      <c r="BH189" s="374">
        <f>BG189/'4'!AK189</f>
        <v>9.7347385627597025E-2</v>
      </c>
      <c r="BI189" s="373">
        <v>147.95538679426917</v>
      </c>
      <c r="BJ189" s="374">
        <f>BI189/'4'!AL189</f>
        <v>0.12545686628763572</v>
      </c>
      <c r="BK189" s="373">
        <v>1.2554113725746179E-28</v>
      </c>
      <c r="BL189" s="374">
        <f>BK189/'4'!AM189</f>
        <v>9.7347385627597025E-2</v>
      </c>
      <c r="BM189" s="373">
        <v>1.2554113725746179E-28</v>
      </c>
      <c r="BN189" s="374">
        <f>BM189/'4'!AN189</f>
        <v>9.7347385627597025E-2</v>
      </c>
      <c r="BO189" s="373">
        <v>147.95538679426917</v>
      </c>
      <c r="BP189" s="374">
        <f>BO189/'4'!AO189</f>
        <v>0.12545686628763572</v>
      </c>
      <c r="BQ189" s="373">
        <v>147.95538679426917</v>
      </c>
      <c r="BR189" s="374">
        <f>BQ189/'4'!AP189</f>
        <v>0.12545686628763572</v>
      </c>
      <c r="BS189" s="373">
        <v>1.2545686628763573E-28</v>
      </c>
      <c r="BT189" s="375">
        <f>BS189/'4'!AQ189</f>
        <v>0.12545686628763572</v>
      </c>
    </row>
    <row r="190" spans="1:72" ht="15">
      <c r="A190" s="305"/>
      <c r="B190" s="256">
        <v>162</v>
      </c>
      <c r="C190" s="1084" t="s">
        <v>777</v>
      </c>
      <c r="D190" s="1084"/>
      <c r="E190" s="1084"/>
      <c r="F190" s="1084"/>
      <c r="G190" s="1084"/>
      <c r="H190" s="1085" t="s">
        <v>798</v>
      </c>
      <c r="I190" s="1086"/>
      <c r="J190" s="315">
        <v>72146</v>
      </c>
      <c r="K190" s="371">
        <v>54.611234369299268</v>
      </c>
      <c r="L190" s="372">
        <f>K190/'4'!M190</f>
        <v>0.12545686628763572</v>
      </c>
      <c r="M190" s="373">
        <v>1.2554113725746179E-28</v>
      </c>
      <c r="N190" s="374">
        <f>M190/'4'!N190</f>
        <v>0.1255411372574618</v>
      </c>
      <c r="O190" s="373">
        <v>1.2554113725746179E-28</v>
      </c>
      <c r="P190" s="374">
        <f>O190/'4'!O190</f>
        <v>0.1255411372574618</v>
      </c>
      <c r="Q190" s="373">
        <v>1.2554113725746179E-28</v>
      </c>
      <c r="R190" s="374">
        <f>Q190/'4'!P190</f>
        <v>0.1255411372574618</v>
      </c>
      <c r="S190" s="373">
        <v>54.611234369299268</v>
      </c>
      <c r="T190" s="374">
        <f>S190/'4'!Q190</f>
        <v>0.12545686628763572</v>
      </c>
      <c r="U190" s="373">
        <v>1.2554113725746179E-28</v>
      </c>
      <c r="V190" s="374">
        <f>U190/'4'!R190</f>
        <v>9.7347385627597025E-2</v>
      </c>
      <c r="W190" s="373">
        <v>1.2554113725746179E-28</v>
      </c>
      <c r="X190" s="374">
        <f>W190/'4'!S190</f>
        <v>9.7347385627597025E-2</v>
      </c>
      <c r="Y190" s="373">
        <v>54.611234369299268</v>
      </c>
      <c r="Z190" s="374">
        <f>Y190/'4'!T190</f>
        <v>0.12545686628763572</v>
      </c>
      <c r="AA190" s="373">
        <v>54.574899549359614</v>
      </c>
      <c r="AB190" s="374">
        <f>AA190/'4'!U190</f>
        <v>0.12545686628763572</v>
      </c>
      <c r="AC190" s="373">
        <v>3.633481993965415E-2</v>
      </c>
      <c r="AD190" s="375">
        <f>AC190/'4'!V190</f>
        <v>0.12545686628763572</v>
      </c>
      <c r="AE190" s="371">
        <v>1.2554113725746179E-28</v>
      </c>
      <c r="AF190" s="374">
        <f>AE190/'4'!W190</f>
        <v>0.1255411372574618</v>
      </c>
      <c r="AG190" s="373">
        <v>1.2554113725746179E-28</v>
      </c>
      <c r="AH190" s="374">
        <f>AG190/'4'!X190</f>
        <v>0.1255411372574618</v>
      </c>
      <c r="AI190" s="373">
        <v>1.2554113725746179E-28</v>
      </c>
      <c r="AJ190" s="374">
        <f>AI190/'4'!Y190</f>
        <v>0.1255411372574618</v>
      </c>
      <c r="AK190" s="373">
        <v>1.2554113725746179E-28</v>
      </c>
      <c r="AL190" s="374">
        <f>AK190/'4'!Z190</f>
        <v>0.1255411372574618</v>
      </c>
      <c r="AM190" s="373">
        <v>1.2554113725746179E-28</v>
      </c>
      <c r="AN190" s="374">
        <f>AM190/'4'!AA190</f>
        <v>0.1255411372574618</v>
      </c>
      <c r="AO190" s="373">
        <v>1.2554113725746179E-28</v>
      </c>
      <c r="AP190" s="374">
        <f>AO190/'4'!AB190</f>
        <v>0.1255411372574618</v>
      </c>
      <c r="AQ190" s="373">
        <v>1.2554113725746179E-28</v>
      </c>
      <c r="AR190" s="374">
        <f>AQ190/'4'!AC190</f>
        <v>0.1255411372574618</v>
      </c>
      <c r="AS190" s="373">
        <v>1.2554113725746179E-28</v>
      </c>
      <c r="AT190" s="374">
        <f>AS190/'4'!AD190</f>
        <v>0.1255411372574618</v>
      </c>
      <c r="AU190" s="373">
        <v>3.633481993965415E-2</v>
      </c>
      <c r="AV190" s="374">
        <f>AU190/'4'!AE190</f>
        <v>0.12545686628763572</v>
      </c>
      <c r="AW190" s="373">
        <v>3.633481993965415E-2</v>
      </c>
      <c r="AX190" s="375">
        <f>AW190/'4'!AF190</f>
        <v>0.12545686628763572</v>
      </c>
      <c r="AY190" s="371">
        <v>-3.633481993965415E-2</v>
      </c>
      <c r="AZ190" s="375">
        <f>AY190/'4'!AG190</f>
        <v>0.12545686628763572</v>
      </c>
      <c r="BA190" s="373">
        <v>54.611234369299268</v>
      </c>
      <c r="BB190" s="374">
        <f>BA190/'4'!AH190</f>
        <v>0.12545686628763572</v>
      </c>
      <c r="BC190" s="373">
        <v>1.2554113725746179E-28</v>
      </c>
      <c r="BD190" s="374">
        <f>BC190/'4'!AI190</f>
        <v>9.7347385627597025E-2</v>
      </c>
      <c r="BE190" s="373">
        <v>1.2554113725746179E-28</v>
      </c>
      <c r="BF190" s="374">
        <f>BE190/'4'!AJ190</f>
        <v>9.7347385627597025E-2</v>
      </c>
      <c r="BG190" s="373">
        <v>1.2554113725746179E-28</v>
      </c>
      <c r="BH190" s="374">
        <f>BG190/'4'!AK190</f>
        <v>9.7347385627597025E-2</v>
      </c>
      <c r="BI190" s="373">
        <v>54.611234369299268</v>
      </c>
      <c r="BJ190" s="374">
        <f>BI190/'4'!AL190</f>
        <v>0.12545686628763572</v>
      </c>
      <c r="BK190" s="373">
        <v>1.2554113725746179E-28</v>
      </c>
      <c r="BL190" s="374">
        <f>BK190/'4'!AM190</f>
        <v>9.7347385627597025E-2</v>
      </c>
      <c r="BM190" s="373">
        <v>1.2554113725746179E-28</v>
      </c>
      <c r="BN190" s="374">
        <f>BM190/'4'!AN190</f>
        <v>9.7347385627597025E-2</v>
      </c>
      <c r="BO190" s="373">
        <v>54.611234369299268</v>
      </c>
      <c r="BP190" s="374">
        <f>BO190/'4'!AO190</f>
        <v>0.12545686628763572</v>
      </c>
      <c r="BQ190" s="373">
        <v>54.611234369299268</v>
      </c>
      <c r="BR190" s="374">
        <f>BQ190/'4'!AP190</f>
        <v>0.12545686628763572</v>
      </c>
      <c r="BS190" s="373">
        <v>1.2545686628763573E-28</v>
      </c>
      <c r="BT190" s="375">
        <f>BS190/'4'!AQ190</f>
        <v>0.12545686628763572</v>
      </c>
    </row>
    <row r="191" spans="1:72" ht="15">
      <c r="A191" s="305"/>
      <c r="B191" s="256">
        <v>163</v>
      </c>
      <c r="C191" s="1084" t="s">
        <v>778</v>
      </c>
      <c r="D191" s="1084"/>
      <c r="E191" s="1084"/>
      <c r="F191" s="1084"/>
      <c r="G191" s="1084"/>
      <c r="H191" s="1085" t="s">
        <v>798</v>
      </c>
      <c r="I191" s="1086"/>
      <c r="J191" s="315">
        <v>72151</v>
      </c>
      <c r="K191" s="371">
        <v>47.889292680463363</v>
      </c>
      <c r="L191" s="372">
        <f>K191/'4'!M191</f>
        <v>0.12545686628763572</v>
      </c>
      <c r="M191" s="373">
        <v>1.2554113725746179E-28</v>
      </c>
      <c r="N191" s="374">
        <f>M191/'4'!N191</f>
        <v>0.1255411372574618</v>
      </c>
      <c r="O191" s="373">
        <v>1.2554113725746179E-28</v>
      </c>
      <c r="P191" s="374">
        <f>O191/'4'!O191</f>
        <v>0.1255411372574618</v>
      </c>
      <c r="Q191" s="373">
        <v>1.2554113725746179E-28</v>
      </c>
      <c r="R191" s="374">
        <f>Q191/'4'!P191</f>
        <v>0.1255411372574618</v>
      </c>
      <c r="S191" s="373">
        <v>47.889292680463363</v>
      </c>
      <c r="T191" s="374">
        <f>S191/'4'!Q191</f>
        <v>0.12545686628763572</v>
      </c>
      <c r="U191" s="373">
        <v>1.2554113725746179E-28</v>
      </c>
      <c r="V191" s="374">
        <f>U191/'4'!R191</f>
        <v>9.7347385627597025E-2</v>
      </c>
      <c r="W191" s="373">
        <v>1.2554113725746179E-28</v>
      </c>
      <c r="X191" s="374">
        <f>W191/'4'!S191</f>
        <v>9.7347385627597025E-2</v>
      </c>
      <c r="Y191" s="373">
        <v>47.889292680463363</v>
      </c>
      <c r="Z191" s="374">
        <f>Y191/'4'!T191</f>
        <v>0.12545686628763572</v>
      </c>
      <c r="AA191" s="373">
        <v>47.852957860523709</v>
      </c>
      <c r="AB191" s="374">
        <f>AA191/'4'!U191</f>
        <v>0.12545686628763572</v>
      </c>
      <c r="AC191" s="373">
        <v>3.633481993965415E-2</v>
      </c>
      <c r="AD191" s="375">
        <f>AC191/'4'!V191</f>
        <v>0.12545686628763572</v>
      </c>
      <c r="AE191" s="371">
        <v>1.2554113725746179E-28</v>
      </c>
      <c r="AF191" s="374">
        <f>AE191/'4'!W191</f>
        <v>0.1255411372574618</v>
      </c>
      <c r="AG191" s="373">
        <v>1.2554113725746179E-28</v>
      </c>
      <c r="AH191" s="374">
        <f>AG191/'4'!X191</f>
        <v>0.1255411372574618</v>
      </c>
      <c r="AI191" s="373">
        <v>1.2554113725746179E-28</v>
      </c>
      <c r="AJ191" s="374">
        <f>AI191/'4'!Y191</f>
        <v>0.1255411372574618</v>
      </c>
      <c r="AK191" s="373">
        <v>1.2554113725746179E-28</v>
      </c>
      <c r="AL191" s="374">
        <f>AK191/'4'!Z191</f>
        <v>0.1255411372574618</v>
      </c>
      <c r="AM191" s="373">
        <v>1.2554113725746179E-28</v>
      </c>
      <c r="AN191" s="374">
        <f>AM191/'4'!AA191</f>
        <v>0.1255411372574618</v>
      </c>
      <c r="AO191" s="373">
        <v>1.2554113725746179E-28</v>
      </c>
      <c r="AP191" s="374">
        <f>AO191/'4'!AB191</f>
        <v>0.1255411372574618</v>
      </c>
      <c r="AQ191" s="373">
        <v>1.2554113725746179E-28</v>
      </c>
      <c r="AR191" s="374">
        <f>AQ191/'4'!AC191</f>
        <v>0.1255411372574618</v>
      </c>
      <c r="AS191" s="373">
        <v>1.2554113725746179E-28</v>
      </c>
      <c r="AT191" s="374">
        <f>AS191/'4'!AD191</f>
        <v>0.1255411372574618</v>
      </c>
      <c r="AU191" s="373">
        <v>3.633481993965415E-2</v>
      </c>
      <c r="AV191" s="374">
        <f>AU191/'4'!AE191</f>
        <v>0.12545686628763572</v>
      </c>
      <c r="AW191" s="373">
        <v>3.633481993965415E-2</v>
      </c>
      <c r="AX191" s="375">
        <f>AW191/'4'!AF191</f>
        <v>0.12545686628763572</v>
      </c>
      <c r="AY191" s="371">
        <v>-3.633481993965415E-2</v>
      </c>
      <c r="AZ191" s="375">
        <f>AY191/'4'!AG191</f>
        <v>0.12545686628763572</v>
      </c>
      <c r="BA191" s="373">
        <v>47.889292680463363</v>
      </c>
      <c r="BB191" s="374">
        <f>BA191/'4'!AH191</f>
        <v>0.12545686628763572</v>
      </c>
      <c r="BC191" s="373">
        <v>1.2554113725746179E-28</v>
      </c>
      <c r="BD191" s="374">
        <f>BC191/'4'!AI191</f>
        <v>9.7347385627597025E-2</v>
      </c>
      <c r="BE191" s="373">
        <v>1.2554113725746179E-28</v>
      </c>
      <c r="BF191" s="374">
        <f>BE191/'4'!AJ191</f>
        <v>9.7347385627597025E-2</v>
      </c>
      <c r="BG191" s="373">
        <v>1.2554113725746179E-28</v>
      </c>
      <c r="BH191" s="374">
        <f>BG191/'4'!AK191</f>
        <v>9.7347385627597025E-2</v>
      </c>
      <c r="BI191" s="373">
        <v>47.889292680463363</v>
      </c>
      <c r="BJ191" s="374">
        <f>BI191/'4'!AL191</f>
        <v>0.12545686628763572</v>
      </c>
      <c r="BK191" s="373">
        <v>1.2554113725746179E-28</v>
      </c>
      <c r="BL191" s="374">
        <f>BK191/'4'!AM191</f>
        <v>9.7347385627597025E-2</v>
      </c>
      <c r="BM191" s="373">
        <v>1.2554113725746179E-28</v>
      </c>
      <c r="BN191" s="374">
        <f>BM191/'4'!AN191</f>
        <v>9.7347385627597025E-2</v>
      </c>
      <c r="BO191" s="373">
        <v>47.889292680463363</v>
      </c>
      <c r="BP191" s="374">
        <f>BO191/'4'!AO191</f>
        <v>0.12545686628763572</v>
      </c>
      <c r="BQ191" s="373">
        <v>47.889292680463363</v>
      </c>
      <c r="BR191" s="374">
        <f>BQ191/'4'!AP191</f>
        <v>0.12545686628763572</v>
      </c>
      <c r="BS191" s="373">
        <v>1.2545686628763573E-28</v>
      </c>
      <c r="BT191" s="375">
        <f>BS191/'4'!AQ191</f>
        <v>0.12545686628763572</v>
      </c>
    </row>
    <row r="192" spans="1:72" ht="15">
      <c r="A192" s="305"/>
      <c r="B192" s="256">
        <v>164</v>
      </c>
      <c r="C192" s="1084" t="s">
        <v>779</v>
      </c>
      <c r="D192" s="1084"/>
      <c r="E192" s="1084"/>
      <c r="F192" s="1084"/>
      <c r="G192" s="1084"/>
      <c r="H192" s="1085" t="s">
        <v>798</v>
      </c>
      <c r="I192" s="1086"/>
      <c r="J192" s="315">
        <v>72503</v>
      </c>
      <c r="K192" s="371">
        <v>83.424746581444509</v>
      </c>
      <c r="L192" s="372">
        <f>K192/'4'!M192</f>
        <v>0.12545686628763572</v>
      </c>
      <c r="M192" s="373">
        <v>1.2554113725746179E-28</v>
      </c>
      <c r="N192" s="374">
        <f>M192/'4'!N192</f>
        <v>0.1255411372574618</v>
      </c>
      <c r="O192" s="373">
        <v>1.2554113725746179E-28</v>
      </c>
      <c r="P192" s="374">
        <f>O192/'4'!O192</f>
        <v>0.1255411372574618</v>
      </c>
      <c r="Q192" s="373">
        <v>1.2554113725746179E-28</v>
      </c>
      <c r="R192" s="374">
        <f>Q192/'4'!P192</f>
        <v>0.1255411372574618</v>
      </c>
      <c r="S192" s="373">
        <v>83.424746581444509</v>
      </c>
      <c r="T192" s="374">
        <f>S192/'4'!Q192</f>
        <v>0.12545686628763572</v>
      </c>
      <c r="U192" s="373">
        <v>1.2554113725746179E-28</v>
      </c>
      <c r="V192" s="374">
        <f>U192/'4'!R192</f>
        <v>9.7347385627597025E-2</v>
      </c>
      <c r="W192" s="373">
        <v>1.2554113725746179E-28</v>
      </c>
      <c r="X192" s="374">
        <f>W192/'4'!S192</f>
        <v>9.7347385627597025E-2</v>
      </c>
      <c r="Y192" s="373">
        <v>83.424746581444509</v>
      </c>
      <c r="Z192" s="374">
        <f>Y192/'4'!T192</f>
        <v>0.12545686628763572</v>
      </c>
      <c r="AA192" s="373">
        <v>83.388411761504869</v>
      </c>
      <c r="AB192" s="374">
        <f>AA192/'4'!U192</f>
        <v>0.12545686628763572</v>
      </c>
      <c r="AC192" s="373">
        <v>3.6334819939647017E-2</v>
      </c>
      <c r="AD192" s="375">
        <f>AC192/'4'!V192</f>
        <v>0.12545686628763572</v>
      </c>
      <c r="AE192" s="371">
        <v>1.2554113725746179E-28</v>
      </c>
      <c r="AF192" s="374">
        <f>AE192/'4'!W192</f>
        <v>0.1255411372574618</v>
      </c>
      <c r="AG192" s="373">
        <v>1.2554113725746179E-28</v>
      </c>
      <c r="AH192" s="374">
        <f>AG192/'4'!X192</f>
        <v>0.1255411372574618</v>
      </c>
      <c r="AI192" s="373">
        <v>1.2554113725746179E-28</v>
      </c>
      <c r="AJ192" s="374">
        <f>AI192/'4'!Y192</f>
        <v>0.1255411372574618</v>
      </c>
      <c r="AK192" s="373">
        <v>1.2554113725746179E-28</v>
      </c>
      <c r="AL192" s="374">
        <f>AK192/'4'!Z192</f>
        <v>0.1255411372574618</v>
      </c>
      <c r="AM192" s="373">
        <v>1.2554113725746179E-28</v>
      </c>
      <c r="AN192" s="374">
        <f>AM192/'4'!AA192</f>
        <v>0.1255411372574618</v>
      </c>
      <c r="AO192" s="373">
        <v>1.2554113725746179E-28</v>
      </c>
      <c r="AP192" s="374">
        <f>AO192/'4'!AB192</f>
        <v>0.1255411372574618</v>
      </c>
      <c r="AQ192" s="373">
        <v>1.2554113725746179E-28</v>
      </c>
      <c r="AR192" s="374">
        <f>AQ192/'4'!AC192</f>
        <v>0.1255411372574618</v>
      </c>
      <c r="AS192" s="373">
        <v>1.2554113725746179E-28</v>
      </c>
      <c r="AT192" s="374">
        <f>AS192/'4'!AD192</f>
        <v>0.1255411372574618</v>
      </c>
      <c r="AU192" s="373">
        <v>3.6334819939647017E-2</v>
      </c>
      <c r="AV192" s="374">
        <f>AU192/'4'!AE192</f>
        <v>0.12545686628763572</v>
      </c>
      <c r="AW192" s="373">
        <v>3.6334819939647017E-2</v>
      </c>
      <c r="AX192" s="375">
        <f>AW192/'4'!AF192</f>
        <v>0.12545686628763572</v>
      </c>
      <c r="AY192" s="371">
        <v>-3.6334819939647017E-2</v>
      </c>
      <c r="AZ192" s="375">
        <f>AY192/'4'!AG192</f>
        <v>0.12545686628763572</v>
      </c>
      <c r="BA192" s="373">
        <v>83.424746581444509</v>
      </c>
      <c r="BB192" s="374">
        <f>BA192/'4'!AH192</f>
        <v>0.12545686628763572</v>
      </c>
      <c r="BC192" s="373">
        <v>1.2554113725746179E-28</v>
      </c>
      <c r="BD192" s="374">
        <f>BC192/'4'!AI192</f>
        <v>9.7347385627597025E-2</v>
      </c>
      <c r="BE192" s="373">
        <v>1.2554113725746179E-28</v>
      </c>
      <c r="BF192" s="374">
        <f>BE192/'4'!AJ192</f>
        <v>9.7347385627597025E-2</v>
      </c>
      <c r="BG192" s="373">
        <v>1.2554113725746179E-28</v>
      </c>
      <c r="BH192" s="374">
        <f>BG192/'4'!AK192</f>
        <v>9.7347385627597025E-2</v>
      </c>
      <c r="BI192" s="373">
        <v>83.424746581444509</v>
      </c>
      <c r="BJ192" s="374">
        <f>BI192/'4'!AL192</f>
        <v>0.12545686628763572</v>
      </c>
      <c r="BK192" s="373">
        <v>1.2554113725746179E-28</v>
      </c>
      <c r="BL192" s="374">
        <f>BK192/'4'!AM192</f>
        <v>9.7347385627597025E-2</v>
      </c>
      <c r="BM192" s="373">
        <v>1.2554113725746179E-28</v>
      </c>
      <c r="BN192" s="374">
        <f>BM192/'4'!AN192</f>
        <v>9.7347385627597025E-2</v>
      </c>
      <c r="BO192" s="373">
        <v>83.424746581444509</v>
      </c>
      <c r="BP192" s="374">
        <f>BO192/'4'!AO192</f>
        <v>0.12545686628763572</v>
      </c>
      <c r="BQ192" s="373">
        <v>83.424746581444509</v>
      </c>
      <c r="BR192" s="374">
        <f>BQ192/'4'!AP192</f>
        <v>0.12545686628763572</v>
      </c>
      <c r="BS192" s="373">
        <v>1.2545686628763573E-28</v>
      </c>
      <c r="BT192" s="375">
        <f>BS192/'4'!AQ192</f>
        <v>0.12545686628763572</v>
      </c>
    </row>
    <row r="193" spans="1:72" ht="15">
      <c r="A193" s="305"/>
      <c r="B193" s="256">
        <v>165</v>
      </c>
      <c r="C193" s="1084" t="s">
        <v>780</v>
      </c>
      <c r="D193" s="1084"/>
      <c r="E193" s="1084"/>
      <c r="F193" s="1084"/>
      <c r="G193" s="1084"/>
      <c r="H193" s="1085" t="s">
        <v>801</v>
      </c>
      <c r="I193" s="1086"/>
      <c r="J193" s="315">
        <v>16801</v>
      </c>
      <c r="K193" s="371">
        <v>99.690584373942514</v>
      </c>
      <c r="L193" s="372">
        <f>K193/'4'!M193</f>
        <v>0.11469898358092259</v>
      </c>
      <c r="M193" s="373">
        <v>1.146989835809226E-28</v>
      </c>
      <c r="N193" s="374">
        <f>M193/'4'!N193</f>
        <v>0.11469898358092259</v>
      </c>
      <c r="O193" s="373">
        <v>1.146989835809226E-28</v>
      </c>
      <c r="P193" s="374">
        <f>O193/'4'!O193</f>
        <v>0.11469898358092259</v>
      </c>
      <c r="Q193" s="373">
        <v>1.146989835809226E-28</v>
      </c>
      <c r="R193" s="374">
        <f>Q193/'4'!P193</f>
        <v>0.11469898358092259</v>
      </c>
      <c r="S193" s="373">
        <v>99.690584373942514</v>
      </c>
      <c r="T193" s="374">
        <f>S193/'4'!Q193</f>
        <v>0.11469898358092259</v>
      </c>
      <c r="U193" s="373">
        <v>1.146989835809226E-28</v>
      </c>
      <c r="V193" s="374">
        <f>U193/'4'!R193</f>
        <v>8.8940138903209107E-2</v>
      </c>
      <c r="W193" s="373">
        <v>1.146989835809226E-28</v>
      </c>
      <c r="X193" s="374">
        <f>W193/'4'!S193</f>
        <v>8.8940138903209107E-2</v>
      </c>
      <c r="Y193" s="373">
        <v>99.690584373942514</v>
      </c>
      <c r="Z193" s="374">
        <f>Y193/'4'!T193</f>
        <v>0.11469898358092259</v>
      </c>
      <c r="AA193" s="373">
        <v>99.657365252191781</v>
      </c>
      <c r="AB193" s="374">
        <f>AA193/'4'!U193</f>
        <v>0.11469898358092259</v>
      </c>
      <c r="AC193" s="373">
        <v>3.3219121750724633E-2</v>
      </c>
      <c r="AD193" s="375">
        <f>AC193/'4'!V193</f>
        <v>0.11469898358092258</v>
      </c>
      <c r="AE193" s="371">
        <v>1.146989835809226E-28</v>
      </c>
      <c r="AF193" s="374">
        <f>AE193/'4'!W193</f>
        <v>0.11469898358092259</v>
      </c>
      <c r="AG193" s="373">
        <v>1.146989835809226E-28</v>
      </c>
      <c r="AH193" s="374">
        <f>AG193/'4'!X193</f>
        <v>0.11469898358092259</v>
      </c>
      <c r="AI193" s="373">
        <v>1.146989835809226E-28</v>
      </c>
      <c r="AJ193" s="374">
        <f>AI193/'4'!Y193</f>
        <v>0.11469898358092259</v>
      </c>
      <c r="AK193" s="373">
        <v>1.146989835809226E-28</v>
      </c>
      <c r="AL193" s="374">
        <f>AK193/'4'!Z193</f>
        <v>0.11469898358092259</v>
      </c>
      <c r="AM193" s="373">
        <v>1.146989835809226E-28</v>
      </c>
      <c r="AN193" s="374">
        <f>AM193/'4'!AA193</f>
        <v>0.11469898358092259</v>
      </c>
      <c r="AO193" s="373">
        <v>1.146989835809226E-28</v>
      </c>
      <c r="AP193" s="374">
        <f>AO193/'4'!AB193</f>
        <v>0.11469898358092259</v>
      </c>
      <c r="AQ193" s="373">
        <v>1.146989835809226E-28</v>
      </c>
      <c r="AR193" s="374">
        <f>AQ193/'4'!AC193</f>
        <v>0.11469898358092259</v>
      </c>
      <c r="AS193" s="373">
        <v>1.146989835809226E-28</v>
      </c>
      <c r="AT193" s="374">
        <f>AS193/'4'!AD193</f>
        <v>0.11469898358092259</v>
      </c>
      <c r="AU193" s="373">
        <v>3.3219121750724633E-2</v>
      </c>
      <c r="AV193" s="374">
        <f>AU193/'4'!AE193</f>
        <v>0.11469898358092258</v>
      </c>
      <c r="AW193" s="373">
        <v>3.3219121750724633E-2</v>
      </c>
      <c r="AX193" s="375">
        <f>AW193/'4'!AF193</f>
        <v>0.11469898358092258</v>
      </c>
      <c r="AY193" s="371">
        <v>-3.3219121750724633E-2</v>
      </c>
      <c r="AZ193" s="375">
        <f>AY193/'4'!AG193</f>
        <v>0.11469898358092258</v>
      </c>
      <c r="BA193" s="373">
        <v>99.690584373942514</v>
      </c>
      <c r="BB193" s="374">
        <f>BA193/'4'!AH193</f>
        <v>0.11469898358092259</v>
      </c>
      <c r="BC193" s="373">
        <v>1.146989835809226E-28</v>
      </c>
      <c r="BD193" s="374">
        <f>BC193/'4'!AI193</f>
        <v>8.8940138903209107E-2</v>
      </c>
      <c r="BE193" s="373">
        <v>1.146989835809226E-28</v>
      </c>
      <c r="BF193" s="374">
        <f>BE193/'4'!AJ193</f>
        <v>8.8940138903209107E-2</v>
      </c>
      <c r="BG193" s="373">
        <v>1.146989835809226E-28</v>
      </c>
      <c r="BH193" s="374">
        <f>BG193/'4'!AK193</f>
        <v>8.8940138903209107E-2</v>
      </c>
      <c r="BI193" s="373">
        <v>99.690584373942514</v>
      </c>
      <c r="BJ193" s="374">
        <f>BI193/'4'!AL193</f>
        <v>0.11469898358092259</v>
      </c>
      <c r="BK193" s="373">
        <v>1.146989835809226E-28</v>
      </c>
      <c r="BL193" s="374">
        <f>BK193/'4'!AM193</f>
        <v>8.8940138903209107E-2</v>
      </c>
      <c r="BM193" s="373">
        <v>1.146989835809226E-28</v>
      </c>
      <c r="BN193" s="374">
        <f>BM193/'4'!AN193</f>
        <v>8.8940138903209107E-2</v>
      </c>
      <c r="BO193" s="373">
        <v>99.690584373942514</v>
      </c>
      <c r="BP193" s="374">
        <f>BO193/'4'!AO193</f>
        <v>0.11469898358092259</v>
      </c>
      <c r="BQ193" s="373">
        <v>99.690584373942514</v>
      </c>
      <c r="BR193" s="374">
        <f>BQ193/'4'!AP193</f>
        <v>0.11469898358092259</v>
      </c>
      <c r="BS193" s="373">
        <v>1.146989835809226E-28</v>
      </c>
      <c r="BT193" s="375">
        <f>BS193/'4'!AQ193</f>
        <v>0.11469898358092259</v>
      </c>
    </row>
    <row r="194" spans="1:72" ht="15">
      <c r="A194" s="305"/>
      <c r="B194" s="256">
        <v>166</v>
      </c>
      <c r="C194" s="1084" t="s">
        <v>781</v>
      </c>
      <c r="D194" s="1084"/>
      <c r="E194" s="1084"/>
      <c r="F194" s="1084"/>
      <c r="G194" s="1084"/>
      <c r="H194" s="1085" t="s">
        <v>801</v>
      </c>
      <c r="I194" s="1086"/>
      <c r="J194" s="315">
        <v>34105</v>
      </c>
      <c r="K194" s="371">
        <v>431.84858275949773</v>
      </c>
      <c r="L194" s="372">
        <f>K194/'4'!M194</f>
        <v>0.11469898358092259</v>
      </c>
      <c r="M194" s="373">
        <v>1.146989835809226E-28</v>
      </c>
      <c r="N194" s="374">
        <f>M194/'4'!N194</f>
        <v>0.11469898358092259</v>
      </c>
      <c r="O194" s="373">
        <v>1.146989835809226E-28</v>
      </c>
      <c r="P194" s="374">
        <f>O194/'4'!O194</f>
        <v>0.11469898358092259</v>
      </c>
      <c r="Q194" s="373">
        <v>1.146989835809226E-28</v>
      </c>
      <c r="R194" s="374">
        <f>Q194/'4'!P194</f>
        <v>0.11469898358092259</v>
      </c>
      <c r="S194" s="373">
        <v>431.84858275949773</v>
      </c>
      <c r="T194" s="374">
        <f>S194/'4'!Q194</f>
        <v>0.11469898358092259</v>
      </c>
      <c r="U194" s="373">
        <v>1.146989835809226E-28</v>
      </c>
      <c r="V194" s="374">
        <f>U194/'4'!R194</f>
        <v>8.8940138903209107E-2</v>
      </c>
      <c r="W194" s="373">
        <v>1.146989835809226E-28</v>
      </c>
      <c r="X194" s="374">
        <f>W194/'4'!S194</f>
        <v>8.8940138903209107E-2</v>
      </c>
      <c r="Y194" s="373">
        <v>431.84858275949773</v>
      </c>
      <c r="Z194" s="374">
        <f>Y194/'4'!T194</f>
        <v>0.11469898358092259</v>
      </c>
      <c r="AA194" s="373">
        <v>431.815363637747</v>
      </c>
      <c r="AB194" s="374">
        <f>AA194/'4'!U194</f>
        <v>0.11469898358092259</v>
      </c>
      <c r="AC194" s="373">
        <v>3.3219121750711594E-2</v>
      </c>
      <c r="AD194" s="375">
        <f>AC194/'4'!V194</f>
        <v>0.11469898358092259</v>
      </c>
      <c r="AE194" s="371">
        <v>1.146989835809226E-28</v>
      </c>
      <c r="AF194" s="374">
        <f>AE194/'4'!W194</f>
        <v>0.11469898358092259</v>
      </c>
      <c r="AG194" s="373">
        <v>1.146989835809226E-28</v>
      </c>
      <c r="AH194" s="374">
        <f>AG194/'4'!X194</f>
        <v>0.11469898358092259</v>
      </c>
      <c r="AI194" s="373">
        <v>1.146989835809226E-28</v>
      </c>
      <c r="AJ194" s="374">
        <f>AI194/'4'!Y194</f>
        <v>0.11469898358092259</v>
      </c>
      <c r="AK194" s="373">
        <v>1.146989835809226E-28</v>
      </c>
      <c r="AL194" s="374">
        <f>AK194/'4'!Z194</f>
        <v>0.11469898358092259</v>
      </c>
      <c r="AM194" s="373">
        <v>1.146989835809226E-28</v>
      </c>
      <c r="AN194" s="374">
        <f>AM194/'4'!AA194</f>
        <v>0.11469898358092259</v>
      </c>
      <c r="AO194" s="373">
        <v>1.146989835809226E-28</v>
      </c>
      <c r="AP194" s="374">
        <f>AO194/'4'!AB194</f>
        <v>0.11469898358092259</v>
      </c>
      <c r="AQ194" s="373">
        <v>1.146989835809226E-28</v>
      </c>
      <c r="AR194" s="374">
        <f>AQ194/'4'!AC194</f>
        <v>0.11469898358092259</v>
      </c>
      <c r="AS194" s="373">
        <v>1.146989835809226E-28</v>
      </c>
      <c r="AT194" s="374">
        <f>AS194/'4'!AD194</f>
        <v>0.11469898358092259</v>
      </c>
      <c r="AU194" s="373">
        <v>3.3219121750711594E-2</v>
      </c>
      <c r="AV194" s="374">
        <f>AU194/'4'!AE194</f>
        <v>0.11469898358092259</v>
      </c>
      <c r="AW194" s="373">
        <v>3.3219121750711594E-2</v>
      </c>
      <c r="AX194" s="375">
        <f>AW194/'4'!AF194</f>
        <v>0.11469898358092259</v>
      </c>
      <c r="AY194" s="371">
        <v>-3.3219121750711594E-2</v>
      </c>
      <c r="AZ194" s="375">
        <f>AY194/'4'!AG194</f>
        <v>0.11469898358092259</v>
      </c>
      <c r="BA194" s="373">
        <v>431.84858275949773</v>
      </c>
      <c r="BB194" s="374">
        <f>BA194/'4'!AH194</f>
        <v>0.11469898358092259</v>
      </c>
      <c r="BC194" s="373">
        <v>1.146989835809226E-28</v>
      </c>
      <c r="BD194" s="374">
        <f>BC194/'4'!AI194</f>
        <v>8.8940138903209107E-2</v>
      </c>
      <c r="BE194" s="373">
        <v>1.146989835809226E-28</v>
      </c>
      <c r="BF194" s="374">
        <f>BE194/'4'!AJ194</f>
        <v>8.8940138903209107E-2</v>
      </c>
      <c r="BG194" s="373">
        <v>1.146989835809226E-28</v>
      </c>
      <c r="BH194" s="374">
        <f>BG194/'4'!AK194</f>
        <v>8.8940138903209107E-2</v>
      </c>
      <c r="BI194" s="373">
        <v>431.84858275949773</v>
      </c>
      <c r="BJ194" s="374">
        <f>BI194/'4'!AL194</f>
        <v>0.11469898358092259</v>
      </c>
      <c r="BK194" s="373">
        <v>1.146989835809226E-28</v>
      </c>
      <c r="BL194" s="374">
        <f>BK194/'4'!AM194</f>
        <v>8.8940138903209107E-2</v>
      </c>
      <c r="BM194" s="373">
        <v>1.146989835809226E-28</v>
      </c>
      <c r="BN194" s="374">
        <f>BM194/'4'!AN194</f>
        <v>8.8940138903209107E-2</v>
      </c>
      <c r="BO194" s="373">
        <v>431.84858275949773</v>
      </c>
      <c r="BP194" s="374">
        <f>BO194/'4'!AO194</f>
        <v>0.11469898358092259</v>
      </c>
      <c r="BQ194" s="373">
        <v>431.84858275949773</v>
      </c>
      <c r="BR194" s="374">
        <f>BQ194/'4'!AP194</f>
        <v>0.11469898358092259</v>
      </c>
      <c r="BS194" s="373">
        <v>1.146989835809226E-28</v>
      </c>
      <c r="BT194" s="375">
        <f>BS194/'4'!AQ194</f>
        <v>0.11469898358092259</v>
      </c>
    </row>
    <row r="195" spans="1:72" ht="15">
      <c r="A195" s="305"/>
      <c r="B195" s="256">
        <v>167</v>
      </c>
      <c r="C195" s="1084" t="s">
        <v>782</v>
      </c>
      <c r="D195" s="1084"/>
      <c r="E195" s="1084"/>
      <c r="F195" s="1084"/>
      <c r="G195" s="1084"/>
      <c r="H195" s="1085" t="s">
        <v>801</v>
      </c>
      <c r="I195" s="1086"/>
      <c r="J195" s="315">
        <v>34401</v>
      </c>
      <c r="K195" s="371">
        <v>1196.2205742438089</v>
      </c>
      <c r="L195" s="372">
        <f>K195/'4'!M195</f>
        <v>0.11469898358092261</v>
      </c>
      <c r="M195" s="373">
        <v>1.146989835809226E-28</v>
      </c>
      <c r="N195" s="374">
        <f>M195/'4'!N195</f>
        <v>0.11469898358092259</v>
      </c>
      <c r="O195" s="373">
        <v>1.146989835809226E-28</v>
      </c>
      <c r="P195" s="374">
        <f>O195/'4'!O195</f>
        <v>0.11469898358092259</v>
      </c>
      <c r="Q195" s="373">
        <v>1.146989835809226E-28</v>
      </c>
      <c r="R195" s="374">
        <f>Q195/'4'!P195</f>
        <v>0.11469898358092259</v>
      </c>
      <c r="S195" s="373">
        <v>1196.2205742438089</v>
      </c>
      <c r="T195" s="374">
        <f>S195/'4'!Q195</f>
        <v>0.11469898358092261</v>
      </c>
      <c r="U195" s="373">
        <v>1.146989835809226E-28</v>
      </c>
      <c r="V195" s="374">
        <f>U195/'4'!R195</f>
        <v>8.8940138903209107E-2</v>
      </c>
      <c r="W195" s="373">
        <v>1.146989835809226E-28</v>
      </c>
      <c r="X195" s="374">
        <f>W195/'4'!S195</f>
        <v>8.8940138903209107E-2</v>
      </c>
      <c r="Y195" s="373">
        <v>1196.2205742438089</v>
      </c>
      <c r="Z195" s="374">
        <f>Y195/'4'!T195</f>
        <v>0.11469898358092261</v>
      </c>
      <c r="AA195" s="373">
        <v>1196.1873551220579</v>
      </c>
      <c r="AB195" s="374">
        <f>AA195/'4'!U195</f>
        <v>0.11469898358092259</v>
      </c>
      <c r="AC195" s="373">
        <v>3.3219121750868073E-2</v>
      </c>
      <c r="AD195" s="375">
        <f>AC195/'4'!V195</f>
        <v>0.11469898358092259</v>
      </c>
      <c r="AE195" s="371">
        <v>1.146989835809226E-28</v>
      </c>
      <c r="AF195" s="374">
        <f>AE195/'4'!W195</f>
        <v>0.11469898358092259</v>
      </c>
      <c r="AG195" s="373">
        <v>1.146989835809226E-28</v>
      </c>
      <c r="AH195" s="374">
        <f>AG195/'4'!X195</f>
        <v>0.11469898358092259</v>
      </c>
      <c r="AI195" s="373">
        <v>1.146989835809226E-28</v>
      </c>
      <c r="AJ195" s="374">
        <f>AI195/'4'!Y195</f>
        <v>0.11469898358092259</v>
      </c>
      <c r="AK195" s="373">
        <v>1.146989835809226E-28</v>
      </c>
      <c r="AL195" s="374">
        <f>AK195/'4'!Z195</f>
        <v>0.11469898358092259</v>
      </c>
      <c r="AM195" s="373">
        <v>1.146989835809226E-28</v>
      </c>
      <c r="AN195" s="374">
        <f>AM195/'4'!AA195</f>
        <v>0.11469898358092259</v>
      </c>
      <c r="AO195" s="373">
        <v>1.146989835809226E-28</v>
      </c>
      <c r="AP195" s="374">
        <f>AO195/'4'!AB195</f>
        <v>0.11469898358092259</v>
      </c>
      <c r="AQ195" s="373">
        <v>1.146989835809226E-28</v>
      </c>
      <c r="AR195" s="374">
        <f>AQ195/'4'!AC195</f>
        <v>0.11469898358092259</v>
      </c>
      <c r="AS195" s="373">
        <v>1.146989835809226E-28</v>
      </c>
      <c r="AT195" s="374">
        <f>AS195/'4'!AD195</f>
        <v>0.11469898358092259</v>
      </c>
      <c r="AU195" s="373">
        <v>3.3219121750868073E-2</v>
      </c>
      <c r="AV195" s="374">
        <f>AU195/'4'!AE195</f>
        <v>0.11469898358092259</v>
      </c>
      <c r="AW195" s="373">
        <v>3.3219121750868073E-2</v>
      </c>
      <c r="AX195" s="375">
        <f>AW195/'4'!AF195</f>
        <v>0.11469898358092259</v>
      </c>
      <c r="AY195" s="371">
        <v>-3.3219121750868073E-2</v>
      </c>
      <c r="AZ195" s="375">
        <f>AY195/'4'!AG195</f>
        <v>0.11469898358092259</v>
      </c>
      <c r="BA195" s="373">
        <v>1196.2205742438089</v>
      </c>
      <c r="BB195" s="374">
        <f>BA195/'4'!AH195</f>
        <v>0.11469898358092261</v>
      </c>
      <c r="BC195" s="373">
        <v>1.146989835809226E-28</v>
      </c>
      <c r="BD195" s="374">
        <f>BC195/'4'!AI195</f>
        <v>8.8940138903209107E-2</v>
      </c>
      <c r="BE195" s="373">
        <v>1.146989835809226E-28</v>
      </c>
      <c r="BF195" s="374">
        <f>BE195/'4'!AJ195</f>
        <v>8.8940138903209107E-2</v>
      </c>
      <c r="BG195" s="373">
        <v>1.146989835809226E-28</v>
      </c>
      <c r="BH195" s="374">
        <f>BG195/'4'!AK195</f>
        <v>8.8940138903209107E-2</v>
      </c>
      <c r="BI195" s="373">
        <v>1196.2205742438089</v>
      </c>
      <c r="BJ195" s="374">
        <f>BI195/'4'!AL195</f>
        <v>0.11469898358092261</v>
      </c>
      <c r="BK195" s="373">
        <v>1.146989835809226E-28</v>
      </c>
      <c r="BL195" s="374">
        <f>BK195/'4'!AM195</f>
        <v>8.8940138903209107E-2</v>
      </c>
      <c r="BM195" s="373">
        <v>1.146989835809226E-28</v>
      </c>
      <c r="BN195" s="374">
        <f>BM195/'4'!AN195</f>
        <v>8.8940138903209107E-2</v>
      </c>
      <c r="BO195" s="373">
        <v>1196.2205742438089</v>
      </c>
      <c r="BP195" s="374">
        <f>BO195/'4'!AO195</f>
        <v>0.11469898358092261</v>
      </c>
      <c r="BQ195" s="373">
        <v>1196.2205742438089</v>
      </c>
      <c r="BR195" s="374">
        <f>BQ195/'4'!AP195</f>
        <v>0.11469898358092261</v>
      </c>
      <c r="BS195" s="373">
        <v>1.146989835809226E-28</v>
      </c>
      <c r="BT195" s="375">
        <f>BS195/'4'!AQ195</f>
        <v>0.11469898358092259</v>
      </c>
    </row>
    <row r="196" spans="1:72" ht="15">
      <c r="A196" s="305"/>
      <c r="B196" s="256">
        <v>168</v>
      </c>
      <c r="C196" s="1084" t="s">
        <v>783</v>
      </c>
      <c r="D196" s="1084"/>
      <c r="E196" s="1084"/>
      <c r="F196" s="1084"/>
      <c r="G196" s="1084"/>
      <c r="H196" s="1085" t="s">
        <v>801</v>
      </c>
      <c r="I196" s="1086"/>
      <c r="J196" s="315">
        <v>34404</v>
      </c>
      <c r="K196" s="371">
        <v>83.047804376826491</v>
      </c>
      <c r="L196" s="372">
        <f>K196/'4'!M196</f>
        <v>0.11469898358092259</v>
      </c>
      <c r="M196" s="373">
        <v>1.146989835809226E-28</v>
      </c>
      <c r="N196" s="374">
        <f>M196/'4'!N196</f>
        <v>0.11469898358092259</v>
      </c>
      <c r="O196" s="373">
        <v>1.146989835809226E-28</v>
      </c>
      <c r="P196" s="374">
        <f>O196/'4'!O196</f>
        <v>0.11469898358092259</v>
      </c>
      <c r="Q196" s="373">
        <v>1.146989835809226E-28</v>
      </c>
      <c r="R196" s="374">
        <f>Q196/'4'!P196</f>
        <v>0.11469898358092259</v>
      </c>
      <c r="S196" s="373">
        <v>83.047804376826491</v>
      </c>
      <c r="T196" s="374">
        <f>S196/'4'!Q196</f>
        <v>0.11469898358092259</v>
      </c>
      <c r="U196" s="373">
        <v>1.146989835809226E-28</v>
      </c>
      <c r="V196" s="374">
        <f>U196/'4'!R196</f>
        <v>8.8940138903209107E-2</v>
      </c>
      <c r="W196" s="373">
        <v>1.146989835809226E-28</v>
      </c>
      <c r="X196" s="374">
        <f>W196/'4'!S196</f>
        <v>8.8940138903209107E-2</v>
      </c>
      <c r="Y196" s="373">
        <v>83.047804376826491</v>
      </c>
      <c r="Z196" s="374">
        <f>Y196/'4'!T196</f>
        <v>0.11469898358092259</v>
      </c>
      <c r="AA196" s="373">
        <v>83.014585255075758</v>
      </c>
      <c r="AB196" s="374">
        <f>AA196/'4'!U196</f>
        <v>0.11469898358092259</v>
      </c>
      <c r="AC196" s="373">
        <v>3.3219121750737678E-2</v>
      </c>
      <c r="AD196" s="375">
        <f>AC196/'4'!V196</f>
        <v>0.11469898358092261</v>
      </c>
      <c r="AE196" s="371">
        <v>1.146989835809226E-28</v>
      </c>
      <c r="AF196" s="374">
        <f>AE196/'4'!W196</f>
        <v>0.11469898358092259</v>
      </c>
      <c r="AG196" s="373">
        <v>1.146989835809226E-28</v>
      </c>
      <c r="AH196" s="374">
        <f>AG196/'4'!X196</f>
        <v>0.11469898358092259</v>
      </c>
      <c r="AI196" s="373">
        <v>1.146989835809226E-28</v>
      </c>
      <c r="AJ196" s="374">
        <f>AI196/'4'!Y196</f>
        <v>0.11469898358092259</v>
      </c>
      <c r="AK196" s="373">
        <v>1.146989835809226E-28</v>
      </c>
      <c r="AL196" s="374">
        <f>AK196/'4'!Z196</f>
        <v>0.11469898358092259</v>
      </c>
      <c r="AM196" s="373">
        <v>1.146989835809226E-28</v>
      </c>
      <c r="AN196" s="374">
        <f>AM196/'4'!AA196</f>
        <v>0.11469898358092259</v>
      </c>
      <c r="AO196" s="373">
        <v>1.146989835809226E-28</v>
      </c>
      <c r="AP196" s="374">
        <f>AO196/'4'!AB196</f>
        <v>0.11469898358092259</v>
      </c>
      <c r="AQ196" s="373">
        <v>1.146989835809226E-28</v>
      </c>
      <c r="AR196" s="374">
        <f>AQ196/'4'!AC196</f>
        <v>0.11469898358092259</v>
      </c>
      <c r="AS196" s="373">
        <v>1.146989835809226E-28</v>
      </c>
      <c r="AT196" s="374">
        <f>AS196/'4'!AD196</f>
        <v>0.11469898358092259</v>
      </c>
      <c r="AU196" s="373">
        <v>3.3219121750737678E-2</v>
      </c>
      <c r="AV196" s="374">
        <f>AU196/'4'!AE196</f>
        <v>0.11469898358092261</v>
      </c>
      <c r="AW196" s="373">
        <v>3.3219121750737678E-2</v>
      </c>
      <c r="AX196" s="375">
        <f>AW196/'4'!AF196</f>
        <v>0.11469898358092261</v>
      </c>
      <c r="AY196" s="371">
        <v>-3.3219121750737678E-2</v>
      </c>
      <c r="AZ196" s="375">
        <f>AY196/'4'!AG196</f>
        <v>0.11469898358092261</v>
      </c>
      <c r="BA196" s="373">
        <v>83.047804376826491</v>
      </c>
      <c r="BB196" s="374">
        <f>BA196/'4'!AH196</f>
        <v>0.11469898358092259</v>
      </c>
      <c r="BC196" s="373">
        <v>1.146989835809226E-28</v>
      </c>
      <c r="BD196" s="374">
        <f>BC196/'4'!AI196</f>
        <v>8.8940138903209107E-2</v>
      </c>
      <c r="BE196" s="373">
        <v>1.146989835809226E-28</v>
      </c>
      <c r="BF196" s="374">
        <f>BE196/'4'!AJ196</f>
        <v>8.8940138903209107E-2</v>
      </c>
      <c r="BG196" s="373">
        <v>1.146989835809226E-28</v>
      </c>
      <c r="BH196" s="374">
        <f>BG196/'4'!AK196</f>
        <v>8.8940138903209107E-2</v>
      </c>
      <c r="BI196" s="373">
        <v>83.047804376826491</v>
      </c>
      <c r="BJ196" s="374">
        <f>BI196/'4'!AL196</f>
        <v>0.11469898358092259</v>
      </c>
      <c r="BK196" s="373">
        <v>1.146989835809226E-28</v>
      </c>
      <c r="BL196" s="374">
        <f>BK196/'4'!AM196</f>
        <v>8.8940138903209107E-2</v>
      </c>
      <c r="BM196" s="373">
        <v>1.146989835809226E-28</v>
      </c>
      <c r="BN196" s="374">
        <f>BM196/'4'!AN196</f>
        <v>8.8940138903209107E-2</v>
      </c>
      <c r="BO196" s="373">
        <v>83.047804376826491</v>
      </c>
      <c r="BP196" s="374">
        <f>BO196/'4'!AO196</f>
        <v>0.11469898358092259</v>
      </c>
      <c r="BQ196" s="373">
        <v>83.047804376826491</v>
      </c>
      <c r="BR196" s="374">
        <f>BQ196/'4'!AP196</f>
        <v>0.11469898358092259</v>
      </c>
      <c r="BS196" s="373">
        <v>1.146989835809226E-28</v>
      </c>
      <c r="BT196" s="375">
        <f>BS196/'4'!AQ196</f>
        <v>0.11469898358092259</v>
      </c>
    </row>
    <row r="197" spans="1:72" ht="15">
      <c r="A197" s="305"/>
      <c r="B197" s="256">
        <v>169</v>
      </c>
      <c r="C197" s="1084" t="s">
        <v>752</v>
      </c>
      <c r="D197" s="1084"/>
      <c r="E197" s="1084"/>
      <c r="F197" s="1084"/>
      <c r="G197" s="1084"/>
      <c r="H197" s="1085" t="s">
        <v>807</v>
      </c>
      <c r="I197" s="1086"/>
      <c r="J197" s="315">
        <v>109</v>
      </c>
      <c r="K197" s="371">
        <v>44.51015442607558</v>
      </c>
      <c r="L197" s="372">
        <f>K197/'4'!M197</f>
        <v>0.12545686628763572</v>
      </c>
      <c r="M197" s="373">
        <v>1.2554113725746179E-28</v>
      </c>
      <c r="N197" s="374">
        <f>M197/'4'!N197</f>
        <v>0.1255411372574618</v>
      </c>
      <c r="O197" s="373">
        <v>1.2554113725746179E-28</v>
      </c>
      <c r="P197" s="374">
        <f>O197/'4'!O197</f>
        <v>0.1255411372574618</v>
      </c>
      <c r="Q197" s="373">
        <v>1.2554113725746179E-28</v>
      </c>
      <c r="R197" s="374">
        <f>Q197/'4'!P197</f>
        <v>0.1255411372574618</v>
      </c>
      <c r="S197" s="373">
        <v>44.51015442607558</v>
      </c>
      <c r="T197" s="374">
        <f>S197/'4'!Q197</f>
        <v>0.12545686628763572</v>
      </c>
      <c r="U197" s="373">
        <v>1.2554113725746179E-28</v>
      </c>
      <c r="V197" s="374">
        <f>U197/'4'!R197</f>
        <v>9.7347385627597025E-2</v>
      </c>
      <c r="W197" s="373">
        <v>1.2554113725746179E-28</v>
      </c>
      <c r="X197" s="374">
        <f>W197/'4'!S197</f>
        <v>9.7347385627597025E-2</v>
      </c>
      <c r="Y197" s="373">
        <v>44.51015442607558</v>
      </c>
      <c r="Z197" s="374">
        <f>Y197/'4'!T197</f>
        <v>0.12545686628763572</v>
      </c>
      <c r="AA197" s="373">
        <v>44.51015442607558</v>
      </c>
      <c r="AB197" s="374">
        <f>AA197/'4'!U197</f>
        <v>0.12545686628763572</v>
      </c>
      <c r="AC197" s="373">
        <v>1.2545686628763573E-28</v>
      </c>
      <c r="AD197" s="375">
        <f>AC197/'4'!V197</f>
        <v>0.12545686628763572</v>
      </c>
      <c r="AE197" s="371">
        <v>1.2554113725746179E-28</v>
      </c>
      <c r="AF197" s="374">
        <f>AE197/'4'!W197</f>
        <v>0.1255411372574618</v>
      </c>
      <c r="AG197" s="373">
        <v>1.2554113725746179E-28</v>
      </c>
      <c r="AH197" s="374">
        <f>AG197/'4'!X197</f>
        <v>0.1255411372574618</v>
      </c>
      <c r="AI197" s="373">
        <v>1.2554113725746179E-28</v>
      </c>
      <c r="AJ197" s="374">
        <f>AI197/'4'!Y197</f>
        <v>0.1255411372574618</v>
      </c>
      <c r="AK197" s="373">
        <v>1.2554113725746179E-28</v>
      </c>
      <c r="AL197" s="374">
        <f>AK197/'4'!Z197</f>
        <v>0.1255411372574618</v>
      </c>
      <c r="AM197" s="373">
        <v>1.2554113725746179E-28</v>
      </c>
      <c r="AN197" s="374">
        <f>AM197/'4'!AA197</f>
        <v>0.1255411372574618</v>
      </c>
      <c r="AO197" s="373">
        <v>1.2554113725746179E-28</v>
      </c>
      <c r="AP197" s="374">
        <f>AO197/'4'!AB197</f>
        <v>0.1255411372574618</v>
      </c>
      <c r="AQ197" s="373">
        <v>1.2554113725746179E-28</v>
      </c>
      <c r="AR197" s="374">
        <f>AQ197/'4'!AC197</f>
        <v>0.1255411372574618</v>
      </c>
      <c r="AS197" s="373">
        <v>1.2554113725746179E-28</v>
      </c>
      <c r="AT197" s="374">
        <f>AS197/'4'!AD197</f>
        <v>0.1255411372574618</v>
      </c>
      <c r="AU197" s="373">
        <v>1.2545686628763573E-28</v>
      </c>
      <c r="AV197" s="374">
        <f>AU197/'4'!AE197</f>
        <v>0.12545686628763572</v>
      </c>
      <c r="AW197" s="373">
        <v>1.2545686628763573E-28</v>
      </c>
      <c r="AX197" s="375">
        <f>AW197/'4'!AF197</f>
        <v>0.12545686628763572</v>
      </c>
      <c r="AY197" s="371">
        <v>1.2545686628763573E-28</v>
      </c>
      <c r="AZ197" s="375">
        <f>AY197/'4'!AG197</f>
        <v>0.12545686628763572</v>
      </c>
      <c r="BA197" s="373">
        <v>44.51015442607558</v>
      </c>
      <c r="BB197" s="374">
        <f>BA197/'4'!AH197</f>
        <v>0.12545686628763572</v>
      </c>
      <c r="BC197" s="373">
        <v>1.2554113725746179E-28</v>
      </c>
      <c r="BD197" s="374">
        <f>BC197/'4'!AI197</f>
        <v>9.7347385627597025E-2</v>
      </c>
      <c r="BE197" s="373">
        <v>1.2554113725746179E-28</v>
      </c>
      <c r="BF197" s="374">
        <f>BE197/'4'!AJ197</f>
        <v>9.7347385627597025E-2</v>
      </c>
      <c r="BG197" s="373">
        <v>1.2554113725746179E-28</v>
      </c>
      <c r="BH197" s="374">
        <f>BG197/'4'!AK197</f>
        <v>9.7347385627597025E-2</v>
      </c>
      <c r="BI197" s="373">
        <v>44.51015442607558</v>
      </c>
      <c r="BJ197" s="374">
        <f>BI197/'4'!AL197</f>
        <v>0.12545686628763572</v>
      </c>
      <c r="BK197" s="373">
        <v>1.2554113725746179E-28</v>
      </c>
      <c r="BL197" s="374">
        <f>BK197/'4'!AM197</f>
        <v>9.7347385627597025E-2</v>
      </c>
      <c r="BM197" s="373">
        <v>1.2554113725746179E-28</v>
      </c>
      <c r="BN197" s="374">
        <f>BM197/'4'!AN197</f>
        <v>9.7347385627597025E-2</v>
      </c>
      <c r="BO197" s="373">
        <v>44.51015442607558</v>
      </c>
      <c r="BP197" s="374">
        <f>BO197/'4'!AO197</f>
        <v>0.12545686628763572</v>
      </c>
      <c r="BQ197" s="373">
        <v>44.51015442607558</v>
      </c>
      <c r="BR197" s="374">
        <f>BQ197/'4'!AP197</f>
        <v>0.12545686628763572</v>
      </c>
      <c r="BS197" s="373">
        <v>1.2545686628763573E-28</v>
      </c>
      <c r="BT197" s="375">
        <f>BS197/'4'!AQ197</f>
        <v>0.12545686628763572</v>
      </c>
    </row>
    <row r="198" spans="1:72" ht="15">
      <c r="A198" s="305"/>
      <c r="B198" s="256">
        <v>170</v>
      </c>
      <c r="C198" s="1084" t="s">
        <v>753</v>
      </c>
      <c r="D198" s="1084"/>
      <c r="E198" s="1084"/>
      <c r="F198" s="1084"/>
      <c r="G198" s="1084"/>
      <c r="H198" s="1085" t="s">
        <v>807</v>
      </c>
      <c r="I198" s="1086"/>
      <c r="J198" s="315">
        <v>110</v>
      </c>
      <c r="K198" s="371">
        <v>72.66963987930707</v>
      </c>
      <c r="L198" s="372">
        <f>K198/'4'!M198</f>
        <v>0.12545686628763572</v>
      </c>
      <c r="M198" s="373">
        <v>1.2554113725746179E-28</v>
      </c>
      <c r="N198" s="374">
        <f>M198/'4'!N198</f>
        <v>0.1255411372574618</v>
      </c>
      <c r="O198" s="373">
        <v>1.2554113725746179E-28</v>
      </c>
      <c r="P198" s="374">
        <f>O198/'4'!O198</f>
        <v>0.1255411372574618</v>
      </c>
      <c r="Q198" s="373">
        <v>1.2554113725746179E-28</v>
      </c>
      <c r="R198" s="374">
        <f>Q198/'4'!P198</f>
        <v>0.1255411372574618</v>
      </c>
      <c r="S198" s="373">
        <v>72.66963987930707</v>
      </c>
      <c r="T198" s="374">
        <f>S198/'4'!Q198</f>
        <v>0.12545686628763572</v>
      </c>
      <c r="U198" s="373">
        <v>1.2554113725746179E-28</v>
      </c>
      <c r="V198" s="374">
        <f>U198/'4'!R198</f>
        <v>9.7347385627597025E-2</v>
      </c>
      <c r="W198" s="373">
        <v>1.2554113725746179E-28</v>
      </c>
      <c r="X198" s="374">
        <f>W198/'4'!S198</f>
        <v>9.7347385627597025E-2</v>
      </c>
      <c r="Y198" s="373">
        <v>72.66963987930707</v>
      </c>
      <c r="Z198" s="374">
        <f>Y198/'4'!T198</f>
        <v>0.12545686628763572</v>
      </c>
      <c r="AA198" s="373">
        <v>72.66963987930707</v>
      </c>
      <c r="AB198" s="374">
        <f>AA198/'4'!U198</f>
        <v>0.12545686628763572</v>
      </c>
      <c r="AC198" s="373">
        <v>1.2545686628763573E-28</v>
      </c>
      <c r="AD198" s="375">
        <f>AC198/'4'!V198</f>
        <v>0.12545686628763572</v>
      </c>
      <c r="AE198" s="371">
        <v>1.2554113725746179E-28</v>
      </c>
      <c r="AF198" s="374">
        <f>AE198/'4'!W198</f>
        <v>0.1255411372574618</v>
      </c>
      <c r="AG198" s="373">
        <v>1.2554113725746179E-28</v>
      </c>
      <c r="AH198" s="374">
        <f>AG198/'4'!X198</f>
        <v>0.1255411372574618</v>
      </c>
      <c r="AI198" s="373">
        <v>1.2554113725746179E-28</v>
      </c>
      <c r="AJ198" s="374">
        <f>AI198/'4'!Y198</f>
        <v>0.1255411372574618</v>
      </c>
      <c r="AK198" s="373">
        <v>1.2554113725746179E-28</v>
      </c>
      <c r="AL198" s="374">
        <f>AK198/'4'!Z198</f>
        <v>0.1255411372574618</v>
      </c>
      <c r="AM198" s="373">
        <v>1.2554113725746179E-28</v>
      </c>
      <c r="AN198" s="374">
        <f>AM198/'4'!AA198</f>
        <v>0.1255411372574618</v>
      </c>
      <c r="AO198" s="373">
        <v>1.2554113725746179E-28</v>
      </c>
      <c r="AP198" s="374">
        <f>AO198/'4'!AB198</f>
        <v>0.1255411372574618</v>
      </c>
      <c r="AQ198" s="373">
        <v>1.2554113725746179E-28</v>
      </c>
      <c r="AR198" s="374">
        <f>AQ198/'4'!AC198</f>
        <v>0.1255411372574618</v>
      </c>
      <c r="AS198" s="373">
        <v>1.2554113725746179E-28</v>
      </c>
      <c r="AT198" s="374">
        <f>AS198/'4'!AD198</f>
        <v>0.1255411372574618</v>
      </c>
      <c r="AU198" s="373">
        <v>1.2545686628763573E-28</v>
      </c>
      <c r="AV198" s="374">
        <f>AU198/'4'!AE198</f>
        <v>0.12545686628763572</v>
      </c>
      <c r="AW198" s="373">
        <v>1.2545686628763573E-28</v>
      </c>
      <c r="AX198" s="375">
        <f>AW198/'4'!AF198</f>
        <v>0.12545686628763572</v>
      </c>
      <c r="AY198" s="371">
        <v>1.2545686628763573E-28</v>
      </c>
      <c r="AZ198" s="375">
        <f>AY198/'4'!AG198</f>
        <v>0.12545686628763572</v>
      </c>
      <c r="BA198" s="373">
        <v>72.66963987930707</v>
      </c>
      <c r="BB198" s="374">
        <f>BA198/'4'!AH198</f>
        <v>0.12545686628763572</v>
      </c>
      <c r="BC198" s="373">
        <v>1.2554113725746179E-28</v>
      </c>
      <c r="BD198" s="374">
        <f>BC198/'4'!AI198</f>
        <v>9.7347385627597025E-2</v>
      </c>
      <c r="BE198" s="373">
        <v>1.2554113725746179E-28</v>
      </c>
      <c r="BF198" s="374">
        <f>BE198/'4'!AJ198</f>
        <v>9.7347385627597025E-2</v>
      </c>
      <c r="BG198" s="373">
        <v>1.2554113725746179E-28</v>
      </c>
      <c r="BH198" s="374">
        <f>BG198/'4'!AK198</f>
        <v>9.7347385627597025E-2</v>
      </c>
      <c r="BI198" s="373">
        <v>72.66963987930707</v>
      </c>
      <c r="BJ198" s="374">
        <f>BI198/'4'!AL198</f>
        <v>0.12545686628763572</v>
      </c>
      <c r="BK198" s="373">
        <v>1.2554113725746179E-28</v>
      </c>
      <c r="BL198" s="374">
        <f>BK198/'4'!AM198</f>
        <v>9.7347385627597025E-2</v>
      </c>
      <c r="BM198" s="373">
        <v>1.2554113725746179E-28</v>
      </c>
      <c r="BN198" s="374">
        <f>BM198/'4'!AN198</f>
        <v>9.7347385627597025E-2</v>
      </c>
      <c r="BO198" s="373">
        <v>72.66963987930707</v>
      </c>
      <c r="BP198" s="374">
        <f>BO198/'4'!AO198</f>
        <v>0.12545686628763572</v>
      </c>
      <c r="BQ198" s="373">
        <v>72.66963987930707</v>
      </c>
      <c r="BR198" s="374">
        <f>BQ198/'4'!AP198</f>
        <v>0.12545686628763572</v>
      </c>
      <c r="BS198" s="373">
        <v>1.2545686628763573E-28</v>
      </c>
      <c r="BT198" s="375">
        <f>BS198/'4'!AQ198</f>
        <v>0.12545686628763572</v>
      </c>
    </row>
    <row r="199" spans="1:72" ht="15">
      <c r="A199" s="305"/>
      <c r="B199" s="256">
        <v>171</v>
      </c>
      <c r="C199" s="1084" t="s">
        <v>784</v>
      </c>
      <c r="D199" s="1084"/>
      <c r="E199" s="1084"/>
      <c r="F199" s="1084"/>
      <c r="G199" s="1084"/>
      <c r="H199" s="1085" t="s">
        <v>788</v>
      </c>
      <c r="I199" s="1086"/>
      <c r="J199" s="315">
        <v>44507</v>
      </c>
      <c r="K199" s="371">
        <v>17.340381553881368</v>
      </c>
      <c r="L199" s="372">
        <f>K199/'4'!M199</f>
        <v>0.11469898358092258</v>
      </c>
      <c r="M199" s="373">
        <v>1.146989835809226E-28</v>
      </c>
      <c r="N199" s="374">
        <f>M199/'4'!N199</f>
        <v>0.11469898358092259</v>
      </c>
      <c r="O199" s="373">
        <v>1.146989835809226E-28</v>
      </c>
      <c r="P199" s="374">
        <f>O199/'4'!O199</f>
        <v>0.11469898358092259</v>
      </c>
      <c r="Q199" s="373">
        <v>1.146989835809226E-28</v>
      </c>
      <c r="R199" s="374">
        <f>Q199/'4'!P199</f>
        <v>0.11469898358092259</v>
      </c>
      <c r="S199" s="373">
        <v>17.340381553881368</v>
      </c>
      <c r="T199" s="374">
        <f>S199/'4'!Q199</f>
        <v>0.11469898358092258</v>
      </c>
      <c r="U199" s="373">
        <v>1.146989835809226E-28</v>
      </c>
      <c r="V199" s="374">
        <f>U199/'4'!R199</f>
        <v>8.8940138903209107E-2</v>
      </c>
      <c r="W199" s="373">
        <v>1.146989835809226E-28</v>
      </c>
      <c r="X199" s="374">
        <f>W199/'4'!S199</f>
        <v>8.8940138903209107E-2</v>
      </c>
      <c r="Y199" s="373">
        <v>17.340381553881368</v>
      </c>
      <c r="Z199" s="374">
        <f>Y199/'4'!T199</f>
        <v>0.11469898358092258</v>
      </c>
      <c r="AA199" s="373">
        <v>17.307162432130639</v>
      </c>
      <c r="AB199" s="374">
        <f>AA199/'4'!U199</f>
        <v>0.11469898358092259</v>
      </c>
      <c r="AC199" s="373">
        <v>3.3219121750731155E-2</v>
      </c>
      <c r="AD199" s="375">
        <f>AC199/'4'!V199</f>
        <v>0.11469898358092259</v>
      </c>
      <c r="AE199" s="371">
        <v>1.146989835809226E-28</v>
      </c>
      <c r="AF199" s="374">
        <f>AE199/'4'!W199</f>
        <v>0.11469898358092259</v>
      </c>
      <c r="AG199" s="373">
        <v>1.146989835809226E-28</v>
      </c>
      <c r="AH199" s="374">
        <f>AG199/'4'!X199</f>
        <v>0.11469898358092259</v>
      </c>
      <c r="AI199" s="373">
        <v>1.146989835809226E-28</v>
      </c>
      <c r="AJ199" s="374">
        <f>AI199/'4'!Y199</f>
        <v>0.11469898358092259</v>
      </c>
      <c r="AK199" s="373">
        <v>1.146989835809226E-28</v>
      </c>
      <c r="AL199" s="374">
        <f>AK199/'4'!Z199</f>
        <v>0.11469898358092259</v>
      </c>
      <c r="AM199" s="373">
        <v>1.146989835809226E-28</v>
      </c>
      <c r="AN199" s="374">
        <f>AM199/'4'!AA199</f>
        <v>0.11469898358092259</v>
      </c>
      <c r="AO199" s="373">
        <v>1.146989835809226E-28</v>
      </c>
      <c r="AP199" s="374">
        <f>AO199/'4'!AB199</f>
        <v>0.11469898358092259</v>
      </c>
      <c r="AQ199" s="373">
        <v>1.146989835809226E-28</v>
      </c>
      <c r="AR199" s="374">
        <f>AQ199/'4'!AC199</f>
        <v>0.11469898358092259</v>
      </c>
      <c r="AS199" s="373">
        <v>1.146989835809226E-28</v>
      </c>
      <c r="AT199" s="374">
        <f>AS199/'4'!AD199</f>
        <v>0.11469898358092259</v>
      </c>
      <c r="AU199" s="373">
        <v>3.3219121750731155E-2</v>
      </c>
      <c r="AV199" s="374">
        <f>AU199/'4'!AE199</f>
        <v>0.11469898358092259</v>
      </c>
      <c r="AW199" s="373">
        <v>3.3219121750731155E-2</v>
      </c>
      <c r="AX199" s="375">
        <f>AW199/'4'!AF199</f>
        <v>0.11469898358092259</v>
      </c>
      <c r="AY199" s="371">
        <v>-3.3219121750731155E-2</v>
      </c>
      <c r="AZ199" s="375">
        <f>AY199/'4'!AG199</f>
        <v>0.11469898358092259</v>
      </c>
      <c r="BA199" s="373">
        <v>17.340381553881368</v>
      </c>
      <c r="BB199" s="374">
        <f>BA199/'4'!AH199</f>
        <v>0.11469898358092258</v>
      </c>
      <c r="BC199" s="373">
        <v>1.146989835809226E-28</v>
      </c>
      <c r="BD199" s="374">
        <f>BC199/'4'!AI199</f>
        <v>8.8940138903209107E-2</v>
      </c>
      <c r="BE199" s="373">
        <v>1.146989835809226E-28</v>
      </c>
      <c r="BF199" s="374">
        <f>BE199/'4'!AJ199</f>
        <v>8.8940138903209107E-2</v>
      </c>
      <c r="BG199" s="373">
        <v>1.146989835809226E-28</v>
      </c>
      <c r="BH199" s="374">
        <f>BG199/'4'!AK199</f>
        <v>8.8940138903209107E-2</v>
      </c>
      <c r="BI199" s="373">
        <v>17.340381553881368</v>
      </c>
      <c r="BJ199" s="374">
        <f>BI199/'4'!AL199</f>
        <v>0.11469898358092258</v>
      </c>
      <c r="BK199" s="373">
        <v>1.146989835809226E-28</v>
      </c>
      <c r="BL199" s="374">
        <f>BK199/'4'!AM199</f>
        <v>8.8940138903209107E-2</v>
      </c>
      <c r="BM199" s="373">
        <v>1.146989835809226E-28</v>
      </c>
      <c r="BN199" s="374">
        <f>BM199/'4'!AN199</f>
        <v>8.8940138903209107E-2</v>
      </c>
      <c r="BO199" s="373">
        <v>17.340381553881368</v>
      </c>
      <c r="BP199" s="374">
        <f>BO199/'4'!AO199</f>
        <v>0.11469898358092258</v>
      </c>
      <c r="BQ199" s="373">
        <v>17.340381553881368</v>
      </c>
      <c r="BR199" s="374">
        <f>BQ199/'4'!AP199</f>
        <v>0.11469898358092258</v>
      </c>
      <c r="BS199" s="373">
        <v>1.146989835809226E-28</v>
      </c>
      <c r="BT199" s="375">
        <f>BS199/'4'!AQ199</f>
        <v>0.11469898358092259</v>
      </c>
    </row>
    <row r="200" spans="1:72" ht="15">
      <c r="A200" s="305"/>
      <c r="B200" s="256">
        <v>172</v>
      </c>
      <c r="C200" s="1084" t="s">
        <v>688</v>
      </c>
      <c r="D200" s="1084"/>
      <c r="E200" s="1084"/>
      <c r="F200" s="1084"/>
      <c r="G200" s="1084"/>
      <c r="H200" s="1085" t="s">
        <v>788</v>
      </c>
      <c r="I200" s="1086"/>
      <c r="J200" s="315">
        <v>19003</v>
      </c>
      <c r="K200" s="371">
        <v>2.47575470583845E-28</v>
      </c>
      <c r="L200" s="372">
        <f>K200/'4'!M200</f>
        <v>0.11469898358092259</v>
      </c>
      <c r="M200" s="373">
        <v>1.146989835809226E-28</v>
      </c>
      <c r="N200" s="374">
        <f>M200/'4'!N200</f>
        <v>0.11469898358092259</v>
      </c>
      <c r="O200" s="373">
        <v>1.146989835809226E-28</v>
      </c>
      <c r="P200" s="374">
        <f>O200/'4'!O200</f>
        <v>0.11469898358092259</v>
      </c>
      <c r="Q200" s="373">
        <v>1.146989835809226E-28</v>
      </c>
      <c r="R200" s="374">
        <f>Q200/'4'!P200</f>
        <v>0.11469898358092259</v>
      </c>
      <c r="S200" s="373">
        <v>1.479181053316532E-28</v>
      </c>
      <c r="T200" s="374">
        <f>S200/'4'!Q200</f>
        <v>0.11469898358092259</v>
      </c>
      <c r="U200" s="373">
        <v>1.146989835809226E-28</v>
      </c>
      <c r="V200" s="374">
        <f>U200/'4'!R200</f>
        <v>8.8940138903209107E-2</v>
      </c>
      <c r="W200" s="373">
        <v>1.146989835809226E-28</v>
      </c>
      <c r="X200" s="374">
        <f>W200/'4'!S200</f>
        <v>8.8940138903209107E-2</v>
      </c>
      <c r="Y200" s="373">
        <v>8.1479861830191996E-29</v>
      </c>
      <c r="Z200" s="374">
        <f>Y200/'4'!T200</f>
        <v>0.11469898358092259</v>
      </c>
      <c r="AA200" s="373">
        <v>1.479181053316532E-28</v>
      </c>
      <c r="AB200" s="374">
        <f>AA200/'4'!U200</f>
        <v>0.11469898358092259</v>
      </c>
      <c r="AC200" s="373">
        <v>4.8260740079461401E-29</v>
      </c>
      <c r="AD200" s="375">
        <f>AC200/'4'!V200</f>
        <v>0.11469898358092259</v>
      </c>
      <c r="AE200" s="371">
        <v>1.146989835809226E-28</v>
      </c>
      <c r="AF200" s="374">
        <f>AE200/'4'!W200</f>
        <v>0.11469898358092259</v>
      </c>
      <c r="AG200" s="373">
        <v>1.146989835809226E-28</v>
      </c>
      <c r="AH200" s="374">
        <f>AG200/'4'!X200</f>
        <v>0.11469898358092259</v>
      </c>
      <c r="AI200" s="373">
        <v>1.146989835809226E-28</v>
      </c>
      <c r="AJ200" s="374">
        <f>AI200/'4'!Y200</f>
        <v>0.11469898358092259</v>
      </c>
      <c r="AK200" s="373">
        <v>1.146989835809226E-28</v>
      </c>
      <c r="AL200" s="374">
        <f>AK200/'4'!Z200</f>
        <v>0.11469898358092259</v>
      </c>
      <c r="AM200" s="373">
        <v>1.146989835809226E-28</v>
      </c>
      <c r="AN200" s="374">
        <f>AM200/'4'!AA200</f>
        <v>0.11469898358092259</v>
      </c>
      <c r="AO200" s="373">
        <v>1.146989835809226E-28</v>
      </c>
      <c r="AP200" s="374">
        <f>AO200/'4'!AB200</f>
        <v>0.11469898358092259</v>
      </c>
      <c r="AQ200" s="373">
        <v>1.146989835809226E-28</v>
      </c>
      <c r="AR200" s="374">
        <f>AQ200/'4'!AC200</f>
        <v>0.11469898358092259</v>
      </c>
      <c r="AS200" s="373">
        <v>1.146989835809226E-28</v>
      </c>
      <c r="AT200" s="374">
        <f>AS200/'4'!AD200</f>
        <v>0.11469898358092259</v>
      </c>
      <c r="AU200" s="373">
        <v>4.8260740079461401E-29</v>
      </c>
      <c r="AV200" s="374">
        <f>AU200/'4'!AE200</f>
        <v>0.11469898358092259</v>
      </c>
      <c r="AW200" s="373">
        <v>4.8260740079461401E-29</v>
      </c>
      <c r="AX200" s="375">
        <f>AW200/'4'!AF200</f>
        <v>0.11469898358092259</v>
      </c>
      <c r="AY200" s="371">
        <v>1.8113722708238379E-28</v>
      </c>
      <c r="AZ200" s="375">
        <f>AY200/'4'!AG200</f>
        <v>0.11469898358092259</v>
      </c>
      <c r="BA200" s="373">
        <v>2.47575470583845E-28</v>
      </c>
      <c r="BB200" s="374">
        <f>BA200/'4'!AH200</f>
        <v>0.11469898358092259</v>
      </c>
      <c r="BC200" s="373">
        <v>1.146989835809226E-28</v>
      </c>
      <c r="BD200" s="374">
        <f>BC200/'4'!AI200</f>
        <v>8.8940138903209107E-2</v>
      </c>
      <c r="BE200" s="373">
        <v>1.146989835809226E-28</v>
      </c>
      <c r="BF200" s="374">
        <f>BE200/'4'!AJ200</f>
        <v>8.8940138903209107E-2</v>
      </c>
      <c r="BG200" s="373">
        <v>1.146989835809226E-28</v>
      </c>
      <c r="BH200" s="374">
        <f>BG200/'4'!AK200</f>
        <v>8.8940138903209107E-2</v>
      </c>
      <c r="BI200" s="373">
        <v>1.479181053316532E-28</v>
      </c>
      <c r="BJ200" s="374">
        <f>BI200/'4'!AL200</f>
        <v>0.11469898358092259</v>
      </c>
      <c r="BK200" s="373">
        <v>1.146989835809226E-28</v>
      </c>
      <c r="BL200" s="374">
        <f>BK200/'4'!AM200</f>
        <v>8.8940138903209107E-2</v>
      </c>
      <c r="BM200" s="373">
        <v>1.146989835809226E-28</v>
      </c>
      <c r="BN200" s="374">
        <f>BM200/'4'!AN200</f>
        <v>8.8940138903209107E-2</v>
      </c>
      <c r="BO200" s="373">
        <v>8.1479861830191996E-29</v>
      </c>
      <c r="BP200" s="374">
        <f>BO200/'4'!AO200</f>
        <v>0.11469898358092259</v>
      </c>
      <c r="BQ200" s="373">
        <v>8.1479861830191996E-29</v>
      </c>
      <c r="BR200" s="374">
        <f>BQ200/'4'!AP200</f>
        <v>0.11469898358092259</v>
      </c>
      <c r="BS200" s="373">
        <v>1.146989835809226E-28</v>
      </c>
      <c r="BT200" s="375">
        <f>BS200/'4'!AQ200</f>
        <v>0.11469898358092259</v>
      </c>
    </row>
    <row r="201" spans="1:72" ht="15">
      <c r="A201" s="305"/>
      <c r="B201" s="256">
        <v>173</v>
      </c>
      <c r="C201" s="1084" t="s">
        <v>688</v>
      </c>
      <c r="D201" s="1084"/>
      <c r="E201" s="1084"/>
      <c r="F201" s="1084"/>
      <c r="G201" s="1084"/>
      <c r="H201" s="1085" t="s">
        <v>788</v>
      </c>
      <c r="I201" s="1086"/>
      <c r="J201" s="315">
        <v>19004</v>
      </c>
      <c r="K201" s="371">
        <v>58.46565428128585</v>
      </c>
      <c r="L201" s="372">
        <f>K201/'4'!M201</f>
        <v>0.11469898358092259</v>
      </c>
      <c r="M201" s="373">
        <v>1.146989835809226E-28</v>
      </c>
      <c r="N201" s="374">
        <f>M201/'4'!N201</f>
        <v>0.11469898358092259</v>
      </c>
      <c r="O201" s="373">
        <v>1.146989835809226E-28</v>
      </c>
      <c r="P201" s="374">
        <f>O201/'4'!O201</f>
        <v>0.11469898358092259</v>
      </c>
      <c r="Q201" s="373">
        <v>1.146989835809226E-28</v>
      </c>
      <c r="R201" s="374">
        <f>Q201/'4'!P201</f>
        <v>0.11469898358092259</v>
      </c>
      <c r="S201" s="373">
        <v>58.46565428128585</v>
      </c>
      <c r="T201" s="374">
        <f>S201/'4'!Q201</f>
        <v>0.11469898358092259</v>
      </c>
      <c r="U201" s="373">
        <v>1.146989835809226E-28</v>
      </c>
      <c r="V201" s="374">
        <f>U201/'4'!R201</f>
        <v>8.8940138903209107E-2</v>
      </c>
      <c r="W201" s="373">
        <v>1.146989835809226E-28</v>
      </c>
      <c r="X201" s="374">
        <f>W201/'4'!S201</f>
        <v>8.8940138903209107E-2</v>
      </c>
      <c r="Y201" s="373">
        <v>58.46565428128585</v>
      </c>
      <c r="Z201" s="374">
        <f>Y201/'4'!T201</f>
        <v>0.11469898358092259</v>
      </c>
      <c r="AA201" s="373">
        <v>58.432435159535117</v>
      </c>
      <c r="AB201" s="374">
        <f>AA201/'4'!U201</f>
        <v>0.11469898358092259</v>
      </c>
      <c r="AC201" s="373">
        <v>3.3219121750731155E-2</v>
      </c>
      <c r="AD201" s="375">
        <f>AC201/'4'!V201</f>
        <v>0.11469898358092259</v>
      </c>
      <c r="AE201" s="371">
        <v>1.146989835809226E-28</v>
      </c>
      <c r="AF201" s="374">
        <f>AE201/'4'!W201</f>
        <v>0.11469898358092259</v>
      </c>
      <c r="AG201" s="373">
        <v>1.146989835809226E-28</v>
      </c>
      <c r="AH201" s="374">
        <f>AG201/'4'!X201</f>
        <v>0.11469898358092259</v>
      </c>
      <c r="AI201" s="373">
        <v>1.146989835809226E-28</v>
      </c>
      <c r="AJ201" s="374">
        <f>AI201/'4'!Y201</f>
        <v>0.11469898358092259</v>
      </c>
      <c r="AK201" s="373">
        <v>1.146989835809226E-28</v>
      </c>
      <c r="AL201" s="374">
        <f>AK201/'4'!Z201</f>
        <v>0.11469898358092259</v>
      </c>
      <c r="AM201" s="373">
        <v>1.146989835809226E-28</v>
      </c>
      <c r="AN201" s="374">
        <f>AM201/'4'!AA201</f>
        <v>0.11469898358092259</v>
      </c>
      <c r="AO201" s="373">
        <v>1.146989835809226E-28</v>
      </c>
      <c r="AP201" s="374">
        <f>AO201/'4'!AB201</f>
        <v>0.11469898358092259</v>
      </c>
      <c r="AQ201" s="373">
        <v>1.146989835809226E-28</v>
      </c>
      <c r="AR201" s="374">
        <f>AQ201/'4'!AC201</f>
        <v>0.11469898358092259</v>
      </c>
      <c r="AS201" s="373">
        <v>1.146989835809226E-28</v>
      </c>
      <c r="AT201" s="374">
        <f>AS201/'4'!AD201</f>
        <v>0.11469898358092259</v>
      </c>
      <c r="AU201" s="373">
        <v>3.3219121750731155E-2</v>
      </c>
      <c r="AV201" s="374">
        <f>AU201/'4'!AE201</f>
        <v>0.11469898358092259</v>
      </c>
      <c r="AW201" s="373">
        <v>3.3219121750731155E-2</v>
      </c>
      <c r="AX201" s="375">
        <f>AW201/'4'!AF201</f>
        <v>0.11469898358092259</v>
      </c>
      <c r="AY201" s="371">
        <v>-3.3219121750731155E-2</v>
      </c>
      <c r="AZ201" s="375">
        <f>AY201/'4'!AG201</f>
        <v>0.11469898358092259</v>
      </c>
      <c r="BA201" s="373">
        <v>58.46565428128585</v>
      </c>
      <c r="BB201" s="374">
        <f>BA201/'4'!AH201</f>
        <v>0.11469898358092259</v>
      </c>
      <c r="BC201" s="373">
        <v>1.146989835809226E-28</v>
      </c>
      <c r="BD201" s="374">
        <f>BC201/'4'!AI201</f>
        <v>8.8940138903209107E-2</v>
      </c>
      <c r="BE201" s="373">
        <v>1.146989835809226E-28</v>
      </c>
      <c r="BF201" s="374">
        <f>BE201/'4'!AJ201</f>
        <v>8.8940138903209107E-2</v>
      </c>
      <c r="BG201" s="373">
        <v>1.146989835809226E-28</v>
      </c>
      <c r="BH201" s="374">
        <f>BG201/'4'!AK201</f>
        <v>8.8940138903209107E-2</v>
      </c>
      <c r="BI201" s="373">
        <v>58.46565428128585</v>
      </c>
      <c r="BJ201" s="374">
        <f>BI201/'4'!AL201</f>
        <v>0.11469898358092259</v>
      </c>
      <c r="BK201" s="373">
        <v>1.146989835809226E-28</v>
      </c>
      <c r="BL201" s="374">
        <f>BK201/'4'!AM201</f>
        <v>8.8940138903209107E-2</v>
      </c>
      <c r="BM201" s="373">
        <v>1.146989835809226E-28</v>
      </c>
      <c r="BN201" s="374">
        <f>BM201/'4'!AN201</f>
        <v>8.8940138903209107E-2</v>
      </c>
      <c r="BO201" s="373">
        <v>58.46565428128585</v>
      </c>
      <c r="BP201" s="374">
        <f>BO201/'4'!AO201</f>
        <v>0.11469898358092259</v>
      </c>
      <c r="BQ201" s="373">
        <v>58.46565428128585</v>
      </c>
      <c r="BR201" s="374">
        <f>BQ201/'4'!AP201</f>
        <v>0.11469898358092259</v>
      </c>
      <c r="BS201" s="373">
        <v>1.146989835809226E-28</v>
      </c>
      <c r="BT201" s="375">
        <f>BS201/'4'!AQ201</f>
        <v>0.11469898358092259</v>
      </c>
    </row>
    <row r="202" spans="1:72" ht="15">
      <c r="A202" s="305"/>
      <c r="B202" s="256">
        <v>174</v>
      </c>
      <c r="C202" s="1084" t="s">
        <v>785</v>
      </c>
      <c r="D202" s="1084"/>
      <c r="E202" s="1084"/>
      <c r="F202" s="1084"/>
      <c r="G202" s="1084"/>
      <c r="H202" s="1085" t="s">
        <v>802</v>
      </c>
      <c r="I202" s="1086"/>
      <c r="J202" s="315">
        <v>25100</v>
      </c>
      <c r="K202" s="371">
        <v>7.3414259069114616</v>
      </c>
      <c r="L202" s="372">
        <f>K202/'4'!M202</f>
        <v>0.11469898358092259</v>
      </c>
      <c r="M202" s="373">
        <v>1.146989835809226E-28</v>
      </c>
      <c r="N202" s="374">
        <f>M202/'4'!N202</f>
        <v>0.11469898358092259</v>
      </c>
      <c r="O202" s="373">
        <v>1.146989835809226E-28</v>
      </c>
      <c r="P202" s="374">
        <f>O202/'4'!O202</f>
        <v>0.11469898358092259</v>
      </c>
      <c r="Q202" s="373">
        <v>1.146989835809226E-28</v>
      </c>
      <c r="R202" s="374">
        <f>Q202/'4'!P202</f>
        <v>0.11469898358092259</v>
      </c>
      <c r="S202" s="373">
        <v>7.3414259069114616</v>
      </c>
      <c r="T202" s="374">
        <f>S202/'4'!Q202</f>
        <v>0.11469898358092259</v>
      </c>
      <c r="U202" s="373">
        <v>1.146989835809226E-28</v>
      </c>
      <c r="V202" s="374">
        <f>U202/'4'!R202</f>
        <v>8.8940138903209107E-2</v>
      </c>
      <c r="W202" s="373">
        <v>1.146989835809226E-28</v>
      </c>
      <c r="X202" s="374">
        <f>W202/'4'!S202</f>
        <v>8.8940138903209107E-2</v>
      </c>
      <c r="Y202" s="373">
        <v>7.3414259069114616</v>
      </c>
      <c r="Z202" s="374">
        <f>Y202/'4'!T202</f>
        <v>0.11469898358092259</v>
      </c>
      <c r="AA202" s="373">
        <v>7.3082067851607313</v>
      </c>
      <c r="AB202" s="374">
        <f>AA202/'4'!U202</f>
        <v>0.11469898358092259</v>
      </c>
      <c r="AC202" s="373">
        <v>3.3219121750730343E-2</v>
      </c>
      <c r="AD202" s="375">
        <f>AC202/'4'!V202</f>
        <v>0.11469898358092261</v>
      </c>
      <c r="AE202" s="371">
        <v>1.146989835809226E-28</v>
      </c>
      <c r="AF202" s="374">
        <f>AE202/'4'!W202</f>
        <v>0.11469898358092259</v>
      </c>
      <c r="AG202" s="373">
        <v>1.146989835809226E-28</v>
      </c>
      <c r="AH202" s="374">
        <f>AG202/'4'!X202</f>
        <v>0.11469898358092259</v>
      </c>
      <c r="AI202" s="373">
        <v>1.146989835809226E-28</v>
      </c>
      <c r="AJ202" s="374">
        <f>AI202/'4'!Y202</f>
        <v>0.11469898358092259</v>
      </c>
      <c r="AK202" s="373">
        <v>1.146989835809226E-28</v>
      </c>
      <c r="AL202" s="374">
        <f>AK202/'4'!Z202</f>
        <v>0.11469898358092259</v>
      </c>
      <c r="AM202" s="373">
        <v>1.146989835809226E-28</v>
      </c>
      <c r="AN202" s="374">
        <f>AM202/'4'!AA202</f>
        <v>0.11469898358092259</v>
      </c>
      <c r="AO202" s="373">
        <v>1.146989835809226E-28</v>
      </c>
      <c r="AP202" s="374">
        <f>AO202/'4'!AB202</f>
        <v>0.11469898358092259</v>
      </c>
      <c r="AQ202" s="373">
        <v>1.146989835809226E-28</v>
      </c>
      <c r="AR202" s="374">
        <f>AQ202/'4'!AC202</f>
        <v>0.11469898358092259</v>
      </c>
      <c r="AS202" s="373">
        <v>1.146989835809226E-28</v>
      </c>
      <c r="AT202" s="374">
        <f>AS202/'4'!AD202</f>
        <v>0.11469898358092259</v>
      </c>
      <c r="AU202" s="373">
        <v>3.3219121750730343E-2</v>
      </c>
      <c r="AV202" s="374">
        <f>AU202/'4'!AE202</f>
        <v>0.11469898358092261</v>
      </c>
      <c r="AW202" s="373">
        <v>3.3219121750730343E-2</v>
      </c>
      <c r="AX202" s="375">
        <f>AW202/'4'!AF202</f>
        <v>0.11469898358092261</v>
      </c>
      <c r="AY202" s="371">
        <v>-3.3219121750730343E-2</v>
      </c>
      <c r="AZ202" s="375">
        <f>AY202/'4'!AG202</f>
        <v>0.11469898358092261</v>
      </c>
      <c r="BA202" s="373">
        <v>7.3414259069114616</v>
      </c>
      <c r="BB202" s="374">
        <f>BA202/'4'!AH202</f>
        <v>0.11469898358092259</v>
      </c>
      <c r="BC202" s="373">
        <v>1.146989835809226E-28</v>
      </c>
      <c r="BD202" s="374">
        <f>BC202/'4'!AI202</f>
        <v>8.8940138903209107E-2</v>
      </c>
      <c r="BE202" s="373">
        <v>1.146989835809226E-28</v>
      </c>
      <c r="BF202" s="374">
        <f>BE202/'4'!AJ202</f>
        <v>8.8940138903209107E-2</v>
      </c>
      <c r="BG202" s="373">
        <v>1.146989835809226E-28</v>
      </c>
      <c r="BH202" s="374">
        <f>BG202/'4'!AK202</f>
        <v>8.8940138903209107E-2</v>
      </c>
      <c r="BI202" s="373">
        <v>7.3414259069114616</v>
      </c>
      <c r="BJ202" s="374">
        <f>BI202/'4'!AL202</f>
        <v>0.11469898358092259</v>
      </c>
      <c r="BK202" s="373">
        <v>1.146989835809226E-28</v>
      </c>
      <c r="BL202" s="374">
        <f>BK202/'4'!AM202</f>
        <v>8.8940138903209107E-2</v>
      </c>
      <c r="BM202" s="373">
        <v>1.146989835809226E-28</v>
      </c>
      <c r="BN202" s="374">
        <f>BM202/'4'!AN202</f>
        <v>8.8940138903209107E-2</v>
      </c>
      <c r="BO202" s="373">
        <v>7.3414259069114616</v>
      </c>
      <c r="BP202" s="374">
        <f>BO202/'4'!AO202</f>
        <v>0.11469898358092259</v>
      </c>
      <c r="BQ202" s="373">
        <v>7.3414259069114616</v>
      </c>
      <c r="BR202" s="374">
        <f>BQ202/'4'!AP202</f>
        <v>0.11469898358092259</v>
      </c>
      <c r="BS202" s="373">
        <v>1.146989835809226E-28</v>
      </c>
      <c r="BT202" s="375">
        <f>BS202/'4'!AQ202</f>
        <v>0.11469898358092259</v>
      </c>
    </row>
    <row r="203" spans="1:72" ht="15">
      <c r="A203" s="305"/>
      <c r="B203" s="256">
        <v>175</v>
      </c>
      <c r="C203" s="1084" t="s">
        <v>786</v>
      </c>
      <c r="D203" s="1084"/>
      <c r="E203" s="1084"/>
      <c r="F203" s="1084"/>
      <c r="G203" s="1084"/>
      <c r="H203" s="1085" t="s">
        <v>795</v>
      </c>
      <c r="I203" s="1086"/>
      <c r="J203" s="315">
        <v>82205</v>
      </c>
      <c r="K203" s="371">
        <v>1.146989835809226E-28</v>
      </c>
      <c r="L203" s="372">
        <f>K203/'4'!M203</f>
        <v>0.11469898358092259</v>
      </c>
      <c r="M203" s="373">
        <v>1.146989835809226E-28</v>
      </c>
      <c r="N203" s="374">
        <f>M203/'4'!N203</f>
        <v>0.11469898358092259</v>
      </c>
      <c r="O203" s="373">
        <v>1.146989835809226E-28</v>
      </c>
      <c r="P203" s="374">
        <f>O203/'4'!O203</f>
        <v>0.11469898358092259</v>
      </c>
      <c r="Q203" s="373">
        <v>1.146989835809226E-28</v>
      </c>
      <c r="R203" s="374">
        <f>Q203/'4'!P203</f>
        <v>0.11469898358092259</v>
      </c>
      <c r="S203" s="373">
        <v>1.146989835809226E-28</v>
      </c>
      <c r="T203" s="374">
        <f>S203/'4'!Q203</f>
        <v>0.11469898358092259</v>
      </c>
      <c r="U203" s="373">
        <v>1.146989835809226E-28</v>
      </c>
      <c r="V203" s="374">
        <f>U203/'4'!R203</f>
        <v>0.11469898358092259</v>
      </c>
      <c r="W203" s="373">
        <v>1.146989835809226E-28</v>
      </c>
      <c r="X203" s="374">
        <f>W203/'4'!S203</f>
        <v>0.11469898358092259</v>
      </c>
      <c r="Y203" s="373">
        <v>1.146989835809226E-28</v>
      </c>
      <c r="Z203" s="374">
        <f>Y203/'4'!T203</f>
        <v>0.11469898358092259</v>
      </c>
      <c r="AA203" s="373">
        <v>1.146989835809226E-28</v>
      </c>
      <c r="AB203" s="374">
        <f>AA203/'4'!U203</f>
        <v>0.11469898358092259</v>
      </c>
      <c r="AC203" s="373">
        <v>1.146989835809226E-28</v>
      </c>
      <c r="AD203" s="375">
        <f>AC203/'4'!V203</f>
        <v>0.11469898358092259</v>
      </c>
      <c r="AE203" s="371">
        <v>2938.5879593432369</v>
      </c>
      <c r="AF203" s="374">
        <f>AE203/'4'!W203</f>
        <v>0.11469898358092259</v>
      </c>
      <c r="AG203" s="373">
        <v>1.146989835809226E-28</v>
      </c>
      <c r="AH203" s="374">
        <f>AG203/'4'!X203</f>
        <v>0.11469898358092259</v>
      </c>
      <c r="AI203" s="373">
        <v>1.146989835809226E-28</v>
      </c>
      <c r="AJ203" s="374">
        <f>AI203/'4'!Y203</f>
        <v>0.11469898358092259</v>
      </c>
      <c r="AK203" s="373">
        <v>1.146989835809226E-28</v>
      </c>
      <c r="AL203" s="374">
        <f>AK203/'4'!Z203</f>
        <v>0.11469898358092259</v>
      </c>
      <c r="AM203" s="373">
        <v>2938.5879593432369</v>
      </c>
      <c r="AN203" s="374">
        <f>AM203/'4'!AA203</f>
        <v>0.11469898358092259</v>
      </c>
      <c r="AO203" s="373">
        <v>2938.5879593432369</v>
      </c>
      <c r="AP203" s="374">
        <f>AO203/'4'!AB203</f>
        <v>0.11469898358092259</v>
      </c>
      <c r="AQ203" s="373">
        <v>1.146989835809226E-28</v>
      </c>
      <c r="AR203" s="374">
        <f>AQ203/'4'!AC203</f>
        <v>0.11469898358092259</v>
      </c>
      <c r="AS203" s="373">
        <v>1.146989835809226E-28</v>
      </c>
      <c r="AT203" s="374">
        <f>AS203/'4'!AD203</f>
        <v>0.11469898358092259</v>
      </c>
      <c r="AU203" s="373">
        <v>1.146989835809226E-28</v>
      </c>
      <c r="AV203" s="374">
        <f>AU203/'4'!AE203</f>
        <v>0.11469898358092259</v>
      </c>
      <c r="AW203" s="373">
        <v>1.146989835809226E-28</v>
      </c>
      <c r="AX203" s="375">
        <f>AW203/'4'!AF203</f>
        <v>0.11469898358092259</v>
      </c>
      <c r="AY203" s="371">
        <v>1.146989835809226E-28</v>
      </c>
      <c r="AZ203" s="375">
        <f>AY203/'4'!AG203</f>
        <v>0.11469898358092259</v>
      </c>
      <c r="BA203" s="373">
        <v>2938.5879593432369</v>
      </c>
      <c r="BB203" s="374">
        <f>BA203/'4'!AH203</f>
        <v>0.11469898358092259</v>
      </c>
      <c r="BC203" s="373">
        <v>1.146989835809226E-28</v>
      </c>
      <c r="BD203" s="374">
        <f>BC203/'4'!AI203</f>
        <v>0.11469898358092259</v>
      </c>
      <c r="BE203" s="373">
        <v>1.146989835809226E-28</v>
      </c>
      <c r="BF203" s="374">
        <f>BE203/'4'!AJ203</f>
        <v>0.11469898358092259</v>
      </c>
      <c r="BG203" s="373">
        <v>1.146989835809226E-28</v>
      </c>
      <c r="BH203" s="374">
        <f>BG203/'4'!AK203</f>
        <v>0.11469898358092259</v>
      </c>
      <c r="BI203" s="373">
        <v>2938.5879593432369</v>
      </c>
      <c r="BJ203" s="374">
        <f>BI203/'4'!AL203</f>
        <v>0.11469898358092259</v>
      </c>
      <c r="BK203" s="373">
        <v>2938.5879593432369</v>
      </c>
      <c r="BL203" s="374">
        <f>BK203/'4'!AM203</f>
        <v>0.11469898358092259</v>
      </c>
      <c r="BM203" s="373">
        <v>1.146989835809226E-28</v>
      </c>
      <c r="BN203" s="374">
        <f>BM203/'4'!AN203</f>
        <v>0.11469898358092259</v>
      </c>
      <c r="BO203" s="373">
        <v>1.146989835809226E-28</v>
      </c>
      <c r="BP203" s="374">
        <f>BO203/'4'!AO203</f>
        <v>0.11469898358092259</v>
      </c>
      <c r="BQ203" s="373">
        <v>1.146989835809226E-28</v>
      </c>
      <c r="BR203" s="374">
        <f>BQ203/'4'!AP203</f>
        <v>0.11469898358092259</v>
      </c>
      <c r="BS203" s="373">
        <v>2938.5879593432369</v>
      </c>
      <c r="BT203" s="375">
        <f>BS203/'4'!AQ203</f>
        <v>0.11469898358092259</v>
      </c>
    </row>
    <row r="204" spans="1:72" ht="15">
      <c r="A204" s="305"/>
      <c r="B204" s="256">
        <v>176</v>
      </c>
      <c r="C204" s="1084" t="s">
        <v>787</v>
      </c>
      <c r="D204" s="1084"/>
      <c r="E204" s="1084"/>
      <c r="F204" s="1084"/>
      <c r="G204" s="1084"/>
      <c r="H204" s="1085" t="s">
        <v>787</v>
      </c>
      <c r="I204" s="1086"/>
      <c r="J204" s="315" t="s">
        <v>787</v>
      </c>
      <c r="K204" s="371">
        <v>0</v>
      </c>
      <c r="L204" s="372">
        <f>K204/'4'!M204</f>
        <v>0</v>
      </c>
      <c r="M204" s="373">
        <v>0</v>
      </c>
      <c r="N204" s="374">
        <f>M204/'4'!N204</f>
        <v>0</v>
      </c>
      <c r="O204" s="373">
        <v>0</v>
      </c>
      <c r="P204" s="374">
        <f>O204/'4'!O204</f>
        <v>0</v>
      </c>
      <c r="Q204" s="373">
        <v>0</v>
      </c>
      <c r="R204" s="374">
        <f>Q204/'4'!P204</f>
        <v>0</v>
      </c>
      <c r="S204" s="373">
        <v>0</v>
      </c>
      <c r="T204" s="374">
        <f>S204/'4'!Q204</f>
        <v>0</v>
      </c>
      <c r="U204" s="373">
        <v>0</v>
      </c>
      <c r="V204" s="374">
        <f>U204/'4'!R204</f>
        <v>0</v>
      </c>
      <c r="W204" s="373">
        <v>0</v>
      </c>
      <c r="X204" s="374">
        <f>W204/'4'!S204</f>
        <v>0</v>
      </c>
      <c r="Y204" s="373">
        <v>0</v>
      </c>
      <c r="Z204" s="374">
        <f>Y204/'4'!T204</f>
        <v>0</v>
      </c>
      <c r="AA204" s="373">
        <v>0</v>
      </c>
      <c r="AB204" s="374">
        <f>AA204/'4'!U204</f>
        <v>0</v>
      </c>
      <c r="AC204" s="373">
        <v>0</v>
      </c>
      <c r="AD204" s="375">
        <f>AC204/'4'!V204</f>
        <v>0</v>
      </c>
      <c r="AE204" s="371">
        <v>0</v>
      </c>
      <c r="AF204" s="374">
        <f>AE204/'4'!W204</f>
        <v>0</v>
      </c>
      <c r="AG204" s="373">
        <v>0</v>
      </c>
      <c r="AH204" s="374">
        <f>AG204/'4'!X204</f>
        <v>0</v>
      </c>
      <c r="AI204" s="373">
        <v>0</v>
      </c>
      <c r="AJ204" s="374">
        <f>AI204/'4'!Y204</f>
        <v>0</v>
      </c>
      <c r="AK204" s="373">
        <v>0</v>
      </c>
      <c r="AL204" s="374">
        <f>AK204/'4'!Z204</f>
        <v>0</v>
      </c>
      <c r="AM204" s="373">
        <v>0</v>
      </c>
      <c r="AN204" s="374">
        <f>AM204/'4'!AA204</f>
        <v>0</v>
      </c>
      <c r="AO204" s="373">
        <v>0</v>
      </c>
      <c r="AP204" s="374">
        <f>AO204/'4'!AB204</f>
        <v>0</v>
      </c>
      <c r="AQ204" s="373">
        <v>0</v>
      </c>
      <c r="AR204" s="374">
        <f>AQ204/'4'!AC204</f>
        <v>0</v>
      </c>
      <c r="AS204" s="373">
        <v>0</v>
      </c>
      <c r="AT204" s="374">
        <f>AS204/'4'!AD204</f>
        <v>0</v>
      </c>
      <c r="AU204" s="373">
        <v>0</v>
      </c>
      <c r="AV204" s="374">
        <f>AU204/'4'!AE204</f>
        <v>0</v>
      </c>
      <c r="AW204" s="373">
        <v>0</v>
      </c>
      <c r="AX204" s="375">
        <f>AW204/'4'!AF204</f>
        <v>0</v>
      </c>
      <c r="AY204" s="371">
        <v>0</v>
      </c>
      <c r="AZ204" s="375">
        <f>AY204/'4'!AG204</f>
        <v>0</v>
      </c>
      <c r="BA204" s="373">
        <v>0</v>
      </c>
      <c r="BB204" s="374">
        <f>BA204/'4'!AH204</f>
        <v>0</v>
      </c>
      <c r="BC204" s="373">
        <v>0</v>
      </c>
      <c r="BD204" s="374">
        <f>BC204/'4'!AI204</f>
        <v>0</v>
      </c>
      <c r="BE204" s="373">
        <v>0</v>
      </c>
      <c r="BF204" s="374">
        <f>BE204/'4'!AJ204</f>
        <v>0</v>
      </c>
      <c r="BG204" s="373">
        <v>0</v>
      </c>
      <c r="BH204" s="374">
        <f>BG204/'4'!AK204</f>
        <v>0</v>
      </c>
      <c r="BI204" s="373">
        <v>0</v>
      </c>
      <c r="BJ204" s="374">
        <f>BI204/'4'!AL204</f>
        <v>0</v>
      </c>
      <c r="BK204" s="373">
        <v>0</v>
      </c>
      <c r="BL204" s="374">
        <f>BK204/'4'!AM204</f>
        <v>0</v>
      </c>
      <c r="BM204" s="373">
        <v>0</v>
      </c>
      <c r="BN204" s="374">
        <f>BM204/'4'!AN204</f>
        <v>0</v>
      </c>
      <c r="BO204" s="373">
        <v>0</v>
      </c>
      <c r="BP204" s="374">
        <f>BO204/'4'!AO204</f>
        <v>0</v>
      </c>
      <c r="BQ204" s="373">
        <v>0</v>
      </c>
      <c r="BR204" s="374">
        <f>BQ204/'4'!AP204</f>
        <v>0</v>
      </c>
      <c r="BS204" s="373">
        <v>0</v>
      </c>
      <c r="BT204" s="375">
        <f>BS204/'4'!AQ204</f>
        <v>0</v>
      </c>
    </row>
    <row r="205" spans="1:72" ht="15.75" thickBot="1">
      <c r="A205" s="305"/>
      <c r="B205" s="264">
        <v>177</v>
      </c>
      <c r="C205" s="1081" t="s">
        <v>787</v>
      </c>
      <c r="D205" s="1081"/>
      <c r="E205" s="1081"/>
      <c r="F205" s="1081"/>
      <c r="G205" s="1081"/>
      <c r="H205" s="1149" t="s">
        <v>787</v>
      </c>
      <c r="I205" s="1150"/>
      <c r="J205" s="382" t="s">
        <v>787</v>
      </c>
      <c r="K205" s="383">
        <v>0</v>
      </c>
      <c r="L205" s="384">
        <f>K205/'4'!M205</f>
        <v>0</v>
      </c>
      <c r="M205" s="385">
        <v>0</v>
      </c>
      <c r="N205" s="386">
        <f>M205/'4'!N205</f>
        <v>0</v>
      </c>
      <c r="O205" s="385">
        <v>0</v>
      </c>
      <c r="P205" s="386">
        <f>O205/'4'!O205</f>
        <v>0</v>
      </c>
      <c r="Q205" s="385">
        <v>0</v>
      </c>
      <c r="R205" s="386">
        <f>Q205/'4'!P205</f>
        <v>0</v>
      </c>
      <c r="S205" s="385">
        <v>0</v>
      </c>
      <c r="T205" s="386">
        <f>S205/'4'!Q205</f>
        <v>0</v>
      </c>
      <c r="U205" s="385">
        <v>0</v>
      </c>
      <c r="V205" s="386">
        <f>U205/'4'!R205</f>
        <v>0</v>
      </c>
      <c r="W205" s="385">
        <v>0</v>
      </c>
      <c r="X205" s="386">
        <f>W205/'4'!S205</f>
        <v>0</v>
      </c>
      <c r="Y205" s="385">
        <v>0</v>
      </c>
      <c r="Z205" s="386">
        <f>Y205/'4'!T205</f>
        <v>0</v>
      </c>
      <c r="AA205" s="385">
        <v>0</v>
      </c>
      <c r="AB205" s="386">
        <f>AA205/'4'!U205</f>
        <v>0</v>
      </c>
      <c r="AC205" s="385">
        <v>0</v>
      </c>
      <c r="AD205" s="387">
        <f>AC205/'4'!V205</f>
        <v>0</v>
      </c>
      <c r="AE205" s="383">
        <v>0</v>
      </c>
      <c r="AF205" s="386">
        <f>AE205/'4'!W205</f>
        <v>0</v>
      </c>
      <c r="AG205" s="385">
        <v>0</v>
      </c>
      <c r="AH205" s="386">
        <f>AG205/'4'!X205</f>
        <v>0</v>
      </c>
      <c r="AI205" s="385">
        <v>0</v>
      </c>
      <c r="AJ205" s="386">
        <f>AI205/'4'!Y205</f>
        <v>0</v>
      </c>
      <c r="AK205" s="385">
        <v>0</v>
      </c>
      <c r="AL205" s="386">
        <f>AK205/'4'!Z205</f>
        <v>0</v>
      </c>
      <c r="AM205" s="385">
        <v>0</v>
      </c>
      <c r="AN205" s="386">
        <f>AM205/'4'!AA205</f>
        <v>0</v>
      </c>
      <c r="AO205" s="385">
        <v>0</v>
      </c>
      <c r="AP205" s="386">
        <f>AO205/'4'!AB205</f>
        <v>0</v>
      </c>
      <c r="AQ205" s="385">
        <v>0</v>
      </c>
      <c r="AR205" s="386">
        <f>AQ205/'4'!AC205</f>
        <v>0</v>
      </c>
      <c r="AS205" s="385">
        <v>0</v>
      </c>
      <c r="AT205" s="386">
        <f>AS205/'4'!AD205</f>
        <v>0</v>
      </c>
      <c r="AU205" s="385">
        <v>0</v>
      </c>
      <c r="AV205" s="386">
        <f>AU205/'4'!AE205</f>
        <v>0</v>
      </c>
      <c r="AW205" s="385">
        <v>0</v>
      </c>
      <c r="AX205" s="387">
        <f>AW205/'4'!AF205</f>
        <v>0</v>
      </c>
      <c r="AY205" s="383">
        <v>0</v>
      </c>
      <c r="AZ205" s="387">
        <f>AY205/'4'!AG205</f>
        <v>0</v>
      </c>
      <c r="BA205" s="385">
        <v>0</v>
      </c>
      <c r="BB205" s="386">
        <f>BA205/'4'!AH205</f>
        <v>0</v>
      </c>
      <c r="BC205" s="385">
        <v>0</v>
      </c>
      <c r="BD205" s="386">
        <f>BC205/'4'!AI205</f>
        <v>0</v>
      </c>
      <c r="BE205" s="385">
        <v>0</v>
      </c>
      <c r="BF205" s="386">
        <f>BE205/'4'!AJ205</f>
        <v>0</v>
      </c>
      <c r="BG205" s="385">
        <v>0</v>
      </c>
      <c r="BH205" s="386">
        <f>BG205/'4'!AK205</f>
        <v>0</v>
      </c>
      <c r="BI205" s="385">
        <v>0</v>
      </c>
      <c r="BJ205" s="386">
        <f>BI205/'4'!AL205</f>
        <v>0</v>
      </c>
      <c r="BK205" s="385">
        <v>0</v>
      </c>
      <c r="BL205" s="386">
        <f>BK205/'4'!AM205</f>
        <v>0</v>
      </c>
      <c r="BM205" s="385">
        <v>0</v>
      </c>
      <c r="BN205" s="386">
        <f>BM205/'4'!AN205</f>
        <v>0</v>
      </c>
      <c r="BO205" s="385">
        <v>0</v>
      </c>
      <c r="BP205" s="386">
        <f>BO205/'4'!AO205</f>
        <v>0</v>
      </c>
      <c r="BQ205" s="385">
        <v>0</v>
      </c>
      <c r="BR205" s="386">
        <f>BQ205/'4'!AP205</f>
        <v>0</v>
      </c>
      <c r="BS205" s="385">
        <v>0</v>
      </c>
      <c r="BT205" s="387">
        <f>BS205/'4'!AQ205</f>
        <v>0</v>
      </c>
    </row>
    <row r="207" spans="1:72" s="2" customFormat="1" ht="12.75">
      <c r="C207" s="65"/>
      <c r="D207" s="66"/>
      <c r="E207" s="65"/>
      <c r="F207" s="65"/>
      <c r="G207" s="66"/>
      <c r="H207" s="65"/>
      <c r="BS207" s="388"/>
    </row>
    <row r="208" spans="1:72" s="2" customFormat="1" ht="12.75">
      <c r="B208" s="2" t="s">
        <v>55</v>
      </c>
      <c r="C208" s="65"/>
      <c r="D208" s="65" t="s">
        <v>646</v>
      </c>
      <c r="E208" s="65"/>
      <c r="F208" s="67"/>
      <c r="G208" s="65"/>
      <c r="H208" s="65" t="s">
        <v>647</v>
      </c>
    </row>
    <row r="209" spans="3:71" s="2" customFormat="1" ht="12.75">
      <c r="C209" s="65"/>
      <c r="D209" s="65"/>
      <c r="E209" s="65"/>
    </row>
    <row r="210" spans="3:71">
      <c r="BS210" s="711"/>
    </row>
  </sheetData>
  <mergeCells count="437">
    <mergeCell ref="B7:D7"/>
    <mergeCell ref="E7:F7"/>
    <mergeCell ref="G7:I7"/>
    <mergeCell ref="J7:K7"/>
    <mergeCell ref="B8:D8"/>
    <mergeCell ref="E8:F8"/>
    <mergeCell ref="G8:I8"/>
    <mergeCell ref="J8:K8"/>
    <mergeCell ref="B5:D5"/>
    <mergeCell ref="E5:F5"/>
    <mergeCell ref="G5:I5"/>
    <mergeCell ref="J5:K5"/>
    <mergeCell ref="B6:D6"/>
    <mergeCell ref="E6:F6"/>
    <mergeCell ref="G6:I6"/>
    <mergeCell ref="J6:K6"/>
    <mergeCell ref="B11:D11"/>
    <mergeCell ref="E11:F11"/>
    <mergeCell ref="G11:I11"/>
    <mergeCell ref="J11:K11"/>
    <mergeCell ref="B12:D12"/>
    <mergeCell ref="E12:F12"/>
    <mergeCell ref="G12:I12"/>
    <mergeCell ref="J12:K12"/>
    <mergeCell ref="B9:D9"/>
    <mergeCell ref="E9:F9"/>
    <mergeCell ref="G9:I9"/>
    <mergeCell ref="J9:K9"/>
    <mergeCell ref="B10:D10"/>
    <mergeCell ref="E10:F10"/>
    <mergeCell ref="G10:I10"/>
    <mergeCell ref="J10:K10"/>
    <mergeCell ref="B14:Y14"/>
    <mergeCell ref="C15:D15"/>
    <mergeCell ref="E16:G16"/>
    <mergeCell ref="B20:F20"/>
    <mergeCell ref="B21:F21"/>
    <mergeCell ref="B24:B27"/>
    <mergeCell ref="C24:G25"/>
    <mergeCell ref="J24:J27"/>
    <mergeCell ref="K24:AD24"/>
    <mergeCell ref="C26:G27"/>
    <mergeCell ref="H26:I27"/>
    <mergeCell ref="AE24:AZ24"/>
    <mergeCell ref="BA24:BT24"/>
    <mergeCell ref="K25:L26"/>
    <mergeCell ref="M25:T25"/>
    <mergeCell ref="U25:V26"/>
    <mergeCell ref="W25:X26"/>
    <mergeCell ref="Y25:AD25"/>
    <mergeCell ref="AE25:AF26"/>
    <mergeCell ref="AG25:AN25"/>
    <mergeCell ref="AO25:AP26"/>
    <mergeCell ref="BO25:BT25"/>
    <mergeCell ref="M26:N26"/>
    <mergeCell ref="O26:P26"/>
    <mergeCell ref="Q26:R26"/>
    <mergeCell ref="S26:T26"/>
    <mergeCell ref="Y26:Z26"/>
    <mergeCell ref="AA26:AB26"/>
    <mergeCell ref="AC26:AD26"/>
    <mergeCell ref="AQ25:AR26"/>
    <mergeCell ref="AS25:AZ25"/>
    <mergeCell ref="BA25:BB26"/>
    <mergeCell ref="BC25:BJ25"/>
    <mergeCell ref="BK25:BL26"/>
    <mergeCell ref="BM25:BN26"/>
    <mergeCell ref="BQ26:BR26"/>
    <mergeCell ref="BS26:BT26"/>
    <mergeCell ref="C28:G28"/>
    <mergeCell ref="AG26:AH26"/>
    <mergeCell ref="AI26:AJ26"/>
    <mergeCell ref="AK26:AL26"/>
    <mergeCell ref="AM26:AN26"/>
    <mergeCell ref="AS26:AT26"/>
    <mergeCell ref="AU26:AV26"/>
    <mergeCell ref="C29:G29"/>
    <mergeCell ref="H29:I29"/>
    <mergeCell ref="C30:G30"/>
    <mergeCell ref="H30:I30"/>
    <mergeCell ref="C31:G31"/>
    <mergeCell ref="H31:I31"/>
    <mergeCell ref="BG26:BH26"/>
    <mergeCell ref="BI26:BJ26"/>
    <mergeCell ref="BO26:BP26"/>
    <mergeCell ref="AW26:AX26"/>
    <mergeCell ref="AY26:AZ26"/>
    <mergeCell ref="BC26:BD26"/>
    <mergeCell ref="BE26:BF26"/>
    <mergeCell ref="C35:G35"/>
    <mergeCell ref="H35:I35"/>
    <mergeCell ref="C36:G36"/>
    <mergeCell ref="H36:I36"/>
    <mergeCell ref="C37:G37"/>
    <mergeCell ref="H37:I37"/>
    <mergeCell ref="C32:G32"/>
    <mergeCell ref="H32:I32"/>
    <mergeCell ref="C33:G33"/>
    <mergeCell ref="H33:I33"/>
    <mergeCell ref="C34:G34"/>
    <mergeCell ref="H34:I34"/>
    <mergeCell ref="C41:G41"/>
    <mergeCell ref="H41:I41"/>
    <mergeCell ref="C42:G42"/>
    <mergeCell ref="H42:I42"/>
    <mergeCell ref="C43:G43"/>
    <mergeCell ref="H43:I43"/>
    <mergeCell ref="C38:G38"/>
    <mergeCell ref="H38:I38"/>
    <mergeCell ref="C39:G39"/>
    <mergeCell ref="H39:I39"/>
    <mergeCell ref="C40:G40"/>
    <mergeCell ref="H40:I40"/>
    <mergeCell ref="C47:G47"/>
    <mergeCell ref="H47:I47"/>
    <mergeCell ref="C48:G48"/>
    <mergeCell ref="H48:I48"/>
    <mergeCell ref="C49:G49"/>
    <mergeCell ref="H49:I49"/>
    <mergeCell ref="C44:G44"/>
    <mergeCell ref="H44:I44"/>
    <mergeCell ref="C45:G45"/>
    <mergeCell ref="H45:I45"/>
    <mergeCell ref="C46:G46"/>
    <mergeCell ref="H46:I46"/>
    <mergeCell ref="C53:G53"/>
    <mergeCell ref="H53:I53"/>
    <mergeCell ref="C54:G54"/>
    <mergeCell ref="H54:I54"/>
    <mergeCell ref="C55:G55"/>
    <mergeCell ref="H55:I55"/>
    <mergeCell ref="C50:G50"/>
    <mergeCell ref="H50:I50"/>
    <mergeCell ref="C51:G51"/>
    <mergeCell ref="H51:I51"/>
    <mergeCell ref="C52:G52"/>
    <mergeCell ref="H52:I52"/>
    <mergeCell ref="C59:G59"/>
    <mergeCell ref="H59:I59"/>
    <mergeCell ref="C60:G60"/>
    <mergeCell ref="H60:I60"/>
    <mergeCell ref="C61:G61"/>
    <mergeCell ref="H61:I61"/>
    <mergeCell ref="C56:G56"/>
    <mergeCell ref="H56:I56"/>
    <mergeCell ref="C57:G57"/>
    <mergeCell ref="H57:I57"/>
    <mergeCell ref="C58:G58"/>
    <mergeCell ref="H58:I58"/>
    <mergeCell ref="C65:G65"/>
    <mergeCell ref="H65:I65"/>
    <mergeCell ref="C66:G66"/>
    <mergeCell ref="H66:I66"/>
    <mergeCell ref="C67:G67"/>
    <mergeCell ref="H67:I67"/>
    <mergeCell ref="C62:G62"/>
    <mergeCell ref="H62:I62"/>
    <mergeCell ref="C63:G63"/>
    <mergeCell ref="H63:I63"/>
    <mergeCell ref="C64:G64"/>
    <mergeCell ref="H64:I64"/>
    <mergeCell ref="C71:G71"/>
    <mergeCell ref="H71:I71"/>
    <mergeCell ref="C72:G72"/>
    <mergeCell ref="H72:I72"/>
    <mergeCell ref="C73:G73"/>
    <mergeCell ref="H73:I73"/>
    <mergeCell ref="C68:G68"/>
    <mergeCell ref="H68:I68"/>
    <mergeCell ref="C69:G69"/>
    <mergeCell ref="H69:I69"/>
    <mergeCell ref="C70:G70"/>
    <mergeCell ref="H70:I70"/>
    <mergeCell ref="C77:G77"/>
    <mergeCell ref="H77:I77"/>
    <mergeCell ref="C78:G78"/>
    <mergeCell ref="H78:I78"/>
    <mergeCell ref="C79:G79"/>
    <mergeCell ref="H79:I79"/>
    <mergeCell ref="C74:G74"/>
    <mergeCell ref="H74:I74"/>
    <mergeCell ref="C75:G75"/>
    <mergeCell ref="H75:I75"/>
    <mergeCell ref="C76:G76"/>
    <mergeCell ref="H76:I76"/>
    <mergeCell ref="C83:G83"/>
    <mergeCell ref="H83:I83"/>
    <mergeCell ref="C84:G84"/>
    <mergeCell ref="H84:I84"/>
    <mergeCell ref="C85:G85"/>
    <mergeCell ref="H85:I85"/>
    <mergeCell ref="C80:G80"/>
    <mergeCell ref="H80:I80"/>
    <mergeCell ref="C81:G81"/>
    <mergeCell ref="H81:I81"/>
    <mergeCell ref="C82:G82"/>
    <mergeCell ref="H82:I82"/>
    <mergeCell ref="C89:G89"/>
    <mergeCell ref="H89:I89"/>
    <mergeCell ref="C90:G90"/>
    <mergeCell ref="H90:I90"/>
    <mergeCell ref="C91:G91"/>
    <mergeCell ref="H91:I91"/>
    <mergeCell ref="C86:G86"/>
    <mergeCell ref="H86:I86"/>
    <mergeCell ref="C87:G87"/>
    <mergeCell ref="H87:I87"/>
    <mergeCell ref="C88:G88"/>
    <mergeCell ref="H88:I88"/>
    <mergeCell ref="C95:G95"/>
    <mergeCell ref="H95:I95"/>
    <mergeCell ref="C96:G96"/>
    <mergeCell ref="H96:I96"/>
    <mergeCell ref="C97:G97"/>
    <mergeCell ref="H97:I97"/>
    <mergeCell ref="C92:G92"/>
    <mergeCell ref="H92:I92"/>
    <mergeCell ref="C93:G93"/>
    <mergeCell ref="H93:I93"/>
    <mergeCell ref="C94:G94"/>
    <mergeCell ref="H94:I94"/>
    <mergeCell ref="C101:G101"/>
    <mergeCell ref="H101:I101"/>
    <mergeCell ref="C102:G102"/>
    <mergeCell ref="H102:I102"/>
    <mergeCell ref="C103:G103"/>
    <mergeCell ref="H103:I103"/>
    <mergeCell ref="C98:G98"/>
    <mergeCell ref="H98:I98"/>
    <mergeCell ref="C99:G99"/>
    <mergeCell ref="H99:I99"/>
    <mergeCell ref="C100:G100"/>
    <mergeCell ref="H100:I100"/>
    <mergeCell ref="C107:G107"/>
    <mergeCell ref="H107:I107"/>
    <mergeCell ref="C108:G108"/>
    <mergeCell ref="H108:I108"/>
    <mergeCell ref="C109:G109"/>
    <mergeCell ref="H109:I109"/>
    <mergeCell ref="C104:G104"/>
    <mergeCell ref="H104:I104"/>
    <mergeCell ref="C105:G105"/>
    <mergeCell ref="H105:I105"/>
    <mergeCell ref="C106:G106"/>
    <mergeCell ref="H106:I106"/>
    <mergeCell ref="C113:G113"/>
    <mergeCell ref="H113:I113"/>
    <mergeCell ref="C114:G114"/>
    <mergeCell ref="H114:I114"/>
    <mergeCell ref="C115:G115"/>
    <mergeCell ref="H115:I115"/>
    <mergeCell ref="C110:G110"/>
    <mergeCell ref="H110:I110"/>
    <mergeCell ref="C111:G111"/>
    <mergeCell ref="H111:I111"/>
    <mergeCell ref="C112:G112"/>
    <mergeCell ref="H112:I112"/>
    <mergeCell ref="C119:G119"/>
    <mergeCell ref="H119:I119"/>
    <mergeCell ref="C120:G120"/>
    <mergeCell ref="H120:I120"/>
    <mergeCell ref="C121:G121"/>
    <mergeCell ref="H121:I121"/>
    <mergeCell ref="C116:G116"/>
    <mergeCell ref="H116:I116"/>
    <mergeCell ref="C117:G117"/>
    <mergeCell ref="H117:I117"/>
    <mergeCell ref="C118:G118"/>
    <mergeCell ref="H118:I118"/>
    <mergeCell ref="C125:G125"/>
    <mergeCell ref="H125:I125"/>
    <mergeCell ref="C126:G126"/>
    <mergeCell ref="H126:I126"/>
    <mergeCell ref="C127:G127"/>
    <mergeCell ref="H127:I127"/>
    <mergeCell ref="C122:G122"/>
    <mergeCell ref="H122:I122"/>
    <mergeCell ref="C123:G123"/>
    <mergeCell ref="H123:I123"/>
    <mergeCell ref="C124:G124"/>
    <mergeCell ref="H124:I124"/>
    <mergeCell ref="C131:G131"/>
    <mergeCell ref="H131:I131"/>
    <mergeCell ref="C132:G132"/>
    <mergeCell ref="H132:I132"/>
    <mergeCell ref="C133:G133"/>
    <mergeCell ref="H133:I133"/>
    <mergeCell ref="C128:G128"/>
    <mergeCell ref="H128:I128"/>
    <mergeCell ref="C129:G129"/>
    <mergeCell ref="H129:I129"/>
    <mergeCell ref="C130:G130"/>
    <mergeCell ref="H130:I130"/>
    <mergeCell ref="C137:G137"/>
    <mergeCell ref="H137:I137"/>
    <mergeCell ref="C138:G138"/>
    <mergeCell ref="H138:I138"/>
    <mergeCell ref="C139:G139"/>
    <mergeCell ref="H139:I139"/>
    <mergeCell ref="C134:G134"/>
    <mergeCell ref="H134:I134"/>
    <mergeCell ref="C135:G135"/>
    <mergeCell ref="H135:I135"/>
    <mergeCell ref="C136:G136"/>
    <mergeCell ref="H136:I136"/>
    <mergeCell ref="C143:G143"/>
    <mergeCell ref="H143:I143"/>
    <mergeCell ref="C144:G144"/>
    <mergeCell ref="H144:I144"/>
    <mergeCell ref="C145:G145"/>
    <mergeCell ref="H145:I145"/>
    <mergeCell ref="C140:G140"/>
    <mergeCell ref="H140:I140"/>
    <mergeCell ref="C141:G141"/>
    <mergeCell ref="H141:I141"/>
    <mergeCell ref="C142:G142"/>
    <mergeCell ref="H142:I142"/>
    <mergeCell ref="C149:G149"/>
    <mergeCell ref="H149:I149"/>
    <mergeCell ref="C150:G150"/>
    <mergeCell ref="H150:I150"/>
    <mergeCell ref="C151:G151"/>
    <mergeCell ref="H151:I151"/>
    <mergeCell ref="C146:G146"/>
    <mergeCell ref="H146:I146"/>
    <mergeCell ref="C147:G147"/>
    <mergeCell ref="H147:I147"/>
    <mergeCell ref="C148:G148"/>
    <mergeCell ref="H148:I148"/>
    <mergeCell ref="C155:G155"/>
    <mergeCell ref="H155:I155"/>
    <mergeCell ref="C156:G156"/>
    <mergeCell ref="H156:I156"/>
    <mergeCell ref="C157:G157"/>
    <mergeCell ref="H157:I157"/>
    <mergeCell ref="C152:G152"/>
    <mergeCell ref="H152:I152"/>
    <mergeCell ref="C153:G153"/>
    <mergeCell ref="H153:I153"/>
    <mergeCell ref="C154:G154"/>
    <mergeCell ref="H154:I154"/>
    <mergeCell ref="C161:G161"/>
    <mergeCell ref="H161:I161"/>
    <mergeCell ref="C162:G162"/>
    <mergeCell ref="H162:I162"/>
    <mergeCell ref="C163:G163"/>
    <mergeCell ref="H163:I163"/>
    <mergeCell ref="C158:G158"/>
    <mergeCell ref="H158:I158"/>
    <mergeCell ref="C159:G159"/>
    <mergeCell ref="H159:I159"/>
    <mergeCell ref="C160:G160"/>
    <mergeCell ref="H160:I160"/>
    <mergeCell ref="C167:G167"/>
    <mergeCell ref="H167:I167"/>
    <mergeCell ref="C168:G168"/>
    <mergeCell ref="H168:I168"/>
    <mergeCell ref="C169:G169"/>
    <mergeCell ref="H169:I169"/>
    <mergeCell ref="C164:G164"/>
    <mergeCell ref="H164:I164"/>
    <mergeCell ref="C165:G165"/>
    <mergeCell ref="H165:I165"/>
    <mergeCell ref="C166:G166"/>
    <mergeCell ref="H166:I166"/>
    <mergeCell ref="C173:G173"/>
    <mergeCell ref="H173:I173"/>
    <mergeCell ref="C174:G174"/>
    <mergeCell ref="H174:I174"/>
    <mergeCell ref="C175:G175"/>
    <mergeCell ref="H175:I175"/>
    <mergeCell ref="C170:G170"/>
    <mergeCell ref="H170:I170"/>
    <mergeCell ref="C171:G171"/>
    <mergeCell ref="H171:I171"/>
    <mergeCell ref="C172:G172"/>
    <mergeCell ref="H172:I172"/>
    <mergeCell ref="C179:G179"/>
    <mergeCell ref="H179:I179"/>
    <mergeCell ref="C180:G180"/>
    <mergeCell ref="H180:I180"/>
    <mergeCell ref="C181:G181"/>
    <mergeCell ref="H181:I181"/>
    <mergeCell ref="C176:G176"/>
    <mergeCell ref="H176:I176"/>
    <mergeCell ref="C177:G177"/>
    <mergeCell ref="H177:I177"/>
    <mergeCell ref="C178:G178"/>
    <mergeCell ref="H178:I178"/>
    <mergeCell ref="C185:G185"/>
    <mergeCell ref="H185:I185"/>
    <mergeCell ref="C186:G186"/>
    <mergeCell ref="H186:I186"/>
    <mergeCell ref="C187:G187"/>
    <mergeCell ref="H187:I187"/>
    <mergeCell ref="C182:G182"/>
    <mergeCell ref="H182:I182"/>
    <mergeCell ref="C183:G183"/>
    <mergeCell ref="H183:I183"/>
    <mergeCell ref="C184:G184"/>
    <mergeCell ref="H184:I184"/>
    <mergeCell ref="C191:G191"/>
    <mergeCell ref="H191:I191"/>
    <mergeCell ref="C192:G192"/>
    <mergeCell ref="H192:I192"/>
    <mergeCell ref="C193:G193"/>
    <mergeCell ref="H193:I193"/>
    <mergeCell ref="C188:G188"/>
    <mergeCell ref="H188:I188"/>
    <mergeCell ref="C189:G189"/>
    <mergeCell ref="H189:I189"/>
    <mergeCell ref="C190:G190"/>
    <mergeCell ref="H190:I190"/>
    <mergeCell ref="C197:G197"/>
    <mergeCell ref="H197:I197"/>
    <mergeCell ref="C198:G198"/>
    <mergeCell ref="H198:I198"/>
    <mergeCell ref="C199:G199"/>
    <mergeCell ref="H199:I199"/>
    <mergeCell ref="C194:G194"/>
    <mergeCell ref="H194:I194"/>
    <mergeCell ref="C195:G195"/>
    <mergeCell ref="H195:I195"/>
    <mergeCell ref="C196:G196"/>
    <mergeCell ref="H196:I196"/>
    <mergeCell ref="C203:G203"/>
    <mergeCell ref="H203:I203"/>
    <mergeCell ref="C204:G204"/>
    <mergeCell ref="H204:I204"/>
    <mergeCell ref="C205:G205"/>
    <mergeCell ref="H205:I205"/>
    <mergeCell ref="C200:G200"/>
    <mergeCell ref="H200:I200"/>
    <mergeCell ref="C201:G201"/>
    <mergeCell ref="H201:I201"/>
    <mergeCell ref="C202:G202"/>
    <mergeCell ref="H202:I202"/>
  </mergeCells>
  <pageMargins left="0.70866141732283472" right="0.70866141732283472" top="0.74803149606299213" bottom="0.74803149606299213" header="0.31496062992125984" footer="0.31496062992125984"/>
  <pageSetup paperSize="9" scale="5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pageSetUpPr fitToPage="1"/>
  </sheetPr>
  <dimension ref="B2:Y171"/>
  <sheetViews>
    <sheetView view="pageBreakPreview" topLeftCell="A132" zoomScale="85" zoomScaleNormal="85" zoomScaleSheetLayoutView="85" workbookViewId="0">
      <selection activeCell="G143" sqref="G143"/>
    </sheetView>
  </sheetViews>
  <sheetFormatPr defaultColWidth="9.140625" defaultRowHeight="12.75"/>
  <cols>
    <col min="1" max="1" width="2.85546875" style="392" customWidth="1"/>
    <col min="2" max="2" width="9.140625" style="392"/>
    <col min="3" max="3" width="11" style="391" customWidth="1"/>
    <col min="4" max="5" width="11" style="392" customWidth="1"/>
    <col min="6" max="6" width="16.5703125" style="392" customWidth="1"/>
    <col min="7" max="12" width="9.140625" style="392"/>
    <col min="13" max="14" width="10.28515625" style="392" customWidth="1"/>
    <col min="15" max="15" width="10.140625" style="392" customWidth="1"/>
    <col min="16" max="16" width="9.140625" style="392"/>
    <col min="17" max="17" width="11" style="392" customWidth="1"/>
    <col min="18" max="248" width="9.140625" style="392"/>
    <col min="249" max="249" width="2" style="392" customWidth="1"/>
    <col min="250" max="250" width="9.140625" style="392"/>
    <col min="251" max="253" width="11" style="392" customWidth="1"/>
    <col min="254" max="254" width="16.5703125" style="392" customWidth="1"/>
    <col min="255" max="16384" width="9.140625" style="392"/>
  </cols>
  <sheetData>
    <row r="2" spans="2:17">
      <c r="B2" s="1"/>
      <c r="H2" s="392" t="s">
        <v>0</v>
      </c>
    </row>
    <row r="3" spans="2:17">
      <c r="H3" s="392" t="s">
        <v>308</v>
      </c>
    </row>
    <row r="5" spans="2:17" s="2" customFormat="1">
      <c r="B5" s="1046" t="s">
        <v>2</v>
      </c>
      <c r="C5" s="958"/>
      <c r="D5" s="958"/>
      <c r="E5" s="958"/>
      <c r="F5" s="959"/>
      <c r="G5" s="1046" t="s">
        <v>3</v>
      </c>
      <c r="H5" s="958"/>
      <c r="I5" s="958"/>
      <c r="J5" s="958"/>
      <c r="K5" s="959"/>
    </row>
    <row r="6" spans="2:17" s="2" customFormat="1" ht="12.75" customHeight="1">
      <c r="B6" s="953" t="s">
        <v>4</v>
      </c>
      <c r="C6" s="953"/>
      <c r="D6" s="953"/>
      <c r="E6" s="865" t="s">
        <v>636</v>
      </c>
      <c r="F6" s="954"/>
      <c r="G6" s="953" t="s">
        <v>5</v>
      </c>
      <c r="H6" s="953"/>
      <c r="I6" s="953"/>
      <c r="J6" s="958" t="s">
        <v>640</v>
      </c>
      <c r="K6" s="959"/>
    </row>
    <row r="7" spans="2:17" s="2" customFormat="1" ht="12.75" customHeight="1">
      <c r="B7" s="953" t="s">
        <v>6</v>
      </c>
      <c r="C7" s="953"/>
      <c r="D7" s="953"/>
      <c r="E7" s="865">
        <v>164780489</v>
      </c>
      <c r="F7" s="954"/>
      <c r="G7" s="953" t="s">
        <v>7</v>
      </c>
      <c r="H7" s="953"/>
      <c r="I7" s="953"/>
      <c r="J7" s="958" t="s">
        <v>641</v>
      </c>
      <c r="K7" s="959"/>
    </row>
    <row r="8" spans="2:17" s="2" customFormat="1" ht="12.75" customHeight="1">
      <c r="B8" s="953" t="s">
        <v>8</v>
      </c>
      <c r="C8" s="953"/>
      <c r="D8" s="953"/>
      <c r="E8" s="865" t="s">
        <v>637</v>
      </c>
      <c r="F8" s="954"/>
      <c r="G8" s="953" t="s">
        <v>9</v>
      </c>
      <c r="H8" s="953"/>
      <c r="I8" s="953"/>
      <c r="J8" s="958" t="s">
        <v>642</v>
      </c>
      <c r="K8" s="959"/>
    </row>
    <row r="9" spans="2:17" s="2" customFormat="1" ht="12.75" customHeight="1">
      <c r="B9" s="953" t="s">
        <v>9</v>
      </c>
      <c r="C9" s="953"/>
      <c r="D9" s="953"/>
      <c r="E9" s="865" t="s">
        <v>638</v>
      </c>
      <c r="F9" s="954"/>
      <c r="G9" s="953" t="s">
        <v>10</v>
      </c>
      <c r="H9" s="953"/>
      <c r="I9" s="953"/>
      <c r="J9" s="958" t="s">
        <v>638</v>
      </c>
      <c r="K9" s="959"/>
    </row>
    <row r="10" spans="2:17" s="2" customFormat="1" ht="12.75" customHeight="1">
      <c r="B10" s="953" t="s">
        <v>10</v>
      </c>
      <c r="C10" s="953"/>
      <c r="D10" s="953"/>
      <c r="E10" s="865" t="s">
        <v>638</v>
      </c>
      <c r="F10" s="954"/>
      <c r="G10" s="953" t="s">
        <v>11</v>
      </c>
      <c r="H10" s="953"/>
      <c r="I10" s="953"/>
      <c r="J10" s="958" t="s">
        <v>639</v>
      </c>
      <c r="K10" s="959"/>
    </row>
    <row r="11" spans="2:17" s="2" customFormat="1" ht="12.75" customHeight="1">
      <c r="B11" s="953" t="s">
        <v>12</v>
      </c>
      <c r="C11" s="953"/>
      <c r="D11" s="953"/>
      <c r="E11" s="865" t="s">
        <v>217</v>
      </c>
      <c r="F11" s="954"/>
      <c r="G11" s="955"/>
      <c r="H11" s="955"/>
      <c r="I11" s="955"/>
      <c r="J11" s="956"/>
      <c r="K11" s="957"/>
    </row>
    <row r="12" spans="2:17" s="2" customFormat="1" ht="12.75" customHeight="1">
      <c r="B12" s="953" t="s">
        <v>11</v>
      </c>
      <c r="C12" s="953"/>
      <c r="D12" s="953"/>
      <c r="E12" s="865" t="s">
        <v>639</v>
      </c>
      <c r="F12" s="954"/>
      <c r="G12" s="955"/>
      <c r="H12" s="955"/>
      <c r="I12" s="955"/>
      <c r="J12" s="956"/>
      <c r="K12" s="957"/>
    </row>
    <row r="14" spans="2:17" ht="12.75" customHeight="1">
      <c r="B14" s="1236" t="s">
        <v>650</v>
      </c>
      <c r="C14" s="1236"/>
      <c r="D14" s="1236"/>
      <c r="E14" s="1236"/>
      <c r="F14" s="1236"/>
      <c r="G14" s="1236"/>
      <c r="H14" s="1236"/>
      <c r="I14" s="1236"/>
      <c r="J14" s="1236"/>
      <c r="K14" s="1236"/>
      <c r="L14" s="1236"/>
      <c r="M14" s="1236"/>
      <c r="N14" s="393"/>
      <c r="O14" s="393"/>
      <c r="P14" s="393"/>
      <c r="Q14" s="393"/>
    </row>
    <row r="15" spans="2:17" s="2" customFormat="1" ht="15" customHeight="1">
      <c r="C15" s="949"/>
      <c r="D15" s="949"/>
    </row>
    <row r="16" spans="2:17" s="2" customFormat="1" ht="15" customHeight="1">
      <c r="E16" s="950">
        <v>42415</v>
      </c>
      <c r="F16" s="884"/>
      <c r="G16" s="884"/>
    </row>
    <row r="17" spans="2:17" s="2" customFormat="1">
      <c r="F17" s="4" t="s">
        <v>13</v>
      </c>
    </row>
    <row r="18" spans="2:17" s="2" customFormat="1" ht="12.75" customHeight="1"/>
    <row r="20" spans="2:17">
      <c r="B20" s="1237" t="s">
        <v>14</v>
      </c>
      <c r="C20" s="1237"/>
      <c r="D20" s="1237"/>
      <c r="E20" s="1237"/>
      <c r="F20" s="1237"/>
    </row>
    <row r="21" spans="2:17">
      <c r="B21" s="1122" t="s">
        <v>309</v>
      </c>
      <c r="C21" s="1122"/>
      <c r="D21" s="1122"/>
      <c r="E21" s="1122"/>
      <c r="F21" s="1122"/>
    </row>
    <row r="22" spans="2:17" ht="13.5" thickBot="1">
      <c r="Q22" s="394"/>
    </row>
    <row r="23" spans="2:17" s="395" customFormat="1" ht="12.75" customHeight="1">
      <c r="B23" s="1238"/>
      <c r="C23" s="1241" t="s">
        <v>310</v>
      </c>
      <c r="D23" s="1224"/>
      <c r="E23" s="1224"/>
      <c r="F23" s="1224"/>
      <c r="G23" s="1243" t="s">
        <v>311</v>
      </c>
      <c r="H23" s="1244"/>
      <c r="I23" s="1244" t="s">
        <v>312</v>
      </c>
      <c r="J23" s="1244"/>
      <c r="K23" s="1244" t="s">
        <v>313</v>
      </c>
      <c r="L23" s="1244"/>
      <c r="M23" s="1247" t="s">
        <v>314</v>
      </c>
      <c r="N23" s="1248"/>
      <c r="O23" s="1224" t="s">
        <v>315</v>
      </c>
      <c r="P23" s="1225"/>
      <c r="Q23" s="393"/>
    </row>
    <row r="24" spans="2:17" s="395" customFormat="1">
      <c r="B24" s="1239"/>
      <c r="C24" s="1242"/>
      <c r="D24" s="1226"/>
      <c r="E24" s="1226"/>
      <c r="F24" s="1226"/>
      <c r="G24" s="1245"/>
      <c r="H24" s="1246"/>
      <c r="I24" s="1246"/>
      <c r="J24" s="1246"/>
      <c r="K24" s="1246"/>
      <c r="L24" s="1246"/>
      <c r="M24" s="1249"/>
      <c r="N24" s="1250"/>
      <c r="O24" s="1226"/>
      <c r="P24" s="1227"/>
      <c r="Q24" s="393"/>
    </row>
    <row r="25" spans="2:17" s="395" customFormat="1">
      <c r="B25" s="1239"/>
      <c r="C25" s="1228" t="s">
        <v>316</v>
      </c>
      <c r="D25" s="1229"/>
      <c r="E25" s="1229"/>
      <c r="F25" s="1229"/>
      <c r="G25" s="1232" t="s">
        <v>259</v>
      </c>
      <c r="H25" s="1234" t="s">
        <v>317</v>
      </c>
      <c r="I25" s="1234" t="s">
        <v>259</v>
      </c>
      <c r="J25" s="1234" t="s">
        <v>317</v>
      </c>
      <c r="K25" s="1234" t="s">
        <v>259</v>
      </c>
      <c r="L25" s="1234" t="s">
        <v>317</v>
      </c>
      <c r="M25" s="1234" t="s">
        <v>259</v>
      </c>
      <c r="N25" s="1218" t="s">
        <v>317</v>
      </c>
      <c r="O25" s="1220" t="s">
        <v>259</v>
      </c>
      <c r="P25" s="1222" t="s">
        <v>317</v>
      </c>
      <c r="Q25" s="396"/>
    </row>
    <row r="26" spans="2:17" s="395" customFormat="1" ht="13.5" thickBot="1">
      <c r="B26" s="1240"/>
      <c r="C26" s="1230"/>
      <c r="D26" s="1231"/>
      <c r="E26" s="1231"/>
      <c r="F26" s="1231"/>
      <c r="G26" s="1233"/>
      <c r="H26" s="1235"/>
      <c r="I26" s="1235"/>
      <c r="J26" s="1235"/>
      <c r="K26" s="1235"/>
      <c r="L26" s="1235"/>
      <c r="M26" s="1235"/>
      <c r="N26" s="1219"/>
      <c r="O26" s="1221"/>
      <c r="P26" s="1223"/>
      <c r="Q26" s="396"/>
    </row>
    <row r="27" spans="2:17" s="410" customFormat="1">
      <c r="B27" s="397" t="s">
        <v>82</v>
      </c>
      <c r="C27" s="398" t="s">
        <v>318</v>
      </c>
      <c r="D27" s="399"/>
      <c r="E27" s="399"/>
      <c r="F27" s="400"/>
      <c r="G27" s="401"/>
      <c r="H27" s="402"/>
      <c r="I27" s="403"/>
      <c r="J27" s="404"/>
      <c r="K27" s="405"/>
      <c r="L27" s="402"/>
      <c r="M27" s="406"/>
      <c r="N27" s="407"/>
      <c r="O27" s="408"/>
      <c r="P27" s="404"/>
      <c r="Q27" s="409"/>
    </row>
    <row r="28" spans="2:17">
      <c r="B28" s="411" t="s">
        <v>140</v>
      </c>
      <c r="C28" s="1203" t="s">
        <v>319</v>
      </c>
      <c r="D28" s="1204"/>
      <c r="E28" s="1204"/>
      <c r="F28" s="1205"/>
      <c r="G28" s="412">
        <v>0</v>
      </c>
      <c r="H28" s="413">
        <f>G28/($O$159+0.0000000001)</f>
        <v>0</v>
      </c>
      <c r="I28" s="412">
        <v>0</v>
      </c>
      <c r="J28" s="414">
        <f>I28/($O$159+0.0000000001)</f>
        <v>0</v>
      </c>
      <c r="K28" s="415">
        <v>0</v>
      </c>
      <c r="L28" s="413">
        <f>K28/($O$159+0.0000000001)</f>
        <v>0</v>
      </c>
      <c r="M28" s="412">
        <v>0</v>
      </c>
      <c r="N28" s="416">
        <f>M28/($O$159+0.0000000001)</f>
        <v>0</v>
      </c>
      <c r="O28" s="417">
        <f>SUM(G28,I28,K28,M28)</f>
        <v>0</v>
      </c>
      <c r="P28" s="418">
        <f>O28/SUM($O$27:$O$155)</f>
        <v>0</v>
      </c>
      <c r="Q28" s="419"/>
    </row>
    <row r="29" spans="2:17" ht="13.5" thickBot="1">
      <c r="B29" s="420" t="s">
        <v>152</v>
      </c>
      <c r="C29" s="1212" t="s">
        <v>320</v>
      </c>
      <c r="D29" s="1213"/>
      <c r="E29" s="1213"/>
      <c r="F29" s="1214"/>
      <c r="G29" s="421">
        <v>0</v>
      </c>
      <c r="H29" s="422">
        <f>G29/($O$159+0.0000000001)</f>
        <v>0</v>
      </c>
      <c r="I29" s="423">
        <v>0</v>
      </c>
      <c r="J29" s="424">
        <f>I29/($O$159+0.0000000001)</f>
        <v>0</v>
      </c>
      <c r="K29" s="425">
        <v>0</v>
      </c>
      <c r="L29" s="422">
        <f>K29/($O$159+0.0000000001)</f>
        <v>0</v>
      </c>
      <c r="M29" s="423">
        <v>0</v>
      </c>
      <c r="N29" s="426">
        <f>M29/($O$159+0.0000000001)</f>
        <v>0</v>
      </c>
      <c r="O29" s="427">
        <f t="shared" ref="O29:O92" si="0">SUM(G29,I29,K29,M29)</f>
        <v>0</v>
      </c>
      <c r="P29" s="428">
        <f>O29/SUM($O$27:$O$155)</f>
        <v>0</v>
      </c>
      <c r="Q29" s="419"/>
    </row>
    <row r="30" spans="2:17" s="410" customFormat="1">
      <c r="B30" s="397" t="s">
        <v>94</v>
      </c>
      <c r="C30" s="1215" t="s">
        <v>321</v>
      </c>
      <c r="D30" s="1216"/>
      <c r="E30" s="1216"/>
      <c r="F30" s="1217"/>
      <c r="G30" s="429">
        <v>0</v>
      </c>
      <c r="H30" s="430"/>
      <c r="I30" s="429">
        <v>0</v>
      </c>
      <c r="J30" s="430"/>
      <c r="K30" s="429">
        <v>0</v>
      </c>
      <c r="L30" s="430"/>
      <c r="M30" s="429">
        <v>0</v>
      </c>
      <c r="N30" s="431"/>
      <c r="O30" s="408"/>
      <c r="P30" s="432"/>
      <c r="Q30" s="419"/>
    </row>
    <row r="31" spans="2:17" s="410" customFormat="1">
      <c r="B31" s="411" t="s">
        <v>157</v>
      </c>
      <c r="C31" s="1203" t="s">
        <v>322</v>
      </c>
      <c r="D31" s="1204"/>
      <c r="E31" s="1204"/>
      <c r="F31" s="1205"/>
      <c r="G31" s="412">
        <v>0</v>
      </c>
      <c r="H31" s="433">
        <f>G31/($O$159+0.0000000001)</f>
        <v>0</v>
      </c>
      <c r="I31" s="412">
        <v>0</v>
      </c>
      <c r="J31" s="433">
        <f>I31/($O$159+0.0000000001)</f>
        <v>0</v>
      </c>
      <c r="K31" s="412">
        <v>0</v>
      </c>
      <c r="L31" s="433">
        <f>K31/($O$159+0.0000000001)</f>
        <v>0</v>
      </c>
      <c r="M31" s="412">
        <v>0</v>
      </c>
      <c r="N31" s="416">
        <f>M31/($O$159+0.0000000001)</f>
        <v>0</v>
      </c>
      <c r="O31" s="417">
        <f t="shared" si="0"/>
        <v>0</v>
      </c>
      <c r="P31" s="418">
        <f>O31/SUM($O$27:$O$155)</f>
        <v>0</v>
      </c>
      <c r="Q31" s="419"/>
    </row>
    <row r="32" spans="2:17" s="410" customFormat="1">
      <c r="B32" s="411" t="s">
        <v>159</v>
      </c>
      <c r="C32" s="1203" t="s">
        <v>323</v>
      </c>
      <c r="D32" s="1204"/>
      <c r="E32" s="1204"/>
      <c r="F32" s="1205"/>
      <c r="G32" s="412">
        <v>0</v>
      </c>
      <c r="H32" s="433">
        <f>G32/($O$159+0.0000000001)</f>
        <v>0</v>
      </c>
      <c r="I32" s="412">
        <v>0</v>
      </c>
      <c r="J32" s="433">
        <f>I32/($O$159+0.0000000001)</f>
        <v>0</v>
      </c>
      <c r="K32" s="412">
        <v>0</v>
      </c>
      <c r="L32" s="433">
        <f>K32/($O$159+0.0000000001)</f>
        <v>0</v>
      </c>
      <c r="M32" s="412">
        <v>0</v>
      </c>
      <c r="N32" s="416">
        <f>M32/($O$159+0.0000000001)</f>
        <v>0</v>
      </c>
      <c r="O32" s="417">
        <f t="shared" si="0"/>
        <v>0</v>
      </c>
      <c r="P32" s="418">
        <f>O32/SUM($O$27:$O$155)</f>
        <v>0</v>
      </c>
      <c r="Q32" s="419"/>
    </row>
    <row r="33" spans="2:17" s="410" customFormat="1">
      <c r="B33" s="411" t="s">
        <v>162</v>
      </c>
      <c r="C33" s="1203" t="s">
        <v>324</v>
      </c>
      <c r="D33" s="1204"/>
      <c r="E33" s="1204"/>
      <c r="F33" s="1205"/>
      <c r="G33" s="412">
        <v>711278.64</v>
      </c>
      <c r="H33" s="433">
        <f>G33/($O$159+0.0000000001)</f>
        <v>0.49312885309155341</v>
      </c>
      <c r="I33" s="412">
        <v>0</v>
      </c>
      <c r="J33" s="433">
        <f>I33/($O$159+0.0000000001)</f>
        <v>0</v>
      </c>
      <c r="K33" s="412">
        <v>0</v>
      </c>
      <c r="L33" s="433">
        <f>K33/($O$159+0.0000000001)</f>
        <v>0</v>
      </c>
      <c r="M33" s="412">
        <v>0</v>
      </c>
      <c r="N33" s="416">
        <f>M33/($O$159+0.0000000001)</f>
        <v>0</v>
      </c>
      <c r="O33" s="417">
        <f t="shared" si="0"/>
        <v>711278.64</v>
      </c>
      <c r="P33" s="418">
        <f>O33/SUM($O$27:$O$155)</f>
        <v>0.49391473142687359</v>
      </c>
      <c r="Q33" s="419"/>
    </row>
    <row r="34" spans="2:17" s="410" customFormat="1">
      <c r="B34" s="411" t="s">
        <v>198</v>
      </c>
      <c r="C34" s="1203" t="s">
        <v>325</v>
      </c>
      <c r="D34" s="1204"/>
      <c r="E34" s="1204"/>
      <c r="F34" s="1205"/>
      <c r="G34" s="412">
        <v>0</v>
      </c>
      <c r="H34" s="433">
        <f>G34/($O$159+0.0000000001)</f>
        <v>0</v>
      </c>
      <c r="I34" s="412">
        <v>0</v>
      </c>
      <c r="J34" s="433">
        <f>I34/($O$159+0.0000000001)</f>
        <v>0</v>
      </c>
      <c r="K34" s="412">
        <v>0</v>
      </c>
      <c r="L34" s="433">
        <f>K34/($O$159+0.0000000001)</f>
        <v>0</v>
      </c>
      <c r="M34" s="412">
        <v>0</v>
      </c>
      <c r="N34" s="416">
        <f>M34/($O$159+0.0000000001)</f>
        <v>0</v>
      </c>
      <c r="O34" s="417">
        <f t="shared" si="0"/>
        <v>0</v>
      </c>
      <c r="P34" s="418">
        <f>O34/SUM($O$27:$O$155)</f>
        <v>0</v>
      </c>
      <c r="Q34" s="419"/>
    </row>
    <row r="35" spans="2:17" ht="13.5" thickBot="1">
      <c r="B35" s="434" t="s">
        <v>199</v>
      </c>
      <c r="C35" s="1212" t="s">
        <v>326</v>
      </c>
      <c r="D35" s="1213"/>
      <c r="E35" s="1213"/>
      <c r="F35" s="1214"/>
      <c r="G35" s="421">
        <v>2333.87</v>
      </c>
      <c r="H35" s="435">
        <f>G35/($O$159+0.0000000001)</f>
        <v>1.6180700103194208E-3</v>
      </c>
      <c r="I35" s="421">
        <v>0</v>
      </c>
      <c r="J35" s="435">
        <f>I35/($O$159+0.0000000001)</f>
        <v>0</v>
      </c>
      <c r="K35" s="421">
        <v>0</v>
      </c>
      <c r="L35" s="435">
        <f>K35/($O$159+0.0000000001)</f>
        <v>0</v>
      </c>
      <c r="M35" s="421">
        <v>0</v>
      </c>
      <c r="N35" s="436">
        <f>M35/($O$159+0.0000000001)</f>
        <v>0</v>
      </c>
      <c r="O35" s="427">
        <f t="shared" si="0"/>
        <v>2333.87</v>
      </c>
      <c r="P35" s="437">
        <f>O35/SUM($O$27:$O$155)</f>
        <v>1.6206486592023027E-3</v>
      </c>
      <c r="Q35" s="419"/>
    </row>
    <row r="36" spans="2:17" s="410" customFormat="1" ht="12.75" customHeight="1">
      <c r="B36" s="397" t="s">
        <v>119</v>
      </c>
      <c r="C36" s="1215" t="s">
        <v>327</v>
      </c>
      <c r="D36" s="1216"/>
      <c r="E36" s="1216"/>
      <c r="F36" s="1217"/>
      <c r="G36" s="429">
        <v>0</v>
      </c>
      <c r="H36" s="430"/>
      <c r="I36" s="429">
        <v>0</v>
      </c>
      <c r="J36" s="430"/>
      <c r="K36" s="429">
        <v>0</v>
      </c>
      <c r="L36" s="430"/>
      <c r="M36" s="429">
        <v>0</v>
      </c>
      <c r="N36" s="431"/>
      <c r="O36" s="408"/>
      <c r="P36" s="432"/>
      <c r="Q36" s="419"/>
    </row>
    <row r="37" spans="2:17">
      <c r="B37" s="411" t="s">
        <v>121</v>
      </c>
      <c r="C37" s="1203" t="s">
        <v>328</v>
      </c>
      <c r="D37" s="1204"/>
      <c r="E37" s="1204"/>
      <c r="F37" s="1205"/>
      <c r="G37" s="412">
        <v>75073.210000000006</v>
      </c>
      <c r="H37" s="433">
        <f>G37/($O$159+0.0000000001)</f>
        <v>5.2048190207428888E-2</v>
      </c>
      <c r="I37" s="412">
        <v>0</v>
      </c>
      <c r="J37" s="433">
        <f>I37/($O$159+0.0000000001)</f>
        <v>0</v>
      </c>
      <c r="K37" s="412">
        <v>0</v>
      </c>
      <c r="L37" s="433">
        <f>K37/($O$159+0.0000000001)</f>
        <v>0</v>
      </c>
      <c r="M37" s="412">
        <v>0</v>
      </c>
      <c r="N37" s="416">
        <f>M37/($O$159+0.0000000001)</f>
        <v>0</v>
      </c>
      <c r="O37" s="417">
        <f t="shared" si="0"/>
        <v>75073.210000000006</v>
      </c>
      <c r="P37" s="418">
        <f>O37/SUM($O$27:$O$155)</f>
        <v>5.2131137179240027E-2</v>
      </c>
      <c r="Q37" s="419"/>
    </row>
    <row r="38" spans="2:17" ht="12.75" customHeight="1" thickBot="1">
      <c r="B38" s="438" t="s">
        <v>124</v>
      </c>
      <c r="C38" s="1206" t="s">
        <v>329</v>
      </c>
      <c r="D38" s="1207"/>
      <c r="E38" s="1207"/>
      <c r="F38" s="1208"/>
      <c r="G38" s="423">
        <v>0</v>
      </c>
      <c r="H38" s="439">
        <f>G38/($O$159+0.0000000001)</f>
        <v>0</v>
      </c>
      <c r="I38" s="423">
        <v>0</v>
      </c>
      <c r="J38" s="439">
        <f>I38/($O$159+0.0000000001)</f>
        <v>0</v>
      </c>
      <c r="K38" s="423">
        <v>0</v>
      </c>
      <c r="L38" s="439">
        <f>K38/($O$159+0.0000000001)</f>
        <v>0</v>
      </c>
      <c r="M38" s="423">
        <v>0</v>
      </c>
      <c r="N38" s="426">
        <f>M38/($O$159+0.0000000001)</f>
        <v>0</v>
      </c>
      <c r="O38" s="440">
        <f t="shared" si="0"/>
        <v>0</v>
      </c>
      <c r="P38" s="441">
        <f>O38/SUM($O$27:$O$155)</f>
        <v>0</v>
      </c>
      <c r="Q38" s="419"/>
    </row>
    <row r="39" spans="2:17" s="410" customFormat="1" ht="12.75" customHeight="1">
      <c r="B39" s="442" t="s">
        <v>131</v>
      </c>
      <c r="C39" s="1209" t="s">
        <v>330</v>
      </c>
      <c r="D39" s="1210"/>
      <c r="E39" s="1210"/>
      <c r="F39" s="1211"/>
      <c r="G39" s="443">
        <v>0</v>
      </c>
      <c r="H39" s="444"/>
      <c r="I39" s="443">
        <v>0</v>
      </c>
      <c r="J39" s="444"/>
      <c r="K39" s="443">
        <v>0</v>
      </c>
      <c r="L39" s="444"/>
      <c r="M39" s="443">
        <v>0</v>
      </c>
      <c r="N39" s="445"/>
      <c r="O39" s="446"/>
      <c r="P39" s="447"/>
      <c r="Q39" s="419"/>
    </row>
    <row r="40" spans="2:17" ht="12.75" customHeight="1">
      <c r="B40" s="411" t="s">
        <v>133</v>
      </c>
      <c r="C40" s="1203" t="s">
        <v>331</v>
      </c>
      <c r="D40" s="1204"/>
      <c r="E40" s="1204"/>
      <c r="F40" s="1205"/>
      <c r="G40" s="412">
        <v>910.03</v>
      </c>
      <c r="H40" s="433">
        <f>G40/($O$159+0.0000000001)</f>
        <v>6.3092299549288627E-4</v>
      </c>
      <c r="I40" s="412">
        <v>0</v>
      </c>
      <c r="J40" s="433">
        <f>I40/($O$159+0.0000000001)</f>
        <v>0</v>
      </c>
      <c r="K40" s="412">
        <v>0</v>
      </c>
      <c r="L40" s="433">
        <f>K40/($O$159+0.0000000001)</f>
        <v>0</v>
      </c>
      <c r="M40" s="412">
        <v>0</v>
      </c>
      <c r="N40" s="416">
        <f>M40/($O$159+0.0000000001)</f>
        <v>0</v>
      </c>
      <c r="O40" s="417">
        <f t="shared" si="0"/>
        <v>910.03</v>
      </c>
      <c r="P40" s="448">
        <f>O40/SUM($O$27:$O$155)</f>
        <v>6.3192847045202675E-4</v>
      </c>
      <c r="Q40" s="419"/>
    </row>
    <row r="41" spans="2:17" ht="12.75" customHeight="1" thickBot="1">
      <c r="B41" s="438" t="s">
        <v>135</v>
      </c>
      <c r="C41" s="1206" t="s">
        <v>332</v>
      </c>
      <c r="D41" s="1207"/>
      <c r="E41" s="1207"/>
      <c r="F41" s="1208"/>
      <c r="G41" s="423">
        <v>0</v>
      </c>
      <c r="H41" s="439">
        <f>G41/($O$159+0.0000000001)</f>
        <v>0</v>
      </c>
      <c r="I41" s="423">
        <v>0</v>
      </c>
      <c r="J41" s="439">
        <f>I41/($O$159+0.0000000001)</f>
        <v>0</v>
      </c>
      <c r="K41" s="423">
        <v>0</v>
      </c>
      <c r="L41" s="439">
        <f>K41/($O$159+0.0000000001)</f>
        <v>0</v>
      </c>
      <c r="M41" s="423">
        <v>0</v>
      </c>
      <c r="N41" s="426">
        <f>M41/($O$159+0.0000000001)</f>
        <v>0</v>
      </c>
      <c r="O41" s="440">
        <f t="shared" si="0"/>
        <v>0</v>
      </c>
      <c r="P41" s="441">
        <f>O41/SUM($O$27:$O$155)</f>
        <v>0</v>
      </c>
      <c r="Q41" s="419"/>
    </row>
    <row r="42" spans="2:17" s="410" customFormat="1" ht="12.75" customHeight="1">
      <c r="B42" s="442" t="s">
        <v>333</v>
      </c>
      <c r="C42" s="1209" t="s">
        <v>334</v>
      </c>
      <c r="D42" s="1210"/>
      <c r="E42" s="1210"/>
      <c r="F42" s="1211"/>
      <c r="G42" s="443">
        <v>0</v>
      </c>
      <c r="H42" s="444"/>
      <c r="I42" s="443">
        <v>0</v>
      </c>
      <c r="J42" s="444"/>
      <c r="K42" s="443">
        <v>0</v>
      </c>
      <c r="L42" s="444"/>
      <c r="M42" s="443">
        <v>0</v>
      </c>
      <c r="N42" s="445"/>
      <c r="O42" s="446"/>
      <c r="P42" s="447"/>
      <c r="Q42" s="419"/>
    </row>
    <row r="43" spans="2:17" ht="12.75" customHeight="1">
      <c r="B43" s="411" t="s">
        <v>335</v>
      </c>
      <c r="C43" s="1203" t="s">
        <v>336</v>
      </c>
      <c r="D43" s="1204"/>
      <c r="E43" s="1204"/>
      <c r="F43" s="1205"/>
      <c r="G43" s="412">
        <v>0</v>
      </c>
      <c r="H43" s="433">
        <f>G43/($O$159+0.0000000001)</f>
        <v>0</v>
      </c>
      <c r="I43" s="412">
        <v>0</v>
      </c>
      <c r="J43" s="433">
        <f>I43/($O$159+0.0000000001)</f>
        <v>0</v>
      </c>
      <c r="K43" s="412">
        <v>0</v>
      </c>
      <c r="L43" s="433">
        <f>K43/($O$159+0.0000000001)</f>
        <v>0</v>
      </c>
      <c r="M43" s="412">
        <v>0</v>
      </c>
      <c r="N43" s="416">
        <f>M43/($O$159+0.0000000001)</f>
        <v>0</v>
      </c>
      <c r="O43" s="417">
        <f t="shared" si="0"/>
        <v>0</v>
      </c>
      <c r="P43" s="418">
        <f>O43/SUM($O$27:$O$155)</f>
        <v>0</v>
      </c>
      <c r="Q43" s="419"/>
    </row>
    <row r="44" spans="2:17" ht="12.75" customHeight="1" thickBot="1">
      <c r="B44" s="420" t="s">
        <v>337</v>
      </c>
      <c r="C44" s="1212" t="s">
        <v>338</v>
      </c>
      <c r="D44" s="1213"/>
      <c r="E44" s="1213"/>
      <c r="F44" s="1214"/>
      <c r="G44" s="421">
        <v>0</v>
      </c>
      <c r="H44" s="435">
        <f>G44/($O$159+0.0000000001)</f>
        <v>0</v>
      </c>
      <c r="I44" s="421">
        <v>0</v>
      </c>
      <c r="J44" s="435">
        <f>I44/($O$159+0.0000000001)</f>
        <v>0</v>
      </c>
      <c r="K44" s="421">
        <v>0</v>
      </c>
      <c r="L44" s="435">
        <f>K44/($O$159+0.0000000001)</f>
        <v>0</v>
      </c>
      <c r="M44" s="421">
        <v>0</v>
      </c>
      <c r="N44" s="436">
        <f>M44/($O$159+0.0000000001)</f>
        <v>0</v>
      </c>
      <c r="O44" s="427">
        <f t="shared" si="0"/>
        <v>0</v>
      </c>
      <c r="P44" s="428">
        <f>O44/SUM($O$27:$O$155)</f>
        <v>0</v>
      </c>
      <c r="Q44" s="419"/>
    </row>
    <row r="45" spans="2:17" s="410" customFormat="1" ht="12.75" customHeight="1">
      <c r="B45" s="397" t="s">
        <v>339</v>
      </c>
      <c r="C45" s="1215" t="s">
        <v>340</v>
      </c>
      <c r="D45" s="1216"/>
      <c r="E45" s="1216"/>
      <c r="F45" s="1217"/>
      <c r="G45" s="429">
        <v>0</v>
      </c>
      <c r="H45" s="430"/>
      <c r="I45" s="429">
        <v>0</v>
      </c>
      <c r="J45" s="430"/>
      <c r="K45" s="429">
        <v>0</v>
      </c>
      <c r="L45" s="430"/>
      <c r="M45" s="429">
        <v>0</v>
      </c>
      <c r="N45" s="431"/>
      <c r="O45" s="408"/>
      <c r="P45" s="432"/>
      <c r="Q45" s="419"/>
    </row>
    <row r="46" spans="2:17" s="410" customFormat="1" ht="12.75" customHeight="1">
      <c r="B46" s="411" t="s">
        <v>341</v>
      </c>
      <c r="C46" s="1203" t="s">
        <v>342</v>
      </c>
      <c r="D46" s="1204"/>
      <c r="E46" s="1204"/>
      <c r="F46" s="1205"/>
      <c r="G46" s="412">
        <v>0</v>
      </c>
      <c r="H46" s="433">
        <f t="shared" ref="H46:H72" si="1">G46/($O$159+0.0000000001)</f>
        <v>0</v>
      </c>
      <c r="I46" s="412">
        <v>0</v>
      </c>
      <c r="J46" s="433">
        <f t="shared" ref="J46:J72" si="2">I46/($O$159+0.0000000001)</f>
        <v>0</v>
      </c>
      <c r="K46" s="412">
        <v>0</v>
      </c>
      <c r="L46" s="433">
        <f t="shared" ref="L46:L72" si="3">K46/($O$159+0.0000000001)</f>
        <v>0</v>
      </c>
      <c r="M46" s="412">
        <v>0</v>
      </c>
      <c r="N46" s="416">
        <f t="shared" ref="N46:N72" si="4">M46/($O$159+0.0000000001)</f>
        <v>0</v>
      </c>
      <c r="O46" s="417">
        <f t="shared" si="0"/>
        <v>0</v>
      </c>
      <c r="P46" s="418">
        <f t="shared" ref="P46:P72" si="5">O46/SUM($O$27:$O$155)</f>
        <v>0</v>
      </c>
      <c r="Q46" s="419"/>
    </row>
    <row r="47" spans="2:17" s="410" customFormat="1" ht="12.75" customHeight="1">
      <c r="B47" s="411" t="s">
        <v>343</v>
      </c>
      <c r="C47" s="1203" t="s">
        <v>344</v>
      </c>
      <c r="D47" s="1204"/>
      <c r="E47" s="1204"/>
      <c r="F47" s="1205"/>
      <c r="G47" s="412">
        <v>0</v>
      </c>
      <c r="H47" s="433">
        <f t="shared" si="1"/>
        <v>0</v>
      </c>
      <c r="I47" s="412">
        <v>0</v>
      </c>
      <c r="J47" s="433">
        <f t="shared" si="2"/>
        <v>0</v>
      </c>
      <c r="K47" s="412">
        <v>0</v>
      </c>
      <c r="L47" s="433">
        <f t="shared" si="3"/>
        <v>0</v>
      </c>
      <c r="M47" s="412">
        <v>0</v>
      </c>
      <c r="N47" s="416">
        <f t="shared" si="4"/>
        <v>0</v>
      </c>
      <c r="O47" s="417">
        <f t="shared" si="0"/>
        <v>0</v>
      </c>
      <c r="P47" s="418">
        <f t="shared" si="5"/>
        <v>0</v>
      </c>
      <c r="Q47" s="419"/>
    </row>
    <row r="48" spans="2:17" s="410" customFormat="1" ht="12.75" customHeight="1">
      <c r="B48" s="411" t="s">
        <v>345</v>
      </c>
      <c r="C48" s="1203" t="s">
        <v>346</v>
      </c>
      <c r="D48" s="1204"/>
      <c r="E48" s="1204"/>
      <c r="F48" s="1205"/>
      <c r="G48" s="412">
        <v>0</v>
      </c>
      <c r="H48" s="433">
        <f t="shared" si="1"/>
        <v>0</v>
      </c>
      <c r="I48" s="412">
        <v>0</v>
      </c>
      <c r="J48" s="433">
        <f t="shared" si="2"/>
        <v>0</v>
      </c>
      <c r="K48" s="412">
        <v>0</v>
      </c>
      <c r="L48" s="433">
        <f t="shared" si="3"/>
        <v>0</v>
      </c>
      <c r="M48" s="412">
        <v>0</v>
      </c>
      <c r="N48" s="416">
        <f t="shared" si="4"/>
        <v>0</v>
      </c>
      <c r="O48" s="417">
        <f t="shared" si="0"/>
        <v>0</v>
      </c>
      <c r="P48" s="418">
        <f t="shared" si="5"/>
        <v>0</v>
      </c>
      <c r="Q48" s="419"/>
    </row>
    <row r="49" spans="2:17" s="410" customFormat="1" ht="12.75" customHeight="1">
      <c r="B49" s="411" t="s">
        <v>347</v>
      </c>
      <c r="C49" s="1203" t="s">
        <v>348</v>
      </c>
      <c r="D49" s="1204"/>
      <c r="E49" s="1204"/>
      <c r="F49" s="1205"/>
      <c r="G49" s="412">
        <v>0</v>
      </c>
      <c r="H49" s="433">
        <f t="shared" si="1"/>
        <v>0</v>
      </c>
      <c r="I49" s="412">
        <v>0</v>
      </c>
      <c r="J49" s="433">
        <f t="shared" si="2"/>
        <v>0</v>
      </c>
      <c r="K49" s="412">
        <v>-5.000000000002558E-2</v>
      </c>
      <c r="L49" s="433">
        <f t="shared" si="3"/>
        <v>-3.4664955852730629E-8</v>
      </c>
      <c r="M49" s="412">
        <v>0</v>
      </c>
      <c r="N49" s="416">
        <f t="shared" si="4"/>
        <v>0</v>
      </c>
      <c r="O49" s="417">
        <f t="shared" si="0"/>
        <v>-5.000000000002558E-2</v>
      </c>
      <c r="P49" s="418">
        <f t="shared" si="5"/>
        <v>-3.4720199908373898E-8</v>
      </c>
      <c r="Q49" s="419"/>
    </row>
    <row r="50" spans="2:17" s="410" customFormat="1" ht="12.75" customHeight="1">
      <c r="B50" s="411" t="s">
        <v>349</v>
      </c>
      <c r="C50" s="1203" t="s">
        <v>350</v>
      </c>
      <c r="D50" s="1204"/>
      <c r="E50" s="1204"/>
      <c r="F50" s="1205"/>
      <c r="G50" s="412">
        <v>0</v>
      </c>
      <c r="H50" s="433">
        <f t="shared" si="1"/>
        <v>0</v>
      </c>
      <c r="I50" s="412">
        <v>0</v>
      </c>
      <c r="J50" s="433">
        <f t="shared" si="2"/>
        <v>0</v>
      </c>
      <c r="K50" s="412">
        <v>0</v>
      </c>
      <c r="L50" s="433">
        <f t="shared" si="3"/>
        <v>0</v>
      </c>
      <c r="M50" s="412">
        <v>0</v>
      </c>
      <c r="N50" s="416">
        <f t="shared" si="4"/>
        <v>0</v>
      </c>
      <c r="O50" s="417">
        <f t="shared" si="0"/>
        <v>0</v>
      </c>
      <c r="P50" s="418">
        <f t="shared" si="5"/>
        <v>0</v>
      </c>
      <c r="Q50" s="419"/>
    </row>
    <row r="51" spans="2:17" s="410" customFormat="1" ht="12.75" customHeight="1">
      <c r="B51" s="411" t="s">
        <v>351</v>
      </c>
      <c r="C51" s="1203" t="s">
        <v>352</v>
      </c>
      <c r="D51" s="1204"/>
      <c r="E51" s="1204"/>
      <c r="F51" s="1205"/>
      <c r="G51" s="412">
        <v>9122</v>
      </c>
      <c r="H51" s="433">
        <f t="shared" si="1"/>
        <v>6.3242745457689408E-3</v>
      </c>
      <c r="I51" s="412">
        <v>0</v>
      </c>
      <c r="J51" s="433">
        <f t="shared" si="2"/>
        <v>0</v>
      </c>
      <c r="K51" s="412">
        <v>0</v>
      </c>
      <c r="L51" s="433">
        <f t="shared" si="3"/>
        <v>0</v>
      </c>
      <c r="M51" s="412">
        <v>0</v>
      </c>
      <c r="N51" s="416">
        <f t="shared" si="4"/>
        <v>0</v>
      </c>
      <c r="O51" s="417">
        <f t="shared" si="0"/>
        <v>9122</v>
      </c>
      <c r="P51" s="418">
        <f t="shared" si="5"/>
        <v>6.3343532712804938E-3</v>
      </c>
      <c r="Q51" s="419"/>
    </row>
    <row r="52" spans="2:17" s="410" customFormat="1" ht="12.75" customHeight="1">
      <c r="B52" s="411" t="s">
        <v>353</v>
      </c>
      <c r="C52" s="1203" t="s">
        <v>354</v>
      </c>
      <c r="D52" s="1204"/>
      <c r="E52" s="1204"/>
      <c r="F52" s="1205"/>
      <c r="G52" s="412">
        <v>66</v>
      </c>
      <c r="H52" s="433">
        <f t="shared" si="1"/>
        <v>4.5757741725581023E-5</v>
      </c>
      <c r="I52" s="412">
        <v>0</v>
      </c>
      <c r="J52" s="433">
        <f t="shared" si="2"/>
        <v>0</v>
      </c>
      <c r="K52" s="412">
        <v>0</v>
      </c>
      <c r="L52" s="433">
        <f t="shared" si="3"/>
        <v>0</v>
      </c>
      <c r="M52" s="412">
        <v>0</v>
      </c>
      <c r="N52" s="416">
        <f t="shared" si="4"/>
        <v>0</v>
      </c>
      <c r="O52" s="417">
        <f t="shared" si="0"/>
        <v>66</v>
      </c>
      <c r="P52" s="449">
        <f t="shared" si="5"/>
        <v>4.5830663879030105E-5</v>
      </c>
      <c r="Q52" s="419"/>
    </row>
    <row r="53" spans="2:17" s="410" customFormat="1" ht="12.75" customHeight="1">
      <c r="B53" s="411" t="s">
        <v>355</v>
      </c>
      <c r="C53" s="1203" t="s">
        <v>356</v>
      </c>
      <c r="D53" s="1204"/>
      <c r="E53" s="1204"/>
      <c r="F53" s="1205"/>
      <c r="G53" s="412">
        <v>4142</v>
      </c>
      <c r="H53" s="433">
        <f t="shared" si="1"/>
        <v>2.8716449428387364E-3</v>
      </c>
      <c r="I53" s="412">
        <v>0</v>
      </c>
      <c r="J53" s="433">
        <f t="shared" si="2"/>
        <v>0</v>
      </c>
      <c r="K53" s="412">
        <v>0</v>
      </c>
      <c r="L53" s="433">
        <f t="shared" si="3"/>
        <v>0</v>
      </c>
      <c r="M53" s="412">
        <v>0</v>
      </c>
      <c r="N53" s="416">
        <f t="shared" si="4"/>
        <v>0</v>
      </c>
      <c r="O53" s="417">
        <f t="shared" si="0"/>
        <v>4142</v>
      </c>
      <c r="P53" s="448">
        <f t="shared" si="5"/>
        <v>2.8762213604082223E-3</v>
      </c>
      <c r="Q53" s="419"/>
    </row>
    <row r="54" spans="2:17" s="410" customFormat="1" ht="12.75" customHeight="1">
      <c r="B54" s="411" t="s">
        <v>357</v>
      </c>
      <c r="C54" s="1203" t="s">
        <v>358</v>
      </c>
      <c r="D54" s="1204"/>
      <c r="E54" s="1204"/>
      <c r="F54" s="1205"/>
      <c r="G54" s="412">
        <v>1</v>
      </c>
      <c r="H54" s="433">
        <f t="shared" si="1"/>
        <v>6.9329911705425793E-7</v>
      </c>
      <c r="I54" s="412">
        <v>0</v>
      </c>
      <c r="J54" s="433">
        <f t="shared" si="2"/>
        <v>0</v>
      </c>
      <c r="K54" s="412">
        <v>0</v>
      </c>
      <c r="L54" s="433">
        <f t="shared" si="3"/>
        <v>0</v>
      </c>
      <c r="M54" s="412">
        <v>0</v>
      </c>
      <c r="N54" s="416">
        <f t="shared" si="4"/>
        <v>0</v>
      </c>
      <c r="O54" s="417">
        <f t="shared" si="0"/>
        <v>1</v>
      </c>
      <c r="P54" s="450">
        <f t="shared" si="5"/>
        <v>6.9440399816712275E-7</v>
      </c>
      <c r="Q54" s="419"/>
    </row>
    <row r="55" spans="2:17" s="410" customFormat="1" ht="12.75" customHeight="1">
      <c r="B55" s="411" t="s">
        <v>359</v>
      </c>
      <c r="C55" s="1203" t="s">
        <v>360</v>
      </c>
      <c r="D55" s="1204"/>
      <c r="E55" s="1204"/>
      <c r="F55" s="1205"/>
      <c r="G55" s="412">
        <v>602</v>
      </c>
      <c r="H55" s="433">
        <f t="shared" si="1"/>
        <v>4.1736606846666329E-4</v>
      </c>
      <c r="I55" s="412">
        <v>0</v>
      </c>
      <c r="J55" s="433">
        <f t="shared" si="2"/>
        <v>0</v>
      </c>
      <c r="K55" s="412">
        <v>0</v>
      </c>
      <c r="L55" s="433">
        <f t="shared" si="3"/>
        <v>0</v>
      </c>
      <c r="M55" s="412">
        <v>0</v>
      </c>
      <c r="N55" s="416">
        <f t="shared" si="4"/>
        <v>0</v>
      </c>
      <c r="O55" s="417">
        <f t="shared" si="0"/>
        <v>602</v>
      </c>
      <c r="P55" s="451">
        <f t="shared" si="5"/>
        <v>4.1803120689660789E-4</v>
      </c>
      <c r="Q55" s="419"/>
    </row>
    <row r="56" spans="2:17" s="410" customFormat="1" ht="12.75" customHeight="1">
      <c r="B56" s="411" t="s">
        <v>361</v>
      </c>
      <c r="C56" s="1203" t="s">
        <v>362</v>
      </c>
      <c r="D56" s="1204"/>
      <c r="E56" s="1204"/>
      <c r="F56" s="1205"/>
      <c r="G56" s="412">
        <v>1074</v>
      </c>
      <c r="H56" s="433">
        <f t="shared" si="1"/>
        <v>7.4460325171627297E-4</v>
      </c>
      <c r="I56" s="412">
        <v>0</v>
      </c>
      <c r="J56" s="433">
        <f t="shared" si="2"/>
        <v>0</v>
      </c>
      <c r="K56" s="412">
        <v>0</v>
      </c>
      <c r="L56" s="433">
        <f t="shared" si="3"/>
        <v>0</v>
      </c>
      <c r="M56" s="412">
        <v>0</v>
      </c>
      <c r="N56" s="416">
        <f t="shared" si="4"/>
        <v>0</v>
      </c>
      <c r="O56" s="417">
        <f t="shared" si="0"/>
        <v>1074</v>
      </c>
      <c r="P56" s="451">
        <f t="shared" si="5"/>
        <v>7.4578989403148986E-4</v>
      </c>
      <c r="Q56" s="419"/>
    </row>
    <row r="57" spans="2:17" s="410" customFormat="1" ht="12.75" customHeight="1">
      <c r="B57" s="411" t="s">
        <v>363</v>
      </c>
      <c r="C57" s="1203" t="s">
        <v>364</v>
      </c>
      <c r="D57" s="1204"/>
      <c r="E57" s="1204"/>
      <c r="F57" s="1205"/>
      <c r="G57" s="412">
        <v>0</v>
      </c>
      <c r="H57" s="433">
        <f t="shared" si="1"/>
        <v>0</v>
      </c>
      <c r="I57" s="412">
        <v>0</v>
      </c>
      <c r="J57" s="433">
        <f t="shared" si="2"/>
        <v>0</v>
      </c>
      <c r="K57" s="412">
        <v>0</v>
      </c>
      <c r="L57" s="433">
        <f t="shared" si="3"/>
        <v>0</v>
      </c>
      <c r="M57" s="412">
        <v>0</v>
      </c>
      <c r="N57" s="416">
        <f t="shared" si="4"/>
        <v>0</v>
      </c>
      <c r="O57" s="417">
        <f t="shared" si="0"/>
        <v>0</v>
      </c>
      <c r="P57" s="418">
        <f t="shared" si="5"/>
        <v>0</v>
      </c>
      <c r="Q57" s="419"/>
    </row>
    <row r="58" spans="2:17" s="410" customFormat="1" ht="12.75" customHeight="1">
      <c r="B58" s="411" t="s">
        <v>365</v>
      </c>
      <c r="C58" s="1203" t="s">
        <v>366</v>
      </c>
      <c r="D58" s="1204"/>
      <c r="E58" s="1204"/>
      <c r="F58" s="1205"/>
      <c r="G58" s="412">
        <v>0</v>
      </c>
      <c r="H58" s="433">
        <f t="shared" si="1"/>
        <v>0</v>
      </c>
      <c r="I58" s="412">
        <v>0</v>
      </c>
      <c r="J58" s="433">
        <f t="shared" si="2"/>
        <v>0</v>
      </c>
      <c r="K58" s="412">
        <v>0</v>
      </c>
      <c r="L58" s="433">
        <f t="shared" si="3"/>
        <v>0</v>
      </c>
      <c r="M58" s="412">
        <v>0</v>
      </c>
      <c r="N58" s="416">
        <f t="shared" si="4"/>
        <v>0</v>
      </c>
      <c r="O58" s="417">
        <f t="shared" si="0"/>
        <v>0</v>
      </c>
      <c r="P58" s="418">
        <f t="shared" si="5"/>
        <v>0</v>
      </c>
      <c r="Q58" s="419"/>
    </row>
    <row r="59" spans="2:17" s="410" customFormat="1" ht="12.75" customHeight="1">
      <c r="B59" s="411" t="s">
        <v>367</v>
      </c>
      <c r="C59" s="1203" t="s">
        <v>368</v>
      </c>
      <c r="D59" s="1204"/>
      <c r="E59" s="1204"/>
      <c r="F59" s="1205"/>
      <c r="G59" s="412">
        <v>0</v>
      </c>
      <c r="H59" s="433">
        <f t="shared" si="1"/>
        <v>0</v>
      </c>
      <c r="I59" s="412">
        <v>0</v>
      </c>
      <c r="J59" s="433">
        <f t="shared" si="2"/>
        <v>0</v>
      </c>
      <c r="K59" s="412">
        <v>0</v>
      </c>
      <c r="L59" s="433">
        <f t="shared" si="3"/>
        <v>0</v>
      </c>
      <c r="M59" s="412">
        <v>0</v>
      </c>
      <c r="N59" s="416">
        <f t="shared" si="4"/>
        <v>0</v>
      </c>
      <c r="O59" s="417">
        <f t="shared" si="0"/>
        <v>0</v>
      </c>
      <c r="P59" s="418">
        <f t="shared" si="5"/>
        <v>0</v>
      </c>
      <c r="Q59" s="419"/>
    </row>
    <row r="60" spans="2:17" s="410" customFormat="1" ht="12.75" customHeight="1">
      <c r="B60" s="411" t="s">
        <v>369</v>
      </c>
      <c r="C60" s="1203" t="s">
        <v>370</v>
      </c>
      <c r="D60" s="1204"/>
      <c r="E60" s="1204"/>
      <c r="F60" s="1205"/>
      <c r="G60" s="412">
        <v>1</v>
      </c>
      <c r="H60" s="433">
        <f t="shared" si="1"/>
        <v>6.9329911705425793E-7</v>
      </c>
      <c r="I60" s="412">
        <v>0</v>
      </c>
      <c r="J60" s="433">
        <f t="shared" si="2"/>
        <v>0</v>
      </c>
      <c r="K60" s="412">
        <v>0</v>
      </c>
      <c r="L60" s="433">
        <f t="shared" si="3"/>
        <v>0</v>
      </c>
      <c r="M60" s="412">
        <v>0</v>
      </c>
      <c r="N60" s="416">
        <f t="shared" si="4"/>
        <v>0</v>
      </c>
      <c r="O60" s="417">
        <f t="shared" si="0"/>
        <v>1</v>
      </c>
      <c r="P60" s="418">
        <f t="shared" si="5"/>
        <v>6.9440399816712275E-7</v>
      </c>
      <c r="Q60" s="419"/>
    </row>
    <row r="61" spans="2:17" s="410" customFormat="1" ht="12.75" customHeight="1">
      <c r="B61" s="411" t="s">
        <v>371</v>
      </c>
      <c r="C61" s="1203" t="s">
        <v>372</v>
      </c>
      <c r="D61" s="1204"/>
      <c r="E61" s="1204"/>
      <c r="F61" s="1205"/>
      <c r="G61" s="412">
        <v>71426</v>
      </c>
      <c r="H61" s="433">
        <f t="shared" si="1"/>
        <v>4.9519582734717425E-2</v>
      </c>
      <c r="I61" s="412">
        <v>0</v>
      </c>
      <c r="J61" s="433">
        <f t="shared" si="2"/>
        <v>0</v>
      </c>
      <c r="K61" s="412">
        <v>0</v>
      </c>
      <c r="L61" s="433">
        <f t="shared" si="3"/>
        <v>0</v>
      </c>
      <c r="M61" s="412">
        <v>0</v>
      </c>
      <c r="N61" s="416">
        <f t="shared" si="4"/>
        <v>0</v>
      </c>
      <c r="O61" s="417">
        <f t="shared" si="0"/>
        <v>71426</v>
      </c>
      <c r="P61" s="418">
        <f t="shared" si="5"/>
        <v>4.9598499973084909E-2</v>
      </c>
      <c r="Q61" s="419"/>
    </row>
    <row r="62" spans="2:17" s="410" customFormat="1" ht="12.75" customHeight="1">
      <c r="B62" s="411" t="s">
        <v>373</v>
      </c>
      <c r="C62" s="1203" t="s">
        <v>374</v>
      </c>
      <c r="D62" s="1204"/>
      <c r="E62" s="1204"/>
      <c r="F62" s="1205"/>
      <c r="G62" s="412">
        <v>20777</v>
      </c>
      <c r="H62" s="433">
        <f t="shared" si="1"/>
        <v>1.4404675755036317E-2</v>
      </c>
      <c r="I62" s="412">
        <v>0</v>
      </c>
      <c r="J62" s="433">
        <f t="shared" si="2"/>
        <v>0</v>
      </c>
      <c r="K62" s="412">
        <v>0</v>
      </c>
      <c r="L62" s="433">
        <f t="shared" si="3"/>
        <v>0</v>
      </c>
      <c r="M62" s="412">
        <v>0</v>
      </c>
      <c r="N62" s="416">
        <f t="shared" si="4"/>
        <v>0</v>
      </c>
      <c r="O62" s="417">
        <f t="shared" si="0"/>
        <v>20777</v>
      </c>
      <c r="P62" s="418">
        <f t="shared" si="5"/>
        <v>1.4427631869918309E-2</v>
      </c>
      <c r="Q62" s="419"/>
    </row>
    <row r="63" spans="2:17" s="410" customFormat="1" ht="12.75" customHeight="1">
      <c r="B63" s="411" t="s">
        <v>375</v>
      </c>
      <c r="C63" s="1203" t="s">
        <v>376</v>
      </c>
      <c r="D63" s="1204"/>
      <c r="E63" s="1204"/>
      <c r="F63" s="1205"/>
      <c r="G63" s="412">
        <v>115</v>
      </c>
      <c r="H63" s="433">
        <f t="shared" si="1"/>
        <v>7.9729398461239666E-5</v>
      </c>
      <c r="I63" s="412">
        <v>0</v>
      </c>
      <c r="J63" s="433">
        <f t="shared" si="2"/>
        <v>0</v>
      </c>
      <c r="K63" s="412">
        <v>0</v>
      </c>
      <c r="L63" s="433">
        <f t="shared" si="3"/>
        <v>0</v>
      </c>
      <c r="M63" s="412">
        <v>0</v>
      </c>
      <c r="N63" s="416">
        <f t="shared" si="4"/>
        <v>0</v>
      </c>
      <c r="O63" s="417">
        <f t="shared" si="0"/>
        <v>115</v>
      </c>
      <c r="P63" s="418">
        <f t="shared" si="5"/>
        <v>7.9856459789219125E-5</v>
      </c>
      <c r="Q63" s="419"/>
    </row>
    <row r="64" spans="2:17" s="410" customFormat="1" ht="12.75" customHeight="1">
      <c r="B64" s="411" t="s">
        <v>377</v>
      </c>
      <c r="C64" s="1203" t="s">
        <v>378</v>
      </c>
      <c r="D64" s="1204"/>
      <c r="E64" s="1204"/>
      <c r="F64" s="1205"/>
      <c r="G64" s="412">
        <v>0</v>
      </c>
      <c r="H64" s="433">
        <f t="shared" si="1"/>
        <v>0</v>
      </c>
      <c r="I64" s="412">
        <v>0</v>
      </c>
      <c r="J64" s="433">
        <f t="shared" si="2"/>
        <v>0</v>
      </c>
      <c r="K64" s="412">
        <v>0</v>
      </c>
      <c r="L64" s="433">
        <f t="shared" si="3"/>
        <v>0</v>
      </c>
      <c r="M64" s="412">
        <v>0</v>
      </c>
      <c r="N64" s="416">
        <f t="shared" si="4"/>
        <v>0</v>
      </c>
      <c r="O64" s="417">
        <f t="shared" si="0"/>
        <v>0</v>
      </c>
      <c r="P64" s="418">
        <f t="shared" si="5"/>
        <v>0</v>
      </c>
      <c r="Q64" s="419"/>
    </row>
    <row r="65" spans="2:17" s="410" customFormat="1" ht="12.75" customHeight="1">
      <c r="B65" s="411" t="s">
        <v>379</v>
      </c>
      <c r="C65" s="1203" t="s">
        <v>380</v>
      </c>
      <c r="D65" s="1204"/>
      <c r="E65" s="1204"/>
      <c r="F65" s="1205"/>
      <c r="G65" s="412">
        <v>461</v>
      </c>
      <c r="H65" s="433">
        <f t="shared" si="1"/>
        <v>3.1961089296201288E-4</v>
      </c>
      <c r="I65" s="412">
        <v>0</v>
      </c>
      <c r="J65" s="433">
        <f t="shared" si="2"/>
        <v>0</v>
      </c>
      <c r="K65" s="412">
        <v>0</v>
      </c>
      <c r="L65" s="433">
        <f t="shared" si="3"/>
        <v>0</v>
      </c>
      <c r="M65" s="412">
        <v>0</v>
      </c>
      <c r="N65" s="416">
        <f t="shared" si="4"/>
        <v>0</v>
      </c>
      <c r="O65" s="417">
        <f t="shared" si="0"/>
        <v>461</v>
      </c>
      <c r="P65" s="451">
        <f t="shared" si="5"/>
        <v>3.2012024315504359E-4</v>
      </c>
      <c r="Q65" s="419"/>
    </row>
    <row r="66" spans="2:17" s="410" customFormat="1" ht="12.75" customHeight="1">
      <c r="B66" s="411" t="s">
        <v>381</v>
      </c>
      <c r="C66" s="1203" t="s">
        <v>382</v>
      </c>
      <c r="D66" s="1204"/>
      <c r="E66" s="1204"/>
      <c r="F66" s="1205"/>
      <c r="G66" s="412">
        <v>494</v>
      </c>
      <c r="H66" s="433">
        <f t="shared" si="1"/>
        <v>3.4248976382480339E-4</v>
      </c>
      <c r="I66" s="412">
        <v>0</v>
      </c>
      <c r="J66" s="433">
        <f t="shared" si="2"/>
        <v>0</v>
      </c>
      <c r="K66" s="412">
        <v>103.77999999999996</v>
      </c>
      <c r="L66" s="433">
        <f t="shared" si="3"/>
        <v>7.1950582367890864E-5</v>
      </c>
      <c r="M66" s="412">
        <v>0</v>
      </c>
      <c r="N66" s="416">
        <f t="shared" si="4"/>
        <v>0</v>
      </c>
      <c r="O66" s="417">
        <f t="shared" si="0"/>
        <v>597.78</v>
      </c>
      <c r="P66" s="451">
        <f t="shared" si="5"/>
        <v>4.1510082202434264E-4</v>
      </c>
      <c r="Q66" s="419"/>
    </row>
    <row r="67" spans="2:17" s="410" customFormat="1" ht="12.75" customHeight="1">
      <c r="B67" s="411" t="s">
        <v>383</v>
      </c>
      <c r="C67" s="1203" t="s">
        <v>384</v>
      </c>
      <c r="D67" s="1204"/>
      <c r="E67" s="1204"/>
      <c r="F67" s="1205"/>
      <c r="G67" s="412">
        <v>0</v>
      </c>
      <c r="H67" s="433">
        <f t="shared" si="1"/>
        <v>0</v>
      </c>
      <c r="I67" s="412">
        <v>15.25</v>
      </c>
      <c r="J67" s="433">
        <f t="shared" si="2"/>
        <v>1.0572811535077433E-5</v>
      </c>
      <c r="K67" s="412">
        <v>0</v>
      </c>
      <c r="L67" s="433">
        <f t="shared" si="3"/>
        <v>0</v>
      </c>
      <c r="M67" s="412">
        <v>0</v>
      </c>
      <c r="N67" s="416">
        <f t="shared" si="4"/>
        <v>0</v>
      </c>
      <c r="O67" s="417">
        <f t="shared" si="0"/>
        <v>15.25</v>
      </c>
      <c r="P67" s="418">
        <f t="shared" si="5"/>
        <v>1.0589660972048622E-5</v>
      </c>
      <c r="Q67" s="419"/>
    </row>
    <row r="68" spans="2:17" s="410" customFormat="1" ht="12.75" customHeight="1">
      <c r="B68" s="411" t="s">
        <v>385</v>
      </c>
      <c r="C68" s="1203" t="s">
        <v>386</v>
      </c>
      <c r="D68" s="1204"/>
      <c r="E68" s="1204"/>
      <c r="F68" s="1205"/>
      <c r="G68" s="412">
        <v>615</v>
      </c>
      <c r="H68" s="433">
        <f t="shared" si="1"/>
        <v>4.2637895698836864E-4</v>
      </c>
      <c r="I68" s="412">
        <v>0</v>
      </c>
      <c r="J68" s="433">
        <f t="shared" si="2"/>
        <v>0</v>
      </c>
      <c r="K68" s="412">
        <v>0</v>
      </c>
      <c r="L68" s="433">
        <f t="shared" si="3"/>
        <v>0</v>
      </c>
      <c r="M68" s="412">
        <v>0</v>
      </c>
      <c r="N68" s="416">
        <f t="shared" si="4"/>
        <v>0</v>
      </c>
      <c r="O68" s="417">
        <f t="shared" si="0"/>
        <v>615</v>
      </c>
      <c r="P68" s="451">
        <f t="shared" si="5"/>
        <v>4.270584588727805E-4</v>
      </c>
      <c r="Q68" s="419"/>
    </row>
    <row r="69" spans="2:17" s="410" customFormat="1" ht="12.75" customHeight="1">
      <c r="B69" s="411" t="s">
        <v>387</v>
      </c>
      <c r="C69" s="1203" t="s">
        <v>388</v>
      </c>
      <c r="D69" s="1204"/>
      <c r="E69" s="1204"/>
      <c r="F69" s="1205"/>
      <c r="G69" s="412">
        <v>3859</v>
      </c>
      <c r="H69" s="433">
        <f t="shared" si="1"/>
        <v>2.6754412927123814E-3</v>
      </c>
      <c r="I69" s="412">
        <v>0</v>
      </c>
      <c r="J69" s="433">
        <f t="shared" si="2"/>
        <v>0</v>
      </c>
      <c r="K69" s="412">
        <v>558.4242857142857</v>
      </c>
      <c r="L69" s="433">
        <f t="shared" si="3"/>
        <v>3.8715506422736895E-4</v>
      </c>
      <c r="M69" s="412">
        <v>0</v>
      </c>
      <c r="N69" s="416">
        <f t="shared" si="4"/>
        <v>0</v>
      </c>
      <c r="O69" s="417">
        <f t="shared" si="0"/>
        <v>4417.4242857142854</v>
      </c>
      <c r="P69" s="448">
        <f t="shared" si="5"/>
        <v>3.0674770856005461E-3</v>
      </c>
      <c r="Q69" s="419"/>
    </row>
    <row r="70" spans="2:17" s="410" customFormat="1" ht="12.75" customHeight="1">
      <c r="B70" s="411" t="s">
        <v>389</v>
      </c>
      <c r="C70" s="1203" t="s">
        <v>390</v>
      </c>
      <c r="D70" s="1204"/>
      <c r="E70" s="1204"/>
      <c r="F70" s="1205"/>
      <c r="G70" s="412">
        <v>0</v>
      </c>
      <c r="H70" s="433">
        <f t="shared" si="1"/>
        <v>0</v>
      </c>
      <c r="I70" s="412">
        <v>0</v>
      </c>
      <c r="J70" s="433">
        <f t="shared" si="2"/>
        <v>0</v>
      </c>
      <c r="K70" s="412">
        <v>0</v>
      </c>
      <c r="L70" s="433">
        <f t="shared" si="3"/>
        <v>0</v>
      </c>
      <c r="M70" s="412">
        <v>0</v>
      </c>
      <c r="N70" s="416">
        <f t="shared" si="4"/>
        <v>0</v>
      </c>
      <c r="O70" s="417">
        <f t="shared" si="0"/>
        <v>0</v>
      </c>
      <c r="P70" s="418">
        <f t="shared" si="5"/>
        <v>0</v>
      </c>
      <c r="Q70" s="419"/>
    </row>
    <row r="71" spans="2:17" s="410" customFormat="1" ht="12.75" customHeight="1">
      <c r="B71" s="411" t="s">
        <v>391</v>
      </c>
      <c r="C71" s="1203" t="s">
        <v>392</v>
      </c>
      <c r="D71" s="1204"/>
      <c r="E71" s="1204"/>
      <c r="F71" s="1205"/>
      <c r="G71" s="412">
        <v>0</v>
      </c>
      <c r="H71" s="433">
        <f t="shared" si="1"/>
        <v>0</v>
      </c>
      <c r="I71" s="412">
        <v>0</v>
      </c>
      <c r="J71" s="433">
        <f t="shared" si="2"/>
        <v>0</v>
      </c>
      <c r="K71" s="412">
        <v>0</v>
      </c>
      <c r="L71" s="433">
        <f t="shared" si="3"/>
        <v>0</v>
      </c>
      <c r="M71" s="412">
        <v>0</v>
      </c>
      <c r="N71" s="416">
        <f t="shared" si="4"/>
        <v>0</v>
      </c>
      <c r="O71" s="417">
        <f t="shared" si="0"/>
        <v>0</v>
      </c>
      <c r="P71" s="418">
        <f t="shared" si="5"/>
        <v>0</v>
      </c>
      <c r="Q71" s="419"/>
    </row>
    <row r="72" spans="2:17" s="410" customFormat="1" ht="12.75" customHeight="1" thickBot="1">
      <c r="B72" s="438" t="s">
        <v>393</v>
      </c>
      <c r="C72" s="1206" t="s">
        <v>394</v>
      </c>
      <c r="D72" s="1207"/>
      <c r="E72" s="1207"/>
      <c r="F72" s="1208"/>
      <c r="G72" s="423">
        <v>0</v>
      </c>
      <c r="H72" s="439">
        <f t="shared" si="1"/>
        <v>0</v>
      </c>
      <c r="I72" s="423">
        <v>0</v>
      </c>
      <c r="J72" s="439">
        <f t="shared" si="2"/>
        <v>0</v>
      </c>
      <c r="K72" s="423">
        <v>0</v>
      </c>
      <c r="L72" s="439">
        <f t="shared" si="3"/>
        <v>0</v>
      </c>
      <c r="M72" s="423">
        <v>0</v>
      </c>
      <c r="N72" s="426">
        <f t="shared" si="4"/>
        <v>0</v>
      </c>
      <c r="O72" s="440">
        <f t="shared" si="0"/>
        <v>0</v>
      </c>
      <c r="P72" s="441">
        <f t="shared" si="5"/>
        <v>0</v>
      </c>
      <c r="Q72" s="419"/>
    </row>
    <row r="73" spans="2:17" s="410" customFormat="1" ht="12.75" customHeight="1">
      <c r="B73" s="442" t="s">
        <v>395</v>
      </c>
      <c r="C73" s="1209" t="s">
        <v>396</v>
      </c>
      <c r="D73" s="1210"/>
      <c r="E73" s="1210"/>
      <c r="F73" s="1211"/>
      <c r="G73" s="443">
        <v>0</v>
      </c>
      <c r="H73" s="444"/>
      <c r="I73" s="443">
        <v>0</v>
      </c>
      <c r="J73" s="444"/>
      <c r="K73" s="443">
        <v>0</v>
      </c>
      <c r="L73" s="444"/>
      <c r="M73" s="443">
        <v>0</v>
      </c>
      <c r="N73" s="445"/>
      <c r="O73" s="446"/>
      <c r="P73" s="452"/>
      <c r="Q73" s="419"/>
    </row>
    <row r="74" spans="2:17" ht="12.75" customHeight="1">
      <c r="B74" s="411" t="s">
        <v>397</v>
      </c>
      <c r="C74" s="1203" t="s">
        <v>398</v>
      </c>
      <c r="D74" s="1204"/>
      <c r="E74" s="1204"/>
      <c r="F74" s="1205"/>
      <c r="G74" s="412">
        <v>11012</v>
      </c>
      <c r="H74" s="433">
        <f t="shared" ref="H74:H96" si="6">G74/($O$159+0.0000000001)</f>
        <v>7.6346098770014885E-3</v>
      </c>
      <c r="I74" s="412">
        <v>0</v>
      </c>
      <c r="J74" s="433">
        <f t="shared" ref="J74:J96" si="7">I74/($O$159+0.0000000001)</f>
        <v>0</v>
      </c>
      <c r="K74" s="412">
        <v>0</v>
      </c>
      <c r="L74" s="433">
        <f t="shared" ref="L74:L96" si="8">K74/($O$159+0.0000000001)</f>
        <v>0</v>
      </c>
      <c r="M74" s="412">
        <v>0</v>
      </c>
      <c r="N74" s="416">
        <f t="shared" ref="N74:N96" si="9">M74/($O$159+0.0000000001)</f>
        <v>0</v>
      </c>
      <c r="O74" s="417">
        <f t="shared" si="0"/>
        <v>11012</v>
      </c>
      <c r="P74" s="418">
        <f t="shared" ref="P74:P96" si="10">O74/SUM($O$27:$O$155)</f>
        <v>7.6467768278163555E-3</v>
      </c>
      <c r="Q74" s="419"/>
    </row>
    <row r="75" spans="2:17" ht="12.75" customHeight="1">
      <c r="B75" s="411" t="s">
        <v>399</v>
      </c>
      <c r="C75" s="1203" t="s">
        <v>400</v>
      </c>
      <c r="D75" s="1204"/>
      <c r="E75" s="1204"/>
      <c r="F75" s="1205"/>
      <c r="G75" s="412">
        <v>0</v>
      </c>
      <c r="H75" s="433">
        <f t="shared" si="6"/>
        <v>0</v>
      </c>
      <c r="I75" s="412">
        <v>0</v>
      </c>
      <c r="J75" s="433">
        <f t="shared" si="7"/>
        <v>0</v>
      </c>
      <c r="K75" s="412">
        <v>0</v>
      </c>
      <c r="L75" s="433">
        <f t="shared" si="8"/>
        <v>0</v>
      </c>
      <c r="M75" s="412">
        <v>0</v>
      </c>
      <c r="N75" s="416">
        <f t="shared" si="9"/>
        <v>0</v>
      </c>
      <c r="O75" s="417">
        <f t="shared" si="0"/>
        <v>0</v>
      </c>
      <c r="P75" s="418">
        <f t="shared" si="10"/>
        <v>0</v>
      </c>
      <c r="Q75" s="419"/>
    </row>
    <row r="76" spans="2:17" ht="12.75" customHeight="1">
      <c r="B76" s="411" t="s">
        <v>401</v>
      </c>
      <c r="C76" s="1203" t="s">
        <v>402</v>
      </c>
      <c r="D76" s="1204"/>
      <c r="E76" s="1204"/>
      <c r="F76" s="1205"/>
      <c r="G76" s="412">
        <v>0</v>
      </c>
      <c r="H76" s="433">
        <f t="shared" si="6"/>
        <v>0</v>
      </c>
      <c r="I76" s="412">
        <v>0</v>
      </c>
      <c r="J76" s="433">
        <f t="shared" si="7"/>
        <v>0</v>
      </c>
      <c r="K76" s="412">
        <v>0</v>
      </c>
      <c r="L76" s="433">
        <f t="shared" si="8"/>
        <v>0</v>
      </c>
      <c r="M76" s="412">
        <v>0</v>
      </c>
      <c r="N76" s="416">
        <f t="shared" si="9"/>
        <v>0</v>
      </c>
      <c r="O76" s="417">
        <f t="shared" si="0"/>
        <v>0</v>
      </c>
      <c r="P76" s="418">
        <f t="shared" si="10"/>
        <v>0</v>
      </c>
      <c r="Q76" s="419"/>
    </row>
    <row r="77" spans="2:17" ht="12.75" customHeight="1">
      <c r="B77" s="411" t="s">
        <v>403</v>
      </c>
      <c r="C77" s="1203" t="s">
        <v>404</v>
      </c>
      <c r="D77" s="1204"/>
      <c r="E77" s="1204"/>
      <c r="F77" s="1205"/>
      <c r="G77" s="412">
        <v>0</v>
      </c>
      <c r="H77" s="433">
        <f t="shared" si="6"/>
        <v>0</v>
      </c>
      <c r="I77" s="412">
        <v>0</v>
      </c>
      <c r="J77" s="433">
        <f t="shared" si="7"/>
        <v>0</v>
      </c>
      <c r="K77" s="412">
        <v>160</v>
      </c>
      <c r="L77" s="433">
        <f t="shared" si="8"/>
        <v>1.1092785872868127E-4</v>
      </c>
      <c r="M77" s="412">
        <v>0</v>
      </c>
      <c r="N77" s="416">
        <f t="shared" si="9"/>
        <v>0</v>
      </c>
      <c r="O77" s="417">
        <f t="shared" si="0"/>
        <v>160</v>
      </c>
      <c r="P77" s="451">
        <f t="shared" si="10"/>
        <v>1.1110463970673965E-4</v>
      </c>
      <c r="Q77" s="419"/>
    </row>
    <row r="78" spans="2:17" ht="12.75" customHeight="1">
      <c r="B78" s="411" t="s">
        <v>405</v>
      </c>
      <c r="C78" s="1203" t="s">
        <v>406</v>
      </c>
      <c r="D78" s="1204"/>
      <c r="E78" s="1204"/>
      <c r="F78" s="1205"/>
      <c r="G78" s="412">
        <v>0</v>
      </c>
      <c r="H78" s="433">
        <f t="shared" si="6"/>
        <v>0</v>
      </c>
      <c r="I78" s="412">
        <v>0</v>
      </c>
      <c r="J78" s="433">
        <f t="shared" si="7"/>
        <v>0</v>
      </c>
      <c r="K78" s="412">
        <v>0</v>
      </c>
      <c r="L78" s="433">
        <f t="shared" si="8"/>
        <v>0</v>
      </c>
      <c r="M78" s="412">
        <v>0</v>
      </c>
      <c r="N78" s="416">
        <f t="shared" si="9"/>
        <v>0</v>
      </c>
      <c r="O78" s="417">
        <f t="shared" si="0"/>
        <v>0</v>
      </c>
      <c r="P78" s="418">
        <f t="shared" si="10"/>
        <v>0</v>
      </c>
      <c r="Q78" s="419"/>
    </row>
    <row r="79" spans="2:17" ht="12.75" customHeight="1">
      <c r="B79" s="411" t="s">
        <v>407</v>
      </c>
      <c r="C79" s="1203" t="s">
        <v>408</v>
      </c>
      <c r="D79" s="1204"/>
      <c r="E79" s="1204"/>
      <c r="F79" s="1205"/>
      <c r="G79" s="412">
        <v>72623</v>
      </c>
      <c r="H79" s="433">
        <f t="shared" si="6"/>
        <v>5.0349461777831374E-2</v>
      </c>
      <c r="I79" s="412">
        <v>0</v>
      </c>
      <c r="J79" s="433">
        <f t="shared" si="7"/>
        <v>0</v>
      </c>
      <c r="K79" s="412">
        <v>0</v>
      </c>
      <c r="L79" s="433">
        <f t="shared" si="8"/>
        <v>0</v>
      </c>
      <c r="M79" s="412">
        <v>0</v>
      </c>
      <c r="N79" s="416">
        <f t="shared" si="9"/>
        <v>0</v>
      </c>
      <c r="O79" s="417">
        <f t="shared" si="0"/>
        <v>72623</v>
      </c>
      <c r="P79" s="418">
        <f t="shared" si="10"/>
        <v>5.0429701558890955E-2</v>
      </c>
      <c r="Q79" s="419"/>
    </row>
    <row r="80" spans="2:17" ht="12.75" customHeight="1">
      <c r="B80" s="411" t="s">
        <v>409</v>
      </c>
      <c r="C80" s="1203" t="s">
        <v>410</v>
      </c>
      <c r="D80" s="1204"/>
      <c r="E80" s="1204"/>
      <c r="F80" s="1205"/>
      <c r="G80" s="412">
        <v>0</v>
      </c>
      <c r="H80" s="433">
        <f t="shared" si="6"/>
        <v>0</v>
      </c>
      <c r="I80" s="412">
        <v>0</v>
      </c>
      <c r="J80" s="433">
        <f t="shared" si="7"/>
        <v>0</v>
      </c>
      <c r="K80" s="412">
        <v>0</v>
      </c>
      <c r="L80" s="433">
        <f t="shared" si="8"/>
        <v>0</v>
      </c>
      <c r="M80" s="412">
        <v>0</v>
      </c>
      <c r="N80" s="416">
        <f t="shared" si="9"/>
        <v>0</v>
      </c>
      <c r="O80" s="417">
        <f t="shared" si="0"/>
        <v>0</v>
      </c>
      <c r="P80" s="418">
        <f t="shared" si="10"/>
        <v>0</v>
      </c>
      <c r="Q80" s="419"/>
    </row>
    <row r="81" spans="2:17" ht="12.75" customHeight="1">
      <c r="B81" s="411" t="s">
        <v>411</v>
      </c>
      <c r="C81" s="1203" t="s">
        <v>412</v>
      </c>
      <c r="D81" s="1204"/>
      <c r="E81" s="1204"/>
      <c r="F81" s="1205"/>
      <c r="G81" s="412">
        <v>0</v>
      </c>
      <c r="H81" s="433">
        <f t="shared" si="6"/>
        <v>0</v>
      </c>
      <c r="I81" s="412">
        <v>0</v>
      </c>
      <c r="J81" s="433">
        <f t="shared" si="7"/>
        <v>0</v>
      </c>
      <c r="K81" s="412">
        <v>0</v>
      </c>
      <c r="L81" s="433">
        <f t="shared" si="8"/>
        <v>0</v>
      </c>
      <c r="M81" s="412">
        <v>0</v>
      </c>
      <c r="N81" s="416">
        <f t="shared" si="9"/>
        <v>0</v>
      </c>
      <c r="O81" s="417">
        <f t="shared" si="0"/>
        <v>0</v>
      </c>
      <c r="P81" s="418">
        <f t="shared" si="10"/>
        <v>0</v>
      </c>
      <c r="Q81" s="419"/>
    </row>
    <row r="82" spans="2:17" ht="12.75" customHeight="1">
      <c r="B82" s="411" t="s">
        <v>413</v>
      </c>
      <c r="C82" s="1203" t="s">
        <v>414</v>
      </c>
      <c r="D82" s="1204"/>
      <c r="E82" s="1204"/>
      <c r="F82" s="1205"/>
      <c r="G82" s="412">
        <v>0</v>
      </c>
      <c r="H82" s="433">
        <f t="shared" si="6"/>
        <v>0</v>
      </c>
      <c r="I82" s="412">
        <v>0</v>
      </c>
      <c r="J82" s="433">
        <f t="shared" si="7"/>
        <v>0</v>
      </c>
      <c r="K82" s="412">
        <v>0</v>
      </c>
      <c r="L82" s="433">
        <f t="shared" si="8"/>
        <v>0</v>
      </c>
      <c r="M82" s="412">
        <v>0</v>
      </c>
      <c r="N82" s="416">
        <f t="shared" si="9"/>
        <v>0</v>
      </c>
      <c r="O82" s="417">
        <f t="shared" si="0"/>
        <v>0</v>
      </c>
      <c r="P82" s="418">
        <f t="shared" si="10"/>
        <v>0</v>
      </c>
      <c r="Q82" s="419"/>
    </row>
    <row r="83" spans="2:17" ht="12.75" customHeight="1">
      <c r="B83" s="411" t="s">
        <v>415</v>
      </c>
      <c r="C83" s="1203" t="s">
        <v>416</v>
      </c>
      <c r="D83" s="1204"/>
      <c r="E83" s="1204"/>
      <c r="F83" s="1205"/>
      <c r="G83" s="412">
        <v>0</v>
      </c>
      <c r="H83" s="433">
        <f t="shared" si="6"/>
        <v>0</v>
      </c>
      <c r="I83" s="412">
        <v>0</v>
      </c>
      <c r="J83" s="433">
        <f t="shared" si="7"/>
        <v>0</v>
      </c>
      <c r="K83" s="412">
        <v>0</v>
      </c>
      <c r="L83" s="433">
        <f t="shared" si="8"/>
        <v>0</v>
      </c>
      <c r="M83" s="412">
        <v>0</v>
      </c>
      <c r="N83" s="416">
        <f t="shared" si="9"/>
        <v>0</v>
      </c>
      <c r="O83" s="417">
        <f t="shared" si="0"/>
        <v>0</v>
      </c>
      <c r="P83" s="418">
        <f t="shared" si="10"/>
        <v>0</v>
      </c>
      <c r="Q83" s="419"/>
    </row>
    <row r="84" spans="2:17" ht="12.75" customHeight="1">
      <c r="B84" s="411" t="s">
        <v>417</v>
      </c>
      <c r="C84" s="1203" t="s">
        <v>418</v>
      </c>
      <c r="D84" s="1204"/>
      <c r="E84" s="1204"/>
      <c r="F84" s="1205"/>
      <c r="G84" s="412">
        <v>0</v>
      </c>
      <c r="H84" s="433">
        <f t="shared" si="6"/>
        <v>0</v>
      </c>
      <c r="I84" s="412">
        <v>0</v>
      </c>
      <c r="J84" s="433">
        <f t="shared" si="7"/>
        <v>0</v>
      </c>
      <c r="K84" s="412">
        <v>0</v>
      </c>
      <c r="L84" s="433">
        <f t="shared" si="8"/>
        <v>0</v>
      </c>
      <c r="M84" s="412">
        <v>0</v>
      </c>
      <c r="N84" s="416">
        <f t="shared" si="9"/>
        <v>0</v>
      </c>
      <c r="O84" s="417">
        <f t="shared" si="0"/>
        <v>0</v>
      </c>
      <c r="P84" s="451">
        <f t="shared" si="10"/>
        <v>0</v>
      </c>
      <c r="Q84" s="419"/>
    </row>
    <row r="85" spans="2:17" ht="12.75" customHeight="1">
      <c r="B85" s="411" t="s">
        <v>419</v>
      </c>
      <c r="C85" s="1203" t="s">
        <v>420</v>
      </c>
      <c r="D85" s="1204"/>
      <c r="E85" s="1204"/>
      <c r="F85" s="1205"/>
      <c r="G85" s="412">
        <v>0</v>
      </c>
      <c r="H85" s="433">
        <f t="shared" si="6"/>
        <v>0</v>
      </c>
      <c r="I85" s="412">
        <v>0</v>
      </c>
      <c r="J85" s="433">
        <f t="shared" si="7"/>
        <v>0</v>
      </c>
      <c r="K85" s="412">
        <v>0</v>
      </c>
      <c r="L85" s="433">
        <f t="shared" si="8"/>
        <v>0</v>
      </c>
      <c r="M85" s="412">
        <v>0</v>
      </c>
      <c r="N85" s="416">
        <f t="shared" si="9"/>
        <v>0</v>
      </c>
      <c r="O85" s="417">
        <f t="shared" si="0"/>
        <v>0</v>
      </c>
      <c r="P85" s="418">
        <f t="shared" si="10"/>
        <v>0</v>
      </c>
      <c r="Q85" s="419"/>
    </row>
    <row r="86" spans="2:17" ht="12.75" customHeight="1">
      <c r="B86" s="411" t="s">
        <v>421</v>
      </c>
      <c r="C86" s="1203" t="s">
        <v>422</v>
      </c>
      <c r="D86" s="1204"/>
      <c r="E86" s="1204"/>
      <c r="F86" s="1205"/>
      <c r="G86" s="412">
        <v>0</v>
      </c>
      <c r="H86" s="433">
        <f t="shared" si="6"/>
        <v>0</v>
      </c>
      <c r="I86" s="412">
        <v>0</v>
      </c>
      <c r="J86" s="433">
        <f t="shared" si="7"/>
        <v>0</v>
      </c>
      <c r="K86" s="412">
        <v>0</v>
      </c>
      <c r="L86" s="433">
        <f t="shared" si="8"/>
        <v>0</v>
      </c>
      <c r="M86" s="412">
        <v>0</v>
      </c>
      <c r="N86" s="416">
        <f t="shared" si="9"/>
        <v>0</v>
      </c>
      <c r="O86" s="417">
        <f t="shared" si="0"/>
        <v>0</v>
      </c>
      <c r="P86" s="451">
        <f t="shared" si="10"/>
        <v>0</v>
      </c>
      <c r="Q86" s="419"/>
    </row>
    <row r="87" spans="2:17" ht="12.75" customHeight="1">
      <c r="B87" s="411" t="s">
        <v>423</v>
      </c>
      <c r="C87" s="1203" t="s">
        <v>424</v>
      </c>
      <c r="D87" s="1204"/>
      <c r="E87" s="1204"/>
      <c r="F87" s="1205"/>
      <c r="G87" s="412">
        <v>0</v>
      </c>
      <c r="H87" s="433">
        <f t="shared" si="6"/>
        <v>0</v>
      </c>
      <c r="I87" s="412">
        <v>0</v>
      </c>
      <c r="J87" s="433">
        <f t="shared" si="7"/>
        <v>0</v>
      </c>
      <c r="K87" s="412">
        <v>0</v>
      </c>
      <c r="L87" s="433">
        <f t="shared" si="8"/>
        <v>0</v>
      </c>
      <c r="M87" s="412">
        <v>0</v>
      </c>
      <c r="N87" s="416">
        <f t="shared" si="9"/>
        <v>0</v>
      </c>
      <c r="O87" s="417">
        <f t="shared" si="0"/>
        <v>0</v>
      </c>
      <c r="P87" s="418">
        <f t="shared" si="10"/>
        <v>0</v>
      </c>
      <c r="Q87" s="419"/>
    </row>
    <row r="88" spans="2:17" ht="12.75" customHeight="1">
      <c r="B88" s="411" t="s">
        <v>425</v>
      </c>
      <c r="C88" s="1203" t="s">
        <v>426</v>
      </c>
      <c r="D88" s="1204"/>
      <c r="E88" s="1204"/>
      <c r="F88" s="1205"/>
      <c r="G88" s="412">
        <v>1020</v>
      </c>
      <c r="H88" s="433">
        <f t="shared" si="6"/>
        <v>7.0716509939534303E-4</v>
      </c>
      <c r="I88" s="412">
        <v>0</v>
      </c>
      <c r="J88" s="433">
        <f t="shared" si="7"/>
        <v>0</v>
      </c>
      <c r="K88" s="412">
        <v>0</v>
      </c>
      <c r="L88" s="433">
        <f t="shared" si="8"/>
        <v>0</v>
      </c>
      <c r="M88" s="412">
        <v>0</v>
      </c>
      <c r="N88" s="416">
        <f t="shared" si="9"/>
        <v>0</v>
      </c>
      <c r="O88" s="417">
        <f t="shared" si="0"/>
        <v>1020</v>
      </c>
      <c r="P88" s="451">
        <f t="shared" si="10"/>
        <v>7.0829207813046522E-4</v>
      </c>
      <c r="Q88" s="419"/>
    </row>
    <row r="89" spans="2:17" ht="12.75" customHeight="1">
      <c r="B89" s="411" t="s">
        <v>427</v>
      </c>
      <c r="C89" s="1203" t="s">
        <v>428</v>
      </c>
      <c r="D89" s="1204"/>
      <c r="E89" s="1204"/>
      <c r="F89" s="1205"/>
      <c r="G89" s="412">
        <v>0</v>
      </c>
      <c r="H89" s="433">
        <f t="shared" si="6"/>
        <v>0</v>
      </c>
      <c r="I89" s="412">
        <v>0</v>
      </c>
      <c r="J89" s="433">
        <f t="shared" si="7"/>
        <v>0</v>
      </c>
      <c r="K89" s="412">
        <v>0</v>
      </c>
      <c r="L89" s="433">
        <f t="shared" si="8"/>
        <v>0</v>
      </c>
      <c r="M89" s="412">
        <v>0</v>
      </c>
      <c r="N89" s="416">
        <f t="shared" si="9"/>
        <v>0</v>
      </c>
      <c r="O89" s="417">
        <f t="shared" si="0"/>
        <v>0</v>
      </c>
      <c r="P89" s="418">
        <f t="shared" si="10"/>
        <v>0</v>
      </c>
      <c r="Q89" s="419"/>
    </row>
    <row r="90" spans="2:17" ht="12.75" customHeight="1">
      <c r="B90" s="411" t="s">
        <v>429</v>
      </c>
      <c r="C90" s="1203" t="s">
        <v>430</v>
      </c>
      <c r="D90" s="1204"/>
      <c r="E90" s="1204"/>
      <c r="F90" s="1205"/>
      <c r="G90" s="412">
        <v>25519</v>
      </c>
      <c r="H90" s="433">
        <f t="shared" si="6"/>
        <v>1.7692300168107609E-2</v>
      </c>
      <c r="I90" s="412">
        <v>0</v>
      </c>
      <c r="J90" s="433">
        <f t="shared" si="7"/>
        <v>0</v>
      </c>
      <c r="K90" s="412">
        <v>0</v>
      </c>
      <c r="L90" s="433">
        <f t="shared" si="8"/>
        <v>0</v>
      </c>
      <c r="M90" s="412">
        <v>0</v>
      </c>
      <c r="N90" s="416">
        <f t="shared" si="9"/>
        <v>0</v>
      </c>
      <c r="O90" s="417">
        <f t="shared" si="0"/>
        <v>25519</v>
      </c>
      <c r="P90" s="451">
        <f t="shared" si="10"/>
        <v>1.7720495629226805E-2</v>
      </c>
      <c r="Q90" s="419"/>
    </row>
    <row r="91" spans="2:17" ht="12.75" customHeight="1">
      <c r="B91" s="411" t="s">
        <v>431</v>
      </c>
      <c r="C91" s="1203" t="s">
        <v>432</v>
      </c>
      <c r="D91" s="1204"/>
      <c r="E91" s="1204"/>
      <c r="F91" s="1205"/>
      <c r="G91" s="412">
        <v>107</v>
      </c>
      <c r="H91" s="433">
        <f t="shared" si="6"/>
        <v>7.4183005524805593E-5</v>
      </c>
      <c r="I91" s="412">
        <v>0</v>
      </c>
      <c r="J91" s="433">
        <f t="shared" si="7"/>
        <v>0</v>
      </c>
      <c r="K91" s="412">
        <v>0</v>
      </c>
      <c r="L91" s="433">
        <f t="shared" si="8"/>
        <v>0</v>
      </c>
      <c r="M91" s="412">
        <v>0</v>
      </c>
      <c r="N91" s="416">
        <f t="shared" si="9"/>
        <v>0</v>
      </c>
      <c r="O91" s="417">
        <f t="shared" si="0"/>
        <v>107</v>
      </c>
      <c r="P91" s="450">
        <f t="shared" si="10"/>
        <v>7.4301227803882141E-5</v>
      </c>
      <c r="Q91" s="419"/>
    </row>
    <row r="92" spans="2:17" ht="12.75" customHeight="1">
      <c r="B92" s="411" t="s">
        <v>433</v>
      </c>
      <c r="C92" s="1203" t="s">
        <v>434</v>
      </c>
      <c r="D92" s="1204"/>
      <c r="E92" s="1204"/>
      <c r="F92" s="1205"/>
      <c r="G92" s="412">
        <v>10534</v>
      </c>
      <c r="H92" s="433">
        <f t="shared" si="6"/>
        <v>7.3032128990495526E-3</v>
      </c>
      <c r="I92" s="412">
        <v>0</v>
      </c>
      <c r="J92" s="433">
        <f t="shared" si="7"/>
        <v>0</v>
      </c>
      <c r="K92" s="412">
        <v>0</v>
      </c>
      <c r="L92" s="433">
        <f t="shared" si="8"/>
        <v>0</v>
      </c>
      <c r="M92" s="412">
        <v>0</v>
      </c>
      <c r="N92" s="416">
        <f t="shared" si="9"/>
        <v>0</v>
      </c>
      <c r="O92" s="417">
        <f t="shared" si="0"/>
        <v>10534</v>
      </c>
      <c r="P92" s="451">
        <f t="shared" si="10"/>
        <v>7.3148517166924708E-3</v>
      </c>
      <c r="Q92" s="419"/>
    </row>
    <row r="93" spans="2:17" ht="12.75" customHeight="1">
      <c r="B93" s="411" t="s">
        <v>435</v>
      </c>
      <c r="C93" s="1203" t="s">
        <v>436</v>
      </c>
      <c r="D93" s="1204"/>
      <c r="E93" s="1204"/>
      <c r="F93" s="1205"/>
      <c r="G93" s="412">
        <v>12864</v>
      </c>
      <c r="H93" s="433">
        <f t="shared" si="6"/>
        <v>8.9185998417859735E-3</v>
      </c>
      <c r="I93" s="412">
        <v>0</v>
      </c>
      <c r="J93" s="433">
        <f t="shared" si="7"/>
        <v>0</v>
      </c>
      <c r="K93" s="412">
        <v>0</v>
      </c>
      <c r="L93" s="433">
        <f t="shared" si="8"/>
        <v>0</v>
      </c>
      <c r="M93" s="412">
        <v>0</v>
      </c>
      <c r="N93" s="416">
        <f t="shared" si="9"/>
        <v>0</v>
      </c>
      <c r="O93" s="417">
        <f t="shared" ref="O93:O155" si="11">SUM(G93,I93,K93,M93)</f>
        <v>12864</v>
      </c>
      <c r="P93" s="418">
        <f t="shared" si="10"/>
        <v>8.9328130324218668E-3</v>
      </c>
      <c r="Q93" s="419"/>
    </row>
    <row r="94" spans="2:17" ht="12.75" customHeight="1">
      <c r="B94" s="411" t="s">
        <v>437</v>
      </c>
      <c r="C94" s="1203" t="s">
        <v>438</v>
      </c>
      <c r="D94" s="1204"/>
      <c r="E94" s="1204"/>
      <c r="F94" s="1205"/>
      <c r="G94" s="412">
        <v>0</v>
      </c>
      <c r="H94" s="433">
        <f t="shared" si="6"/>
        <v>0</v>
      </c>
      <c r="I94" s="412">
        <v>0</v>
      </c>
      <c r="J94" s="433">
        <f t="shared" si="7"/>
        <v>0</v>
      </c>
      <c r="K94" s="412">
        <v>0</v>
      </c>
      <c r="L94" s="433">
        <f t="shared" si="8"/>
        <v>0</v>
      </c>
      <c r="M94" s="412">
        <v>0</v>
      </c>
      <c r="N94" s="416">
        <f t="shared" si="9"/>
        <v>0</v>
      </c>
      <c r="O94" s="417">
        <f t="shared" si="11"/>
        <v>0</v>
      </c>
      <c r="P94" s="451">
        <f t="shared" si="10"/>
        <v>0</v>
      </c>
      <c r="Q94" s="419"/>
    </row>
    <row r="95" spans="2:17" ht="12.75" customHeight="1">
      <c r="B95" s="411" t="s">
        <v>439</v>
      </c>
      <c r="C95" s="1203" t="s">
        <v>440</v>
      </c>
      <c r="D95" s="1204"/>
      <c r="E95" s="1204"/>
      <c r="F95" s="1205"/>
      <c r="G95" s="412">
        <v>0</v>
      </c>
      <c r="H95" s="433">
        <f t="shared" si="6"/>
        <v>0</v>
      </c>
      <c r="I95" s="412">
        <v>0</v>
      </c>
      <c r="J95" s="433">
        <f t="shared" si="7"/>
        <v>0</v>
      </c>
      <c r="K95" s="412">
        <v>0</v>
      </c>
      <c r="L95" s="433">
        <f t="shared" si="8"/>
        <v>0</v>
      </c>
      <c r="M95" s="412">
        <v>0</v>
      </c>
      <c r="N95" s="416">
        <f t="shared" si="9"/>
        <v>0</v>
      </c>
      <c r="O95" s="417">
        <f t="shared" si="11"/>
        <v>0</v>
      </c>
      <c r="P95" s="418">
        <f t="shared" si="10"/>
        <v>0</v>
      </c>
      <c r="Q95" s="419"/>
    </row>
    <row r="96" spans="2:17" s="410" customFormat="1" ht="12.75" customHeight="1" thickBot="1">
      <c r="B96" s="420" t="s">
        <v>441</v>
      </c>
      <c r="C96" s="1212" t="s">
        <v>442</v>
      </c>
      <c r="D96" s="1213"/>
      <c r="E96" s="1213"/>
      <c r="F96" s="1214"/>
      <c r="G96" s="421">
        <v>24356</v>
      </c>
      <c r="H96" s="435">
        <f t="shared" si="6"/>
        <v>1.6885993294973506E-2</v>
      </c>
      <c r="I96" s="421">
        <v>0</v>
      </c>
      <c r="J96" s="435">
        <f t="shared" si="7"/>
        <v>0</v>
      </c>
      <c r="K96" s="421">
        <v>0</v>
      </c>
      <c r="L96" s="435">
        <f t="shared" si="8"/>
        <v>0</v>
      </c>
      <c r="M96" s="421">
        <v>0</v>
      </c>
      <c r="N96" s="436">
        <f t="shared" si="9"/>
        <v>0</v>
      </c>
      <c r="O96" s="427">
        <f t="shared" si="11"/>
        <v>24356</v>
      </c>
      <c r="P96" s="453">
        <f t="shared" si="10"/>
        <v>1.6912903779358442E-2</v>
      </c>
      <c r="Q96" s="419"/>
    </row>
    <row r="97" spans="2:17" s="410" customFormat="1" ht="12.75" customHeight="1">
      <c r="B97" s="397" t="s">
        <v>443</v>
      </c>
      <c r="C97" s="1215" t="s">
        <v>444</v>
      </c>
      <c r="D97" s="1216"/>
      <c r="E97" s="1216"/>
      <c r="F97" s="1217"/>
      <c r="G97" s="429">
        <v>0</v>
      </c>
      <c r="H97" s="430"/>
      <c r="I97" s="429">
        <v>0</v>
      </c>
      <c r="J97" s="430"/>
      <c r="K97" s="429">
        <v>0</v>
      </c>
      <c r="L97" s="430"/>
      <c r="M97" s="429">
        <v>0</v>
      </c>
      <c r="N97" s="431"/>
      <c r="O97" s="408"/>
      <c r="P97" s="454"/>
      <c r="Q97" s="419"/>
    </row>
    <row r="98" spans="2:17" s="410" customFormat="1" ht="12.75" customHeight="1">
      <c r="B98" s="411" t="s">
        <v>445</v>
      </c>
      <c r="C98" s="1203" t="s">
        <v>446</v>
      </c>
      <c r="D98" s="1204"/>
      <c r="E98" s="1204"/>
      <c r="F98" s="1205"/>
      <c r="G98" s="412">
        <v>163427.0791774205</v>
      </c>
      <c r="H98" s="433">
        <f t="shared" ref="H98:H106" si="12">G98/($O$159+0.0000000001)</f>
        <v>0.11330384969646193</v>
      </c>
      <c r="I98" s="412">
        <v>25294.533878706767</v>
      </c>
      <c r="J98" s="433">
        <f t="shared" ref="J98:J106" si="13">I98/($O$159+0.0000000001)</f>
        <v>1.7536678004406416E-2</v>
      </c>
      <c r="K98" s="412">
        <v>54778.386943872632</v>
      </c>
      <c r="L98" s="433">
        <f t="shared" ref="L98:L106" si="14">K98/($O$159+0.0000000001)</f>
        <v>3.7977807301843386E-2</v>
      </c>
      <c r="M98" s="412">
        <v>0</v>
      </c>
      <c r="N98" s="416">
        <f t="shared" ref="N98:N106" si="15">M98/($O$159+0.0000000001)</f>
        <v>0</v>
      </c>
      <c r="O98" s="417">
        <f t="shared" si="11"/>
        <v>243499.99999999991</v>
      </c>
      <c r="P98" s="418">
        <f t="shared" ref="P98:P106" si="16">O98/SUM($O$27:$O$155)</f>
        <v>0.16908737355369433</v>
      </c>
      <c r="Q98" s="419"/>
    </row>
    <row r="99" spans="2:17" ht="12.75" customHeight="1">
      <c r="B99" s="411" t="s">
        <v>447</v>
      </c>
      <c r="C99" s="1203" t="s">
        <v>448</v>
      </c>
      <c r="D99" s="1204"/>
      <c r="E99" s="1204"/>
      <c r="F99" s="1205"/>
      <c r="G99" s="412">
        <v>49756.330656337042</v>
      </c>
      <c r="H99" s="433">
        <f t="shared" si="12"/>
        <v>3.4496020111898174E-2</v>
      </c>
      <c r="I99" s="412">
        <v>7701.0688669319343</v>
      </c>
      <c r="J99" s="433">
        <f t="shared" si="13"/>
        <v>5.3391442458179447E-3</v>
      </c>
      <c r="K99" s="412">
        <v>16677.600476730997</v>
      </c>
      <c r="L99" s="433">
        <f t="shared" si="14"/>
        <v>1.1562565685101271E-2</v>
      </c>
      <c r="M99" s="412">
        <v>0</v>
      </c>
      <c r="N99" s="416">
        <f t="shared" si="15"/>
        <v>0</v>
      </c>
      <c r="O99" s="417">
        <f t="shared" si="11"/>
        <v>74134.999999999971</v>
      </c>
      <c r="P99" s="418">
        <f t="shared" si="16"/>
        <v>5.1479640404119627E-2</v>
      </c>
      <c r="Q99" s="419"/>
    </row>
    <row r="100" spans="2:17" ht="12.75" customHeight="1">
      <c r="B100" s="411" t="s">
        <v>449</v>
      </c>
      <c r="C100" s="1203" t="s">
        <v>450</v>
      </c>
      <c r="D100" s="1204"/>
      <c r="E100" s="1204"/>
      <c r="F100" s="1205"/>
      <c r="G100" s="412">
        <v>321.48489086646578</v>
      </c>
      <c r="H100" s="433">
        <f t="shared" si="12"/>
        <v>2.228851909840052E-4</v>
      </c>
      <c r="I100" s="412">
        <v>49.758035843534046</v>
      </c>
      <c r="J100" s="433">
        <f t="shared" si="13"/>
        <v>3.4497202316676269E-5</v>
      </c>
      <c r="K100" s="412">
        <v>107.75707328999995</v>
      </c>
      <c r="L100" s="433">
        <f t="shared" si="14"/>
        <v>7.4707883768307927E-5</v>
      </c>
      <c r="M100" s="412">
        <v>0</v>
      </c>
      <c r="N100" s="416">
        <f t="shared" si="15"/>
        <v>0</v>
      </c>
      <c r="O100" s="417">
        <f t="shared" si="11"/>
        <v>478.99999999999977</v>
      </c>
      <c r="P100" s="451">
        <f t="shared" si="16"/>
        <v>3.3261951512205166E-4</v>
      </c>
      <c r="Q100" s="419"/>
    </row>
    <row r="101" spans="2:17" ht="12.75" customHeight="1">
      <c r="B101" s="411" t="s">
        <v>451</v>
      </c>
      <c r="C101" s="1203" t="s">
        <v>452</v>
      </c>
      <c r="D101" s="1204"/>
      <c r="E101" s="1204"/>
      <c r="F101" s="1205"/>
      <c r="G101" s="412">
        <v>0</v>
      </c>
      <c r="H101" s="433">
        <f t="shared" si="12"/>
        <v>0</v>
      </c>
      <c r="I101" s="412">
        <v>0</v>
      </c>
      <c r="J101" s="433">
        <f t="shared" si="13"/>
        <v>0</v>
      </c>
      <c r="K101" s="412">
        <v>0</v>
      </c>
      <c r="L101" s="433">
        <f t="shared" si="14"/>
        <v>0</v>
      </c>
      <c r="M101" s="412">
        <v>0</v>
      </c>
      <c r="N101" s="416">
        <f t="shared" si="15"/>
        <v>0</v>
      </c>
      <c r="O101" s="417">
        <f t="shared" si="11"/>
        <v>0</v>
      </c>
      <c r="P101" s="418">
        <f t="shared" si="16"/>
        <v>0</v>
      </c>
      <c r="Q101" s="419"/>
    </row>
    <row r="102" spans="2:17" ht="12.75" customHeight="1">
      <c r="B102" s="411" t="s">
        <v>453</v>
      </c>
      <c r="C102" s="1203" t="s">
        <v>454</v>
      </c>
      <c r="D102" s="1204"/>
      <c r="E102" s="1204"/>
      <c r="F102" s="1205"/>
      <c r="G102" s="412">
        <v>869.82133311678422</v>
      </c>
      <c r="H102" s="433">
        <f t="shared" si="12"/>
        <v>6.0304636224482407E-4</v>
      </c>
      <c r="I102" s="412">
        <v>134.62717004847624</v>
      </c>
      <c r="J102" s="433">
        <f t="shared" si="13"/>
        <v>9.3336898126122019E-5</v>
      </c>
      <c r="K102" s="412">
        <v>291.55149683473894</v>
      </c>
      <c r="L102" s="433">
        <f t="shared" si="14"/>
        <v>2.0213239533137177E-4</v>
      </c>
      <c r="M102" s="412">
        <v>0</v>
      </c>
      <c r="N102" s="416">
        <f t="shared" si="15"/>
        <v>0</v>
      </c>
      <c r="O102" s="417">
        <f t="shared" si="11"/>
        <v>1295.9999999999995</v>
      </c>
      <c r="P102" s="451">
        <f t="shared" si="16"/>
        <v>8.9994758162459084E-4</v>
      </c>
      <c r="Q102" s="419"/>
    </row>
    <row r="103" spans="2:17" ht="12.75" customHeight="1">
      <c r="B103" s="411" t="s">
        <v>455</v>
      </c>
      <c r="C103" s="1203" t="s">
        <v>456</v>
      </c>
      <c r="D103" s="1204"/>
      <c r="E103" s="1204"/>
      <c r="F103" s="1205"/>
      <c r="G103" s="412">
        <v>0</v>
      </c>
      <c r="H103" s="433">
        <f t="shared" si="12"/>
        <v>0</v>
      </c>
      <c r="I103" s="412">
        <v>0</v>
      </c>
      <c r="J103" s="433">
        <f t="shared" si="13"/>
        <v>0</v>
      </c>
      <c r="K103" s="412">
        <v>0</v>
      </c>
      <c r="L103" s="433">
        <f t="shared" si="14"/>
        <v>0</v>
      </c>
      <c r="M103" s="412">
        <v>0</v>
      </c>
      <c r="N103" s="416">
        <f t="shared" si="15"/>
        <v>0</v>
      </c>
      <c r="O103" s="417">
        <f t="shared" si="11"/>
        <v>0</v>
      </c>
      <c r="P103" s="451">
        <f t="shared" si="16"/>
        <v>0</v>
      </c>
      <c r="Q103" s="419"/>
    </row>
    <row r="104" spans="2:17" ht="12.75" customHeight="1">
      <c r="B104" s="411" t="s">
        <v>457</v>
      </c>
      <c r="C104" s="1203" t="s">
        <v>458</v>
      </c>
      <c r="D104" s="1204"/>
      <c r="E104" s="1204"/>
      <c r="F104" s="1205"/>
      <c r="G104" s="412">
        <v>703.37404097715273</v>
      </c>
      <c r="H104" s="433">
        <f t="shared" si="12"/>
        <v>4.8764860156834541E-4</v>
      </c>
      <c r="I104" s="412">
        <v>108.86518071821229</v>
      </c>
      <c r="J104" s="433">
        <f t="shared" si="13"/>
        <v>7.5476133669888804E-5</v>
      </c>
      <c r="K104" s="412">
        <v>235.76077830463456</v>
      </c>
      <c r="L104" s="433">
        <f t="shared" si="14"/>
        <v>1.6345273943462778E-4</v>
      </c>
      <c r="M104" s="412">
        <v>0</v>
      </c>
      <c r="N104" s="416">
        <f t="shared" si="15"/>
        <v>0</v>
      </c>
      <c r="O104" s="417">
        <f t="shared" si="11"/>
        <v>1047.9999999999995</v>
      </c>
      <c r="P104" s="451">
        <f t="shared" si="16"/>
        <v>7.277353900791443E-4</v>
      </c>
      <c r="Q104" s="419"/>
    </row>
    <row r="105" spans="2:17" ht="12.75" customHeight="1">
      <c r="B105" s="411" t="s">
        <v>459</v>
      </c>
      <c r="C105" s="1203" t="s">
        <v>460</v>
      </c>
      <c r="D105" s="1204"/>
      <c r="E105" s="1204"/>
      <c r="F105" s="1205"/>
      <c r="G105" s="412">
        <v>0</v>
      </c>
      <c r="H105" s="433">
        <f t="shared" si="12"/>
        <v>0</v>
      </c>
      <c r="I105" s="412">
        <v>0</v>
      </c>
      <c r="J105" s="433">
        <f t="shared" si="13"/>
        <v>0</v>
      </c>
      <c r="K105" s="412">
        <v>0</v>
      </c>
      <c r="L105" s="433">
        <f t="shared" si="14"/>
        <v>0</v>
      </c>
      <c r="M105" s="412">
        <v>0</v>
      </c>
      <c r="N105" s="416">
        <f t="shared" si="15"/>
        <v>0</v>
      </c>
      <c r="O105" s="417">
        <f t="shared" si="11"/>
        <v>0</v>
      </c>
      <c r="P105" s="418">
        <f t="shared" si="16"/>
        <v>0</v>
      </c>
      <c r="Q105" s="419"/>
    </row>
    <row r="106" spans="2:17" s="410" customFormat="1" ht="12.75" customHeight="1" thickBot="1">
      <c r="B106" s="438" t="s">
        <v>461</v>
      </c>
      <c r="C106" s="1206" t="s">
        <v>462</v>
      </c>
      <c r="D106" s="1207"/>
      <c r="E106" s="1207"/>
      <c r="F106" s="1208"/>
      <c r="G106" s="423">
        <v>4030.9775668976895</v>
      </c>
      <c r="H106" s="439">
        <f t="shared" si="12"/>
        <v>2.794673187995689E-3</v>
      </c>
      <c r="I106" s="423">
        <v>623.89720934502191</v>
      </c>
      <c r="J106" s="439">
        <f t="shared" si="13"/>
        <v>4.3254738437151918E-4</v>
      </c>
      <c r="K106" s="423">
        <v>1351.1252237572855</v>
      </c>
      <c r="L106" s="439">
        <f t="shared" si="14"/>
        <v>9.3673392466066274E-4</v>
      </c>
      <c r="M106" s="423">
        <v>0</v>
      </c>
      <c r="N106" s="426">
        <f t="shared" si="15"/>
        <v>0</v>
      </c>
      <c r="O106" s="440">
        <f t="shared" si="11"/>
        <v>6005.9999999999964</v>
      </c>
      <c r="P106" s="455">
        <f t="shared" si="16"/>
        <v>4.1705904129917372E-3</v>
      </c>
      <c r="Q106" s="419"/>
    </row>
    <row r="107" spans="2:17" s="410" customFormat="1" ht="12.75" customHeight="1">
      <c r="B107" s="442" t="s">
        <v>463</v>
      </c>
      <c r="C107" s="1209" t="s">
        <v>464</v>
      </c>
      <c r="D107" s="1210"/>
      <c r="E107" s="1210"/>
      <c r="F107" s="1211"/>
      <c r="G107" s="443">
        <v>0</v>
      </c>
      <c r="H107" s="444"/>
      <c r="I107" s="443">
        <v>0</v>
      </c>
      <c r="J107" s="444"/>
      <c r="K107" s="443">
        <v>0</v>
      </c>
      <c r="L107" s="444"/>
      <c r="M107" s="443">
        <v>0</v>
      </c>
      <c r="N107" s="445"/>
      <c r="O107" s="446"/>
      <c r="P107" s="452"/>
      <c r="Q107" s="419"/>
    </row>
    <row r="108" spans="2:17" s="410" customFormat="1" ht="12.75" customHeight="1">
      <c r="B108" s="411" t="s">
        <v>465</v>
      </c>
      <c r="C108" s="1203" t="s">
        <v>466</v>
      </c>
      <c r="D108" s="1204"/>
      <c r="E108" s="1204"/>
      <c r="F108" s="1205"/>
      <c r="G108" s="412">
        <v>0</v>
      </c>
      <c r="H108" s="433">
        <f t="shared" ref="H108:H114" si="17">G108/($O$159+0.0000000001)</f>
        <v>0</v>
      </c>
      <c r="I108" s="412">
        <v>0</v>
      </c>
      <c r="J108" s="433">
        <f t="shared" ref="J108:J114" si="18">I108/($O$159+0.0000000001)</f>
        <v>0</v>
      </c>
      <c r="K108" s="412">
        <v>580</v>
      </c>
      <c r="L108" s="433">
        <f t="shared" ref="L108:L114" si="19">K108/($O$159+0.0000000001)</f>
        <v>4.0211348789146958E-4</v>
      </c>
      <c r="M108" s="412">
        <v>0</v>
      </c>
      <c r="N108" s="416">
        <f t="shared" ref="N108:N114" si="20">M108/($O$159+0.0000000001)</f>
        <v>0</v>
      </c>
      <c r="O108" s="417">
        <f t="shared" si="11"/>
        <v>580</v>
      </c>
      <c r="P108" s="451">
        <f t="shared" ref="P108:P114" si="21">O108/SUM($O$27:$O$155)</f>
        <v>4.0275431893693119E-4</v>
      </c>
      <c r="Q108" s="419"/>
    </row>
    <row r="109" spans="2:17" ht="12.75" customHeight="1">
      <c r="B109" s="411" t="s">
        <v>467</v>
      </c>
      <c r="C109" s="1203" t="s">
        <v>468</v>
      </c>
      <c r="D109" s="1204"/>
      <c r="E109" s="1204"/>
      <c r="F109" s="1205"/>
      <c r="G109" s="412">
        <v>0</v>
      </c>
      <c r="H109" s="433">
        <f t="shared" si="17"/>
        <v>0</v>
      </c>
      <c r="I109" s="412">
        <v>0</v>
      </c>
      <c r="J109" s="433">
        <f t="shared" si="18"/>
        <v>0</v>
      </c>
      <c r="K109" s="412">
        <v>5975.15</v>
      </c>
      <c r="L109" s="433">
        <f t="shared" si="19"/>
        <v>4.1425662192667492E-3</v>
      </c>
      <c r="M109" s="412">
        <v>0</v>
      </c>
      <c r="N109" s="416">
        <f t="shared" si="20"/>
        <v>0</v>
      </c>
      <c r="O109" s="417">
        <f t="shared" si="11"/>
        <v>5975.15</v>
      </c>
      <c r="P109" s="451">
        <f t="shared" si="21"/>
        <v>4.1491680496482837E-3</v>
      </c>
      <c r="Q109" s="419"/>
    </row>
    <row r="110" spans="2:17" ht="12.75" customHeight="1">
      <c r="B110" s="411" t="s">
        <v>469</v>
      </c>
      <c r="C110" s="1203" t="s">
        <v>470</v>
      </c>
      <c r="D110" s="1204"/>
      <c r="E110" s="1204"/>
      <c r="F110" s="1205"/>
      <c r="G110" s="412">
        <v>138</v>
      </c>
      <c r="H110" s="433">
        <f t="shared" si="17"/>
        <v>9.5675278153487596E-5</v>
      </c>
      <c r="I110" s="412">
        <v>0</v>
      </c>
      <c r="J110" s="433">
        <f t="shared" si="18"/>
        <v>0</v>
      </c>
      <c r="K110" s="412">
        <v>0</v>
      </c>
      <c r="L110" s="433">
        <f t="shared" si="19"/>
        <v>0</v>
      </c>
      <c r="M110" s="412">
        <v>0</v>
      </c>
      <c r="N110" s="416">
        <f t="shared" si="20"/>
        <v>0</v>
      </c>
      <c r="O110" s="417">
        <f t="shared" si="11"/>
        <v>138</v>
      </c>
      <c r="P110" s="451">
        <f t="shared" si="21"/>
        <v>9.5827751747062944E-5</v>
      </c>
      <c r="Q110" s="419"/>
    </row>
    <row r="111" spans="2:17" ht="12.75" customHeight="1">
      <c r="B111" s="411" t="s">
        <v>471</v>
      </c>
      <c r="C111" s="1203" t="s">
        <v>472</v>
      </c>
      <c r="D111" s="1204"/>
      <c r="E111" s="1204"/>
      <c r="F111" s="1205"/>
      <c r="G111" s="412">
        <v>3271</v>
      </c>
      <c r="H111" s="433">
        <f t="shared" si="17"/>
        <v>2.2677814118844774E-3</v>
      </c>
      <c r="I111" s="412">
        <v>0</v>
      </c>
      <c r="J111" s="433">
        <f t="shared" si="18"/>
        <v>0</v>
      </c>
      <c r="K111" s="412">
        <v>0</v>
      </c>
      <c r="L111" s="433">
        <f t="shared" si="19"/>
        <v>0</v>
      </c>
      <c r="M111" s="412">
        <v>0</v>
      </c>
      <c r="N111" s="416">
        <f t="shared" si="20"/>
        <v>0</v>
      </c>
      <c r="O111" s="417">
        <f t="shared" si="11"/>
        <v>3271</v>
      </c>
      <c r="P111" s="451">
        <f t="shared" si="21"/>
        <v>2.2713954780046587E-3</v>
      </c>
      <c r="Q111" s="419"/>
    </row>
    <row r="112" spans="2:17" ht="12.75" customHeight="1">
      <c r="B112" s="411" t="s">
        <v>473</v>
      </c>
      <c r="C112" s="1203" t="s">
        <v>474</v>
      </c>
      <c r="D112" s="1204"/>
      <c r="E112" s="1204"/>
      <c r="F112" s="1205"/>
      <c r="G112" s="412">
        <v>0</v>
      </c>
      <c r="H112" s="433">
        <f t="shared" si="17"/>
        <v>0</v>
      </c>
      <c r="I112" s="412">
        <v>0</v>
      </c>
      <c r="J112" s="433">
        <f t="shared" si="18"/>
        <v>0</v>
      </c>
      <c r="K112" s="412">
        <v>0</v>
      </c>
      <c r="L112" s="433">
        <f t="shared" si="19"/>
        <v>0</v>
      </c>
      <c r="M112" s="412">
        <v>0</v>
      </c>
      <c r="N112" s="416">
        <f t="shared" si="20"/>
        <v>0</v>
      </c>
      <c r="O112" s="417">
        <f t="shared" si="11"/>
        <v>0</v>
      </c>
      <c r="P112" s="418">
        <f t="shared" si="21"/>
        <v>0</v>
      </c>
      <c r="Q112" s="419"/>
    </row>
    <row r="113" spans="2:17" ht="12.75" customHeight="1">
      <c r="B113" s="411" t="s">
        <v>475</v>
      </c>
      <c r="C113" s="1203" t="s">
        <v>476</v>
      </c>
      <c r="D113" s="1204"/>
      <c r="E113" s="1204"/>
      <c r="F113" s="1205"/>
      <c r="G113" s="412">
        <v>0</v>
      </c>
      <c r="H113" s="433">
        <f t="shared" si="17"/>
        <v>0</v>
      </c>
      <c r="I113" s="412">
        <v>0</v>
      </c>
      <c r="J113" s="433">
        <f t="shared" si="18"/>
        <v>0</v>
      </c>
      <c r="K113" s="412">
        <v>0</v>
      </c>
      <c r="L113" s="433">
        <f t="shared" si="19"/>
        <v>0</v>
      </c>
      <c r="M113" s="412">
        <v>0</v>
      </c>
      <c r="N113" s="416">
        <f t="shared" si="20"/>
        <v>0</v>
      </c>
      <c r="O113" s="417">
        <f t="shared" si="11"/>
        <v>0</v>
      </c>
      <c r="P113" s="418">
        <f t="shared" si="21"/>
        <v>0</v>
      </c>
      <c r="Q113" s="419"/>
    </row>
    <row r="114" spans="2:17" s="410" customFormat="1" ht="12.75" customHeight="1" thickBot="1">
      <c r="B114" s="420" t="s">
        <v>477</v>
      </c>
      <c r="C114" s="1212" t="s">
        <v>478</v>
      </c>
      <c r="D114" s="1213"/>
      <c r="E114" s="1213"/>
      <c r="F114" s="1214"/>
      <c r="G114" s="421">
        <v>0</v>
      </c>
      <c r="H114" s="435">
        <f t="shared" si="17"/>
        <v>0</v>
      </c>
      <c r="I114" s="421">
        <v>0</v>
      </c>
      <c r="J114" s="435">
        <f t="shared" si="18"/>
        <v>0</v>
      </c>
      <c r="K114" s="421">
        <v>17539</v>
      </c>
      <c r="L114" s="435">
        <f t="shared" si="19"/>
        <v>1.2159773214014629E-2</v>
      </c>
      <c r="M114" s="421">
        <v>0</v>
      </c>
      <c r="N114" s="436">
        <f t="shared" si="20"/>
        <v>0</v>
      </c>
      <c r="O114" s="427">
        <f t="shared" si="11"/>
        <v>17539</v>
      </c>
      <c r="P114" s="428">
        <f t="shared" si="21"/>
        <v>1.2179151723853166E-2</v>
      </c>
      <c r="Q114" s="419"/>
    </row>
    <row r="115" spans="2:17" s="410" customFormat="1" ht="12.75" customHeight="1">
      <c r="B115" s="397" t="s">
        <v>479</v>
      </c>
      <c r="C115" s="1215" t="s">
        <v>480</v>
      </c>
      <c r="D115" s="1216"/>
      <c r="E115" s="1216"/>
      <c r="F115" s="1217"/>
      <c r="G115" s="429">
        <v>0</v>
      </c>
      <c r="H115" s="430"/>
      <c r="I115" s="429">
        <v>0</v>
      </c>
      <c r="J115" s="430"/>
      <c r="K115" s="429">
        <v>0</v>
      </c>
      <c r="L115" s="430"/>
      <c r="M115" s="429">
        <v>0</v>
      </c>
      <c r="N115" s="431"/>
      <c r="O115" s="408"/>
      <c r="P115" s="454"/>
      <c r="Q115" s="419"/>
    </row>
    <row r="116" spans="2:17" s="410" customFormat="1" ht="12.75" customHeight="1">
      <c r="B116" s="411" t="s">
        <v>481</v>
      </c>
      <c r="C116" s="1203" t="s">
        <v>482</v>
      </c>
      <c r="D116" s="1204"/>
      <c r="E116" s="1204"/>
      <c r="F116" s="1205"/>
      <c r="G116" s="412">
        <v>0</v>
      </c>
      <c r="H116" s="433">
        <f>G116/($O$159+0.0000000001)</f>
        <v>0</v>
      </c>
      <c r="I116" s="412">
        <v>0</v>
      </c>
      <c r="J116" s="433">
        <f>I116/($O$159+0.0000000001)</f>
        <v>0</v>
      </c>
      <c r="K116" s="412">
        <v>1685</v>
      </c>
      <c r="L116" s="433">
        <f>K116/($O$159+0.0000000001)</f>
        <v>1.1682090122364247E-3</v>
      </c>
      <c r="M116" s="412">
        <v>0</v>
      </c>
      <c r="N116" s="416">
        <f>M116/($O$159+0.0000000001)</f>
        <v>0</v>
      </c>
      <c r="O116" s="417">
        <f t="shared" si="11"/>
        <v>1685</v>
      </c>
      <c r="P116" s="418">
        <f>O116/SUM($O$27:$O$155)</f>
        <v>1.1700707369116019E-3</v>
      </c>
      <c r="Q116" s="419"/>
    </row>
    <row r="117" spans="2:17" ht="12.75" customHeight="1">
      <c r="B117" s="411" t="s">
        <v>483</v>
      </c>
      <c r="C117" s="1203" t="s">
        <v>484</v>
      </c>
      <c r="D117" s="1204"/>
      <c r="E117" s="1204"/>
      <c r="F117" s="1205"/>
      <c r="G117" s="412">
        <v>908.94</v>
      </c>
      <c r="H117" s="433">
        <f>G117/($O$159+0.0000000001)</f>
        <v>6.301672994552972E-4</v>
      </c>
      <c r="I117" s="412">
        <v>0</v>
      </c>
      <c r="J117" s="433">
        <f>I117/($O$159+0.0000000001)</f>
        <v>0</v>
      </c>
      <c r="K117" s="412">
        <v>0</v>
      </c>
      <c r="L117" s="433">
        <f>K117/($O$159+0.0000000001)</f>
        <v>0</v>
      </c>
      <c r="M117" s="412">
        <v>0</v>
      </c>
      <c r="N117" s="416">
        <f>M117/($O$159+0.0000000001)</f>
        <v>0</v>
      </c>
      <c r="O117" s="417">
        <f t="shared" si="11"/>
        <v>908.94</v>
      </c>
      <c r="P117" s="418">
        <f>O117/SUM($O$27:$O$155)</f>
        <v>6.3117157009402465E-4</v>
      </c>
      <c r="Q117" s="419"/>
    </row>
    <row r="118" spans="2:17" ht="12.75" customHeight="1">
      <c r="B118" s="411" t="s">
        <v>485</v>
      </c>
      <c r="C118" s="1203" t="s">
        <v>486</v>
      </c>
      <c r="D118" s="1204"/>
      <c r="E118" s="1204"/>
      <c r="F118" s="1205"/>
      <c r="G118" s="412">
        <v>0</v>
      </c>
      <c r="H118" s="433">
        <f>G118/($O$159+0.0000000001)</f>
        <v>0</v>
      </c>
      <c r="I118" s="412">
        <v>0</v>
      </c>
      <c r="J118" s="433">
        <f>I118/($O$159+0.0000000001)</f>
        <v>0</v>
      </c>
      <c r="K118" s="412">
        <v>0</v>
      </c>
      <c r="L118" s="433">
        <f>K118/($O$159+0.0000000001)</f>
        <v>0</v>
      </c>
      <c r="M118" s="412">
        <v>0</v>
      </c>
      <c r="N118" s="416">
        <f>M118/($O$159+0.0000000001)</f>
        <v>0</v>
      </c>
      <c r="O118" s="417">
        <f t="shared" si="11"/>
        <v>0</v>
      </c>
      <c r="P118" s="418">
        <f>O118/SUM($O$27:$O$155)</f>
        <v>0</v>
      </c>
      <c r="Q118" s="419"/>
    </row>
    <row r="119" spans="2:17" s="410" customFormat="1" ht="12.75" customHeight="1" thickBot="1">
      <c r="B119" s="438" t="s">
        <v>487</v>
      </c>
      <c r="C119" s="1206" t="s">
        <v>488</v>
      </c>
      <c r="D119" s="1207"/>
      <c r="E119" s="1207"/>
      <c r="F119" s="1208"/>
      <c r="G119" s="423">
        <v>0</v>
      </c>
      <c r="H119" s="439">
        <f>G119/($O$159+0.0000000001)</f>
        <v>0</v>
      </c>
      <c r="I119" s="423">
        <v>0</v>
      </c>
      <c r="J119" s="439">
        <f>I119/($O$159+0.0000000001)</f>
        <v>0</v>
      </c>
      <c r="K119" s="423">
        <v>952</v>
      </c>
      <c r="L119" s="439">
        <f>K119/($O$159+0.0000000001)</f>
        <v>6.6002075943565356E-4</v>
      </c>
      <c r="M119" s="423">
        <v>0</v>
      </c>
      <c r="N119" s="426">
        <f>M119/($O$159+0.0000000001)</f>
        <v>0</v>
      </c>
      <c r="O119" s="440">
        <f t="shared" si="11"/>
        <v>952</v>
      </c>
      <c r="P119" s="441">
        <f>O119/SUM($O$27:$O$155)</f>
        <v>6.6107260625510088E-4</v>
      </c>
      <c r="Q119" s="419"/>
    </row>
    <row r="120" spans="2:17" ht="12.75" customHeight="1">
      <c r="B120" s="442" t="s">
        <v>489</v>
      </c>
      <c r="C120" s="1209" t="s">
        <v>490</v>
      </c>
      <c r="D120" s="1210"/>
      <c r="E120" s="1210"/>
      <c r="F120" s="1211"/>
      <c r="G120" s="443">
        <v>0</v>
      </c>
      <c r="H120" s="444"/>
      <c r="I120" s="443">
        <v>0</v>
      </c>
      <c r="J120" s="444"/>
      <c r="K120" s="443">
        <v>0</v>
      </c>
      <c r="L120" s="444"/>
      <c r="M120" s="443">
        <v>0</v>
      </c>
      <c r="N120" s="445"/>
      <c r="O120" s="446"/>
      <c r="P120" s="452"/>
      <c r="Q120" s="419"/>
    </row>
    <row r="121" spans="2:17" ht="12.75" customHeight="1">
      <c r="B121" s="411" t="s">
        <v>491</v>
      </c>
      <c r="C121" s="1203" t="s">
        <v>492</v>
      </c>
      <c r="D121" s="1204"/>
      <c r="E121" s="1204"/>
      <c r="F121" s="1205"/>
      <c r="G121" s="412">
        <v>0</v>
      </c>
      <c r="H121" s="433">
        <f t="shared" ref="H121:H130" si="22">G121/($O$159+0.0000000001)</f>
        <v>0</v>
      </c>
      <c r="I121" s="412">
        <v>0</v>
      </c>
      <c r="J121" s="433">
        <f t="shared" ref="J121:J130" si="23">I121/($O$159+0.0000000001)</f>
        <v>0</v>
      </c>
      <c r="K121" s="412">
        <v>0</v>
      </c>
      <c r="L121" s="433">
        <f t="shared" ref="L121:L130" si="24">K121/($O$159+0.0000000001)</f>
        <v>0</v>
      </c>
      <c r="M121" s="412">
        <v>0</v>
      </c>
      <c r="N121" s="416">
        <f t="shared" ref="N121:N130" si="25">M121/($O$159+0.0000000001)</f>
        <v>0</v>
      </c>
      <c r="O121" s="417">
        <f t="shared" si="11"/>
        <v>0</v>
      </c>
      <c r="P121" s="451">
        <f t="shared" ref="P121:P130" si="26">O121/SUM($O$27:$O$155)</f>
        <v>0</v>
      </c>
      <c r="Q121" s="419"/>
    </row>
    <row r="122" spans="2:17" ht="12.75" customHeight="1">
      <c r="B122" s="411" t="s">
        <v>493</v>
      </c>
      <c r="C122" s="1203" t="s">
        <v>494</v>
      </c>
      <c r="D122" s="1204"/>
      <c r="E122" s="1204"/>
      <c r="F122" s="1205"/>
      <c r="G122" s="412">
        <v>0</v>
      </c>
      <c r="H122" s="433">
        <f t="shared" si="22"/>
        <v>0</v>
      </c>
      <c r="I122" s="412">
        <v>0</v>
      </c>
      <c r="J122" s="433">
        <f t="shared" si="23"/>
        <v>0</v>
      </c>
      <c r="K122" s="412">
        <v>898</v>
      </c>
      <c r="L122" s="433">
        <f t="shared" si="24"/>
        <v>6.2258260711472362E-4</v>
      </c>
      <c r="M122" s="412">
        <v>0</v>
      </c>
      <c r="N122" s="416">
        <f t="shared" si="25"/>
        <v>0</v>
      </c>
      <c r="O122" s="417">
        <f t="shared" si="11"/>
        <v>898</v>
      </c>
      <c r="P122" s="451">
        <f t="shared" si="26"/>
        <v>6.2357479035407624E-4</v>
      </c>
      <c r="Q122" s="419"/>
    </row>
    <row r="123" spans="2:17" ht="12.75" customHeight="1">
      <c r="B123" s="411" t="s">
        <v>495</v>
      </c>
      <c r="C123" s="1203" t="s">
        <v>496</v>
      </c>
      <c r="D123" s="1204"/>
      <c r="E123" s="1204"/>
      <c r="F123" s="1205"/>
      <c r="G123" s="412">
        <v>0</v>
      </c>
      <c r="H123" s="433">
        <f t="shared" si="22"/>
        <v>0</v>
      </c>
      <c r="I123" s="412">
        <v>0</v>
      </c>
      <c r="J123" s="433">
        <f t="shared" si="23"/>
        <v>0</v>
      </c>
      <c r="K123" s="412">
        <v>1036</v>
      </c>
      <c r="L123" s="433">
        <f t="shared" si="24"/>
        <v>7.182578852682112E-4</v>
      </c>
      <c r="M123" s="412">
        <v>0</v>
      </c>
      <c r="N123" s="416">
        <f t="shared" si="25"/>
        <v>0</v>
      </c>
      <c r="O123" s="417">
        <f t="shared" si="11"/>
        <v>1036</v>
      </c>
      <c r="P123" s="451">
        <f t="shared" si="26"/>
        <v>7.1940254210113921E-4</v>
      </c>
      <c r="Q123" s="419"/>
    </row>
    <row r="124" spans="2:17" ht="12.75" customHeight="1">
      <c r="B124" s="411" t="s">
        <v>497</v>
      </c>
      <c r="C124" s="1203" t="s">
        <v>498</v>
      </c>
      <c r="D124" s="1204"/>
      <c r="E124" s="1204"/>
      <c r="F124" s="1205"/>
      <c r="G124" s="412">
        <v>0</v>
      </c>
      <c r="H124" s="433">
        <f t="shared" si="22"/>
        <v>0</v>
      </c>
      <c r="I124" s="412">
        <v>0</v>
      </c>
      <c r="J124" s="433">
        <f t="shared" si="23"/>
        <v>0</v>
      </c>
      <c r="K124" s="412">
        <v>104</v>
      </c>
      <c r="L124" s="433">
        <f t="shared" si="24"/>
        <v>7.2103108173642824E-5</v>
      </c>
      <c r="M124" s="412">
        <v>0</v>
      </c>
      <c r="N124" s="416">
        <f t="shared" si="25"/>
        <v>0</v>
      </c>
      <c r="O124" s="417">
        <f t="shared" si="11"/>
        <v>104</v>
      </c>
      <c r="P124" s="451">
        <f t="shared" si="26"/>
        <v>7.2218015809380774E-5</v>
      </c>
      <c r="Q124" s="419"/>
    </row>
    <row r="125" spans="2:17" ht="12.75" customHeight="1">
      <c r="B125" s="411" t="s">
        <v>499</v>
      </c>
      <c r="C125" s="1203" t="s">
        <v>500</v>
      </c>
      <c r="D125" s="1204"/>
      <c r="E125" s="1204"/>
      <c r="F125" s="1205"/>
      <c r="G125" s="412">
        <v>0</v>
      </c>
      <c r="H125" s="433">
        <f t="shared" si="22"/>
        <v>0</v>
      </c>
      <c r="I125" s="412">
        <v>0</v>
      </c>
      <c r="J125" s="433">
        <f t="shared" si="23"/>
        <v>0</v>
      </c>
      <c r="K125" s="412">
        <v>1075</v>
      </c>
      <c r="L125" s="433">
        <f t="shared" si="24"/>
        <v>7.452965508333273E-4</v>
      </c>
      <c r="M125" s="412">
        <v>0</v>
      </c>
      <c r="N125" s="416">
        <f t="shared" si="25"/>
        <v>0</v>
      </c>
      <c r="O125" s="417">
        <f t="shared" si="11"/>
        <v>1075</v>
      </c>
      <c r="P125" s="451">
        <f t="shared" si="26"/>
        <v>7.46484298029657E-4</v>
      </c>
      <c r="Q125" s="419"/>
    </row>
    <row r="126" spans="2:17" ht="12.75" customHeight="1">
      <c r="B126" s="411" t="s">
        <v>501</v>
      </c>
      <c r="C126" s="1203" t="s">
        <v>502</v>
      </c>
      <c r="D126" s="1204"/>
      <c r="E126" s="1204"/>
      <c r="F126" s="1205"/>
      <c r="G126" s="412">
        <v>0</v>
      </c>
      <c r="H126" s="433">
        <f t="shared" si="22"/>
        <v>0</v>
      </c>
      <c r="I126" s="412">
        <v>0</v>
      </c>
      <c r="J126" s="433">
        <f t="shared" si="23"/>
        <v>0</v>
      </c>
      <c r="K126" s="412">
        <v>148</v>
      </c>
      <c r="L126" s="433">
        <f t="shared" si="24"/>
        <v>1.0260826932403018E-4</v>
      </c>
      <c r="M126" s="412">
        <v>0</v>
      </c>
      <c r="N126" s="416">
        <f t="shared" si="25"/>
        <v>0</v>
      </c>
      <c r="O126" s="417">
        <f t="shared" si="11"/>
        <v>148</v>
      </c>
      <c r="P126" s="451">
        <f t="shared" si="26"/>
        <v>1.0277179172873416E-4</v>
      </c>
      <c r="Q126" s="419"/>
    </row>
    <row r="127" spans="2:17" ht="12.75" customHeight="1">
      <c r="B127" s="411" t="s">
        <v>503</v>
      </c>
      <c r="C127" s="1203" t="s">
        <v>504</v>
      </c>
      <c r="D127" s="1204"/>
      <c r="E127" s="1204"/>
      <c r="F127" s="1205"/>
      <c r="G127" s="412">
        <v>0</v>
      </c>
      <c r="H127" s="433">
        <f t="shared" si="22"/>
        <v>0</v>
      </c>
      <c r="I127" s="412">
        <v>0</v>
      </c>
      <c r="J127" s="433">
        <f t="shared" si="23"/>
        <v>0</v>
      </c>
      <c r="K127" s="412">
        <v>449</v>
      </c>
      <c r="L127" s="433">
        <f t="shared" si="24"/>
        <v>3.1129130355736181E-4</v>
      </c>
      <c r="M127" s="412">
        <v>0</v>
      </c>
      <c r="N127" s="416">
        <f t="shared" si="25"/>
        <v>0</v>
      </c>
      <c r="O127" s="417">
        <f t="shared" si="11"/>
        <v>449</v>
      </c>
      <c r="P127" s="451">
        <f t="shared" si="26"/>
        <v>3.1178739517703812E-4</v>
      </c>
      <c r="Q127" s="419"/>
    </row>
    <row r="128" spans="2:17" ht="12.75" customHeight="1">
      <c r="B128" s="411" t="s">
        <v>505</v>
      </c>
      <c r="C128" s="1203" t="s">
        <v>506</v>
      </c>
      <c r="D128" s="1204"/>
      <c r="E128" s="1204"/>
      <c r="F128" s="1205"/>
      <c r="G128" s="412">
        <v>0</v>
      </c>
      <c r="H128" s="433">
        <f t="shared" si="22"/>
        <v>0</v>
      </c>
      <c r="I128" s="412">
        <v>0</v>
      </c>
      <c r="J128" s="433">
        <f t="shared" si="23"/>
        <v>0</v>
      </c>
      <c r="K128" s="412">
        <v>0</v>
      </c>
      <c r="L128" s="433">
        <f t="shared" si="24"/>
        <v>0</v>
      </c>
      <c r="M128" s="412">
        <v>0</v>
      </c>
      <c r="N128" s="416">
        <f t="shared" si="25"/>
        <v>0</v>
      </c>
      <c r="O128" s="417">
        <f t="shared" si="11"/>
        <v>0</v>
      </c>
      <c r="P128" s="451">
        <f t="shared" si="26"/>
        <v>0</v>
      </c>
      <c r="Q128" s="419"/>
    </row>
    <row r="129" spans="2:17" ht="12.75" customHeight="1">
      <c r="B129" s="411" t="s">
        <v>507</v>
      </c>
      <c r="C129" s="1203" t="s">
        <v>508</v>
      </c>
      <c r="D129" s="1204"/>
      <c r="E129" s="1204"/>
      <c r="F129" s="1205"/>
      <c r="G129" s="412">
        <v>0</v>
      </c>
      <c r="H129" s="433">
        <f t="shared" si="22"/>
        <v>0</v>
      </c>
      <c r="I129" s="412">
        <v>0</v>
      </c>
      <c r="J129" s="433">
        <f t="shared" si="23"/>
        <v>0</v>
      </c>
      <c r="K129" s="412">
        <v>705</v>
      </c>
      <c r="L129" s="433">
        <f t="shared" si="24"/>
        <v>4.8877587752325187E-4</v>
      </c>
      <c r="M129" s="412">
        <v>0</v>
      </c>
      <c r="N129" s="416">
        <f t="shared" si="25"/>
        <v>0</v>
      </c>
      <c r="O129" s="417">
        <f t="shared" si="11"/>
        <v>705</v>
      </c>
      <c r="P129" s="451">
        <f t="shared" si="26"/>
        <v>4.895548187078216E-4</v>
      </c>
      <c r="Q129" s="419"/>
    </row>
    <row r="130" spans="2:17" s="410" customFormat="1" ht="12.75" customHeight="1" thickBot="1">
      <c r="B130" s="411" t="s">
        <v>509</v>
      </c>
      <c r="C130" s="1203" t="s">
        <v>510</v>
      </c>
      <c r="D130" s="1204"/>
      <c r="E130" s="1204"/>
      <c r="F130" s="1205"/>
      <c r="G130" s="412">
        <v>0</v>
      </c>
      <c r="H130" s="433">
        <f t="shared" si="22"/>
        <v>0</v>
      </c>
      <c r="I130" s="412">
        <v>0</v>
      </c>
      <c r="J130" s="433">
        <f t="shared" si="23"/>
        <v>0</v>
      </c>
      <c r="K130" s="412">
        <v>1653</v>
      </c>
      <c r="L130" s="433">
        <f t="shared" si="24"/>
        <v>1.1460234404906883E-3</v>
      </c>
      <c r="M130" s="412">
        <v>0</v>
      </c>
      <c r="N130" s="416">
        <f t="shared" si="25"/>
        <v>0</v>
      </c>
      <c r="O130" s="417">
        <f t="shared" si="11"/>
        <v>1653</v>
      </c>
      <c r="P130" s="451">
        <f t="shared" si="26"/>
        <v>1.1478498089702539E-3</v>
      </c>
      <c r="Q130" s="419"/>
    </row>
    <row r="131" spans="2:17" ht="12.75" customHeight="1">
      <c r="B131" s="397" t="s">
        <v>511</v>
      </c>
      <c r="C131" s="1215" t="s">
        <v>512</v>
      </c>
      <c r="D131" s="1216"/>
      <c r="E131" s="1216"/>
      <c r="F131" s="1217"/>
      <c r="G131" s="429">
        <v>0</v>
      </c>
      <c r="H131" s="430"/>
      <c r="I131" s="429">
        <v>0</v>
      </c>
      <c r="J131" s="430"/>
      <c r="K131" s="429">
        <v>0</v>
      </c>
      <c r="L131" s="430"/>
      <c r="M131" s="429">
        <v>0</v>
      </c>
      <c r="N131" s="431"/>
      <c r="O131" s="408"/>
      <c r="P131" s="454"/>
      <c r="Q131" s="419"/>
    </row>
    <row r="132" spans="2:17" ht="12.75" customHeight="1">
      <c r="B132" s="411" t="s">
        <v>513</v>
      </c>
      <c r="C132" s="1203" t="s">
        <v>514</v>
      </c>
      <c r="D132" s="1204"/>
      <c r="E132" s="1204"/>
      <c r="F132" s="1205"/>
      <c r="G132" s="412">
        <v>0</v>
      </c>
      <c r="H132" s="433">
        <f t="shared" ref="H132:H140" si="27">G132/($O$159+0.0000000001)</f>
        <v>0</v>
      </c>
      <c r="I132" s="412">
        <v>0</v>
      </c>
      <c r="J132" s="433">
        <f t="shared" ref="J132:J140" si="28">I132/($O$159+0.0000000001)</f>
        <v>0</v>
      </c>
      <c r="K132" s="412">
        <v>170</v>
      </c>
      <c r="L132" s="433">
        <f t="shared" ref="L132:L140" si="29">K132/($O$159+0.0000000001)</f>
        <v>1.1786084989922385E-4</v>
      </c>
      <c r="M132" s="412">
        <v>0</v>
      </c>
      <c r="N132" s="416">
        <f t="shared" ref="N132:N140" si="30">M132/($O$159+0.0000000001)</f>
        <v>0</v>
      </c>
      <c r="O132" s="417">
        <f t="shared" si="11"/>
        <v>170</v>
      </c>
      <c r="P132" s="451">
        <f t="shared" ref="P132:P140" si="31">O132/SUM($O$27:$O$155)</f>
        <v>1.1804867968841087E-4</v>
      </c>
      <c r="Q132" s="419"/>
    </row>
    <row r="133" spans="2:17" ht="12.75" customHeight="1">
      <c r="B133" s="411" t="s">
        <v>515</v>
      </c>
      <c r="C133" s="1203" t="s">
        <v>516</v>
      </c>
      <c r="D133" s="1204"/>
      <c r="E133" s="1204"/>
      <c r="F133" s="1205"/>
      <c r="G133" s="412">
        <v>0</v>
      </c>
      <c r="H133" s="433">
        <f t="shared" si="27"/>
        <v>0</v>
      </c>
      <c r="I133" s="412">
        <v>0</v>
      </c>
      <c r="J133" s="433">
        <f t="shared" si="28"/>
        <v>0</v>
      </c>
      <c r="K133" s="412">
        <v>0</v>
      </c>
      <c r="L133" s="433">
        <f t="shared" si="29"/>
        <v>0</v>
      </c>
      <c r="M133" s="412">
        <v>0</v>
      </c>
      <c r="N133" s="416">
        <f t="shared" si="30"/>
        <v>0</v>
      </c>
      <c r="O133" s="417">
        <f t="shared" si="11"/>
        <v>0</v>
      </c>
      <c r="P133" s="451">
        <f t="shared" si="31"/>
        <v>0</v>
      </c>
      <c r="Q133" s="419"/>
    </row>
    <row r="134" spans="2:17" ht="12.75" customHeight="1">
      <c r="B134" s="411" t="s">
        <v>517</v>
      </c>
      <c r="C134" s="1203" t="s">
        <v>518</v>
      </c>
      <c r="D134" s="1204"/>
      <c r="E134" s="1204"/>
      <c r="F134" s="1205"/>
      <c r="G134" s="412">
        <v>0</v>
      </c>
      <c r="H134" s="433">
        <f t="shared" si="27"/>
        <v>0</v>
      </c>
      <c r="I134" s="412">
        <v>0</v>
      </c>
      <c r="J134" s="433">
        <f t="shared" si="28"/>
        <v>0</v>
      </c>
      <c r="K134" s="412">
        <v>0</v>
      </c>
      <c r="L134" s="433">
        <f t="shared" si="29"/>
        <v>0</v>
      </c>
      <c r="M134" s="412">
        <v>0</v>
      </c>
      <c r="N134" s="416">
        <f t="shared" si="30"/>
        <v>0</v>
      </c>
      <c r="O134" s="417">
        <f t="shared" si="11"/>
        <v>0</v>
      </c>
      <c r="P134" s="418">
        <f t="shared" si="31"/>
        <v>0</v>
      </c>
      <c r="Q134" s="419"/>
    </row>
    <row r="135" spans="2:17" ht="12.75" customHeight="1">
      <c r="B135" s="411" t="s">
        <v>519</v>
      </c>
      <c r="C135" s="1203" t="s">
        <v>520</v>
      </c>
      <c r="D135" s="1204"/>
      <c r="E135" s="1204"/>
      <c r="F135" s="1205"/>
      <c r="G135" s="412">
        <v>0</v>
      </c>
      <c r="H135" s="433">
        <f t="shared" si="27"/>
        <v>0</v>
      </c>
      <c r="I135" s="412">
        <v>0</v>
      </c>
      <c r="J135" s="433">
        <f t="shared" si="28"/>
        <v>0</v>
      </c>
      <c r="K135" s="412">
        <v>0</v>
      </c>
      <c r="L135" s="433">
        <f t="shared" si="29"/>
        <v>0</v>
      </c>
      <c r="M135" s="412">
        <v>0</v>
      </c>
      <c r="N135" s="416">
        <f t="shared" si="30"/>
        <v>0</v>
      </c>
      <c r="O135" s="417">
        <f t="shared" si="11"/>
        <v>0</v>
      </c>
      <c r="P135" s="418">
        <f t="shared" si="31"/>
        <v>0</v>
      </c>
      <c r="Q135" s="419"/>
    </row>
    <row r="136" spans="2:17" ht="12.75" customHeight="1">
      <c r="B136" s="411" t="s">
        <v>521</v>
      </c>
      <c r="C136" s="1203" t="s">
        <v>522</v>
      </c>
      <c r="D136" s="1204"/>
      <c r="E136" s="1204"/>
      <c r="F136" s="1205"/>
      <c r="G136" s="412">
        <v>0</v>
      </c>
      <c r="H136" s="433">
        <f t="shared" si="27"/>
        <v>0</v>
      </c>
      <c r="I136" s="412">
        <v>0</v>
      </c>
      <c r="J136" s="433">
        <f t="shared" si="28"/>
        <v>0</v>
      </c>
      <c r="K136" s="412">
        <v>0</v>
      </c>
      <c r="L136" s="433">
        <f t="shared" si="29"/>
        <v>0</v>
      </c>
      <c r="M136" s="412">
        <v>0</v>
      </c>
      <c r="N136" s="416">
        <f t="shared" si="30"/>
        <v>0</v>
      </c>
      <c r="O136" s="417">
        <f t="shared" si="11"/>
        <v>0</v>
      </c>
      <c r="P136" s="418">
        <f t="shared" si="31"/>
        <v>0</v>
      </c>
      <c r="Q136" s="419"/>
    </row>
    <row r="137" spans="2:17" ht="12.75" customHeight="1">
      <c r="B137" s="411" t="s">
        <v>523</v>
      </c>
      <c r="C137" s="1203" t="s">
        <v>524</v>
      </c>
      <c r="D137" s="1204"/>
      <c r="E137" s="1204"/>
      <c r="F137" s="1205"/>
      <c r="G137" s="412">
        <v>0</v>
      </c>
      <c r="H137" s="433">
        <f t="shared" si="27"/>
        <v>0</v>
      </c>
      <c r="I137" s="412">
        <v>0</v>
      </c>
      <c r="J137" s="433">
        <f t="shared" si="28"/>
        <v>0</v>
      </c>
      <c r="K137" s="412">
        <v>0</v>
      </c>
      <c r="L137" s="433">
        <f t="shared" si="29"/>
        <v>0</v>
      </c>
      <c r="M137" s="412">
        <v>0</v>
      </c>
      <c r="N137" s="416">
        <f t="shared" si="30"/>
        <v>0</v>
      </c>
      <c r="O137" s="417">
        <f t="shared" si="11"/>
        <v>0</v>
      </c>
      <c r="P137" s="418">
        <f t="shared" si="31"/>
        <v>0</v>
      </c>
      <c r="Q137" s="419"/>
    </row>
    <row r="138" spans="2:17" s="410" customFormat="1" ht="12.75" customHeight="1">
      <c r="B138" s="411" t="s">
        <v>525</v>
      </c>
      <c r="C138" s="1203" t="s">
        <v>526</v>
      </c>
      <c r="D138" s="1204"/>
      <c r="E138" s="1204"/>
      <c r="F138" s="1205"/>
      <c r="G138" s="412">
        <v>0</v>
      </c>
      <c r="H138" s="433">
        <f t="shared" si="27"/>
        <v>0</v>
      </c>
      <c r="I138" s="412">
        <v>0</v>
      </c>
      <c r="J138" s="433">
        <f t="shared" si="28"/>
        <v>0</v>
      </c>
      <c r="K138" s="412">
        <v>38</v>
      </c>
      <c r="L138" s="433">
        <f t="shared" si="29"/>
        <v>2.6345366448061802E-5</v>
      </c>
      <c r="M138" s="412">
        <v>0</v>
      </c>
      <c r="N138" s="416">
        <f t="shared" si="30"/>
        <v>0</v>
      </c>
      <c r="O138" s="417">
        <f t="shared" si="11"/>
        <v>38</v>
      </c>
      <c r="P138" s="451">
        <f t="shared" si="31"/>
        <v>2.6387351930350666E-5</v>
      </c>
      <c r="Q138" s="419"/>
    </row>
    <row r="139" spans="2:17" ht="12.75" customHeight="1">
      <c r="B139" s="456" t="s">
        <v>527</v>
      </c>
      <c r="C139" s="1203" t="s">
        <v>528</v>
      </c>
      <c r="D139" s="1204"/>
      <c r="E139" s="1204"/>
      <c r="F139" s="1205"/>
      <c r="G139" s="412">
        <v>2525</v>
      </c>
      <c r="H139" s="433">
        <f t="shared" si="27"/>
        <v>1.7505802705620013E-3</v>
      </c>
      <c r="I139" s="412">
        <v>0</v>
      </c>
      <c r="J139" s="433">
        <f t="shared" si="28"/>
        <v>0</v>
      </c>
      <c r="K139" s="412">
        <v>0</v>
      </c>
      <c r="L139" s="433">
        <f t="shared" si="29"/>
        <v>0</v>
      </c>
      <c r="M139" s="412">
        <v>0</v>
      </c>
      <c r="N139" s="416">
        <f t="shared" si="30"/>
        <v>0</v>
      </c>
      <c r="O139" s="417">
        <f t="shared" si="11"/>
        <v>2525</v>
      </c>
      <c r="P139" s="418">
        <f t="shared" si="31"/>
        <v>1.753370095371985E-3</v>
      </c>
      <c r="Q139" s="419"/>
    </row>
    <row r="140" spans="2:17" ht="12.75" customHeight="1" thickBot="1">
      <c r="B140" s="457" t="s">
        <v>529</v>
      </c>
      <c r="C140" s="1206" t="s">
        <v>530</v>
      </c>
      <c r="D140" s="1207"/>
      <c r="E140" s="1207"/>
      <c r="F140" s="1208"/>
      <c r="G140" s="423">
        <v>0</v>
      </c>
      <c r="H140" s="439">
        <f t="shared" si="27"/>
        <v>0</v>
      </c>
      <c r="I140" s="423">
        <v>0</v>
      </c>
      <c r="J140" s="439">
        <f t="shared" si="28"/>
        <v>0</v>
      </c>
      <c r="K140" s="423">
        <v>0</v>
      </c>
      <c r="L140" s="439">
        <f t="shared" si="29"/>
        <v>0</v>
      </c>
      <c r="M140" s="423">
        <v>0</v>
      </c>
      <c r="N140" s="426">
        <f t="shared" si="30"/>
        <v>0</v>
      </c>
      <c r="O140" s="440">
        <f t="shared" si="11"/>
        <v>0</v>
      </c>
      <c r="P140" s="441">
        <f t="shared" si="31"/>
        <v>0</v>
      </c>
      <c r="Q140" s="419"/>
    </row>
    <row r="141" spans="2:17" s="410" customFormat="1" ht="12.75" customHeight="1">
      <c r="B141" s="442" t="s">
        <v>531</v>
      </c>
      <c r="C141" s="1209" t="s">
        <v>532</v>
      </c>
      <c r="D141" s="1210"/>
      <c r="E141" s="1210"/>
      <c r="F141" s="1211"/>
      <c r="G141" s="443">
        <v>0</v>
      </c>
      <c r="H141" s="444"/>
      <c r="I141" s="443">
        <v>0</v>
      </c>
      <c r="J141" s="444"/>
      <c r="K141" s="443">
        <v>0</v>
      </c>
      <c r="L141" s="444"/>
      <c r="M141" s="443">
        <v>0</v>
      </c>
      <c r="N141" s="445"/>
      <c r="O141" s="446"/>
      <c r="P141" s="452"/>
      <c r="Q141" s="419"/>
    </row>
    <row r="142" spans="2:17" s="410" customFormat="1" ht="12.75" customHeight="1">
      <c r="B142" s="411" t="s">
        <v>533</v>
      </c>
      <c r="C142" s="1203" t="s">
        <v>534</v>
      </c>
      <c r="D142" s="1204"/>
      <c r="E142" s="1204"/>
      <c r="F142" s="1205"/>
      <c r="G142" s="412">
        <v>7104</v>
      </c>
      <c r="H142" s="433">
        <f>G142/($O$159+0.0000000001)</f>
        <v>4.9251969275534479E-3</v>
      </c>
      <c r="I142" s="412">
        <v>0</v>
      </c>
      <c r="J142" s="433">
        <f>I142/($O$159+0.0000000001)</f>
        <v>0</v>
      </c>
      <c r="K142" s="412">
        <v>0</v>
      </c>
      <c r="L142" s="433">
        <f>K142/($O$159+0.0000000001)</f>
        <v>0</v>
      </c>
      <c r="M142" s="412">
        <v>0</v>
      </c>
      <c r="N142" s="416">
        <f>M142/($O$159+0.0000000001)</f>
        <v>0</v>
      </c>
      <c r="O142" s="417">
        <f t="shared" si="11"/>
        <v>7104</v>
      </c>
      <c r="P142" s="418">
        <f>O142/SUM($O$27:$O$155)</f>
        <v>4.9330460029792401E-3</v>
      </c>
      <c r="Q142" s="419"/>
    </row>
    <row r="143" spans="2:17" s="410" customFormat="1" ht="12.75" customHeight="1" thickBot="1">
      <c r="B143" s="420" t="s">
        <v>535</v>
      </c>
      <c r="C143" s="1212" t="s">
        <v>536</v>
      </c>
      <c r="D143" s="1213"/>
      <c r="E143" s="1213"/>
      <c r="F143" s="1214"/>
      <c r="G143" s="421">
        <v>0</v>
      </c>
      <c r="H143" s="435">
        <f>G143/($O$159+0.0000000001)</f>
        <v>0</v>
      </c>
      <c r="I143" s="421">
        <v>0</v>
      </c>
      <c r="J143" s="435">
        <f>I143/($O$159+0.0000000001)</f>
        <v>0</v>
      </c>
      <c r="K143" s="421">
        <v>0</v>
      </c>
      <c r="L143" s="435">
        <f>K143/($O$159+0.0000000001)</f>
        <v>0</v>
      </c>
      <c r="M143" s="421">
        <v>0</v>
      </c>
      <c r="N143" s="436">
        <f>M143/($O$159+0.0000000001)</f>
        <v>0</v>
      </c>
      <c r="O143" s="427">
        <f t="shared" si="11"/>
        <v>0</v>
      </c>
      <c r="P143" s="428">
        <f>O143/SUM($O$27:$O$155)</f>
        <v>0</v>
      </c>
      <c r="Q143" s="419"/>
    </row>
    <row r="144" spans="2:17" s="410" customFormat="1" ht="12.75" customHeight="1">
      <c r="B144" s="397" t="s">
        <v>537</v>
      </c>
      <c r="C144" s="1215" t="s">
        <v>538</v>
      </c>
      <c r="D144" s="1216"/>
      <c r="E144" s="1216"/>
      <c r="F144" s="1217"/>
      <c r="G144" s="429">
        <v>0</v>
      </c>
      <c r="H144" s="430"/>
      <c r="I144" s="429">
        <v>0</v>
      </c>
      <c r="J144" s="430"/>
      <c r="K144" s="429">
        <v>0</v>
      </c>
      <c r="L144" s="430"/>
      <c r="M144" s="429">
        <v>0</v>
      </c>
      <c r="N144" s="431"/>
      <c r="O144" s="408"/>
      <c r="P144" s="454"/>
      <c r="Q144" s="419"/>
    </row>
    <row r="145" spans="2:25" s="410" customFormat="1" ht="12.75" customHeight="1">
      <c r="B145" s="411" t="s">
        <v>539</v>
      </c>
      <c r="C145" s="1203" t="s">
        <v>540</v>
      </c>
      <c r="D145" s="1204"/>
      <c r="E145" s="1204"/>
      <c r="F145" s="1205"/>
      <c r="G145" s="412">
        <v>0</v>
      </c>
      <c r="H145" s="433">
        <f t="shared" ref="H145:H152" si="32">G145/($O$159+0.0000000001)</f>
        <v>0</v>
      </c>
      <c r="I145" s="412">
        <v>0</v>
      </c>
      <c r="J145" s="433">
        <f t="shared" ref="J145:J152" si="33">I145/($O$159+0.0000000001)</f>
        <v>0</v>
      </c>
      <c r="K145" s="412">
        <v>2412</v>
      </c>
      <c r="L145" s="433">
        <f t="shared" ref="L145:L152" si="34">K145/($O$159+0.0000000001)</f>
        <v>1.67223747033487E-3</v>
      </c>
      <c r="M145" s="412">
        <v>0</v>
      </c>
      <c r="N145" s="416">
        <f t="shared" ref="N145:N152" si="35">M145/($O$159+0.0000000001)</f>
        <v>0</v>
      </c>
      <c r="O145" s="417">
        <f t="shared" si="11"/>
        <v>2412</v>
      </c>
      <c r="P145" s="448">
        <f t="shared" ref="P145:P152" si="36">O145/SUM($O$27:$O$155)</f>
        <v>1.6749024435791001E-3</v>
      </c>
      <c r="Q145" s="419"/>
    </row>
    <row r="146" spans="2:25" s="410" customFormat="1" ht="12.75" customHeight="1">
      <c r="B146" s="411" t="s">
        <v>541</v>
      </c>
      <c r="C146" s="1203" t="s">
        <v>542</v>
      </c>
      <c r="D146" s="1204"/>
      <c r="E146" s="1204"/>
      <c r="F146" s="1205"/>
      <c r="G146" s="412">
        <v>0</v>
      </c>
      <c r="H146" s="433">
        <f t="shared" si="32"/>
        <v>0</v>
      </c>
      <c r="I146" s="412">
        <v>0</v>
      </c>
      <c r="J146" s="433">
        <f t="shared" si="33"/>
        <v>0</v>
      </c>
      <c r="K146" s="412">
        <v>0</v>
      </c>
      <c r="L146" s="433">
        <f t="shared" si="34"/>
        <v>0</v>
      </c>
      <c r="M146" s="412">
        <v>0</v>
      </c>
      <c r="N146" s="416">
        <f t="shared" si="35"/>
        <v>0</v>
      </c>
      <c r="O146" s="417">
        <f t="shared" si="11"/>
        <v>0</v>
      </c>
      <c r="P146" s="418">
        <f t="shared" si="36"/>
        <v>0</v>
      </c>
      <c r="Q146" s="419"/>
    </row>
    <row r="147" spans="2:25" s="410" customFormat="1" ht="12.75" customHeight="1">
      <c r="B147" s="411" t="s">
        <v>543</v>
      </c>
      <c r="C147" s="1203" t="s">
        <v>544</v>
      </c>
      <c r="D147" s="1204"/>
      <c r="E147" s="1204"/>
      <c r="F147" s="1205"/>
      <c r="G147" s="412">
        <v>0</v>
      </c>
      <c r="H147" s="433">
        <f t="shared" si="32"/>
        <v>0</v>
      </c>
      <c r="I147" s="412">
        <v>0</v>
      </c>
      <c r="J147" s="433">
        <f t="shared" si="33"/>
        <v>0</v>
      </c>
      <c r="K147" s="412">
        <v>1941</v>
      </c>
      <c r="L147" s="433">
        <f t="shared" si="34"/>
        <v>1.3456935862023146E-3</v>
      </c>
      <c r="M147" s="412">
        <v>0</v>
      </c>
      <c r="N147" s="416">
        <f t="shared" si="35"/>
        <v>0</v>
      </c>
      <c r="O147" s="417">
        <f t="shared" si="11"/>
        <v>1941</v>
      </c>
      <c r="P147" s="448">
        <f t="shared" si="36"/>
        <v>1.3478381604423854E-3</v>
      </c>
      <c r="Q147" s="419"/>
    </row>
    <row r="148" spans="2:25" s="410" customFormat="1" ht="12.75" customHeight="1">
      <c r="B148" s="411" t="s">
        <v>545</v>
      </c>
      <c r="C148" s="1203" t="s">
        <v>546</v>
      </c>
      <c r="D148" s="1204"/>
      <c r="E148" s="1204"/>
      <c r="F148" s="1205"/>
      <c r="G148" s="412">
        <v>0</v>
      </c>
      <c r="H148" s="433">
        <f t="shared" si="32"/>
        <v>0</v>
      </c>
      <c r="I148" s="412">
        <v>0</v>
      </c>
      <c r="J148" s="433">
        <f t="shared" si="33"/>
        <v>0</v>
      </c>
      <c r="K148" s="412">
        <v>1042.6300000000001</v>
      </c>
      <c r="L148" s="433">
        <f t="shared" si="34"/>
        <v>7.2285445841428102E-4</v>
      </c>
      <c r="M148" s="412">
        <v>0</v>
      </c>
      <c r="N148" s="416">
        <f t="shared" si="35"/>
        <v>0</v>
      </c>
      <c r="O148" s="417">
        <f t="shared" si="11"/>
        <v>1042.6300000000001</v>
      </c>
      <c r="P148" s="448">
        <f t="shared" si="36"/>
        <v>7.2400644060898725E-4</v>
      </c>
      <c r="Q148" s="419"/>
    </row>
    <row r="149" spans="2:25" s="410" customFormat="1" ht="12.75" customHeight="1">
      <c r="B149" s="411" t="s">
        <v>547</v>
      </c>
      <c r="C149" s="1203" t="s">
        <v>548</v>
      </c>
      <c r="D149" s="1204"/>
      <c r="E149" s="1204"/>
      <c r="F149" s="1205"/>
      <c r="G149" s="412">
        <v>0</v>
      </c>
      <c r="H149" s="433">
        <f t="shared" si="32"/>
        <v>0</v>
      </c>
      <c r="I149" s="412">
        <v>0</v>
      </c>
      <c r="J149" s="433">
        <f t="shared" si="33"/>
        <v>0</v>
      </c>
      <c r="K149" s="412">
        <v>0</v>
      </c>
      <c r="L149" s="433">
        <f t="shared" si="34"/>
        <v>0</v>
      </c>
      <c r="M149" s="412">
        <v>0</v>
      </c>
      <c r="N149" s="416">
        <f t="shared" si="35"/>
        <v>0</v>
      </c>
      <c r="O149" s="417">
        <f t="shared" si="11"/>
        <v>0</v>
      </c>
      <c r="P149" s="418">
        <f t="shared" si="36"/>
        <v>0</v>
      </c>
      <c r="Q149" s="419"/>
    </row>
    <row r="150" spans="2:25" s="410" customFormat="1" ht="12.75" customHeight="1">
      <c r="B150" s="411" t="s">
        <v>549</v>
      </c>
      <c r="C150" s="1203" t="s">
        <v>550</v>
      </c>
      <c r="D150" s="1204"/>
      <c r="E150" s="1204"/>
      <c r="F150" s="1205"/>
      <c r="G150" s="412">
        <v>0</v>
      </c>
      <c r="H150" s="433">
        <f t="shared" si="32"/>
        <v>0</v>
      </c>
      <c r="I150" s="412">
        <v>0</v>
      </c>
      <c r="J150" s="433">
        <f t="shared" si="33"/>
        <v>0</v>
      </c>
      <c r="K150" s="412">
        <v>0</v>
      </c>
      <c r="L150" s="433">
        <f t="shared" si="34"/>
        <v>0</v>
      </c>
      <c r="M150" s="412">
        <v>0</v>
      </c>
      <c r="N150" s="416">
        <f t="shared" si="35"/>
        <v>0</v>
      </c>
      <c r="O150" s="417">
        <f t="shared" si="11"/>
        <v>0</v>
      </c>
      <c r="P150" s="418">
        <f t="shared" si="36"/>
        <v>0</v>
      </c>
      <c r="Q150" s="419"/>
    </row>
    <row r="151" spans="2:25" s="410" customFormat="1" ht="12.75" customHeight="1">
      <c r="B151" s="411" t="s">
        <v>551</v>
      </c>
      <c r="C151" s="1203" t="s">
        <v>552</v>
      </c>
      <c r="D151" s="1204"/>
      <c r="E151" s="1204"/>
      <c r="F151" s="1205"/>
      <c r="G151" s="412">
        <v>0</v>
      </c>
      <c r="H151" s="433">
        <f t="shared" si="32"/>
        <v>0</v>
      </c>
      <c r="I151" s="412">
        <v>0</v>
      </c>
      <c r="J151" s="433">
        <f t="shared" si="33"/>
        <v>0</v>
      </c>
      <c r="K151" s="412">
        <v>0</v>
      </c>
      <c r="L151" s="433">
        <f t="shared" si="34"/>
        <v>0</v>
      </c>
      <c r="M151" s="412">
        <v>0</v>
      </c>
      <c r="N151" s="416">
        <f t="shared" si="35"/>
        <v>0</v>
      </c>
      <c r="O151" s="417">
        <f t="shared" si="11"/>
        <v>0</v>
      </c>
      <c r="P151" s="418">
        <f t="shared" si="36"/>
        <v>0</v>
      </c>
      <c r="Q151" s="419"/>
    </row>
    <row r="152" spans="2:25" s="410" customFormat="1" ht="12.75" customHeight="1" thickBot="1">
      <c r="B152" s="438" t="s">
        <v>553</v>
      </c>
      <c r="C152" s="1206" t="s">
        <v>554</v>
      </c>
      <c r="D152" s="1207"/>
      <c r="E152" s="1207"/>
      <c r="F152" s="1208"/>
      <c r="G152" s="423">
        <v>0</v>
      </c>
      <c r="H152" s="439">
        <f t="shared" si="32"/>
        <v>0</v>
      </c>
      <c r="I152" s="423">
        <v>0</v>
      </c>
      <c r="J152" s="439">
        <f t="shared" si="33"/>
        <v>0</v>
      </c>
      <c r="K152" s="423">
        <v>47</v>
      </c>
      <c r="L152" s="439">
        <f t="shared" si="34"/>
        <v>3.2585058501550122E-5</v>
      </c>
      <c r="M152" s="423">
        <v>0</v>
      </c>
      <c r="N152" s="426">
        <f t="shared" si="35"/>
        <v>0</v>
      </c>
      <c r="O152" s="440">
        <f t="shared" si="11"/>
        <v>47</v>
      </c>
      <c r="P152" s="458">
        <f t="shared" si="36"/>
        <v>3.2636987913854771E-5</v>
      </c>
      <c r="Q152" s="419"/>
    </row>
    <row r="153" spans="2:25" s="410" customFormat="1" ht="12.75" customHeight="1">
      <c r="B153" s="442" t="s">
        <v>555</v>
      </c>
      <c r="C153" s="1209" t="s">
        <v>556</v>
      </c>
      <c r="D153" s="1210"/>
      <c r="E153" s="1210"/>
      <c r="F153" s="1211"/>
      <c r="G153" s="443">
        <v>0</v>
      </c>
      <c r="H153" s="444"/>
      <c r="I153" s="443">
        <v>0</v>
      </c>
      <c r="J153" s="444"/>
      <c r="K153" s="443">
        <v>0</v>
      </c>
      <c r="L153" s="444"/>
      <c r="M153" s="443">
        <v>0</v>
      </c>
      <c r="N153" s="445"/>
      <c r="O153" s="401"/>
      <c r="P153" s="454"/>
      <c r="Q153" s="419"/>
    </row>
    <row r="154" spans="2:25" s="410" customFormat="1" ht="12.75" customHeight="1">
      <c r="B154" s="411" t="s">
        <v>557</v>
      </c>
      <c r="C154" s="1203" t="s">
        <v>558</v>
      </c>
      <c r="D154" s="1204"/>
      <c r="E154" s="1204"/>
      <c r="F154" s="1205"/>
      <c r="G154" s="412">
        <v>0</v>
      </c>
      <c r="H154" s="433">
        <f t="shared" ref="H154:H159" si="37">G154/($O$159+0.0000000001)</f>
        <v>0</v>
      </c>
      <c r="I154" s="412">
        <v>0</v>
      </c>
      <c r="J154" s="433">
        <f>I154/($O$159+0.0000000001)</f>
        <v>0</v>
      </c>
      <c r="K154" s="412">
        <v>0</v>
      </c>
      <c r="L154" s="433">
        <f>K154/($O$159+0.0000000001)</f>
        <v>0</v>
      </c>
      <c r="M154" s="412">
        <v>0</v>
      </c>
      <c r="N154" s="416">
        <f>M154/($O$159+0.0000000001)</f>
        <v>0</v>
      </c>
      <c r="O154" s="459">
        <f t="shared" si="11"/>
        <v>0</v>
      </c>
      <c r="P154" s="448">
        <f>O154/SUM($O$27:$O$155)</f>
        <v>0</v>
      </c>
      <c r="Q154" s="419">
        <f>M154/3.4528</f>
        <v>0</v>
      </c>
    </row>
    <row r="155" spans="2:25" ht="13.5" customHeight="1">
      <c r="B155" s="411" t="s">
        <v>559</v>
      </c>
      <c r="C155" s="1203" t="s">
        <v>560</v>
      </c>
      <c r="D155" s="1204"/>
      <c r="E155" s="1204"/>
      <c r="F155" s="1205"/>
      <c r="G155" s="412">
        <v>0</v>
      </c>
      <c r="H155" s="433">
        <f t="shared" si="37"/>
        <v>0</v>
      </c>
      <c r="I155" s="412">
        <v>0</v>
      </c>
      <c r="J155" s="433">
        <f>I155/($O$159+0.0000000001)</f>
        <v>0</v>
      </c>
      <c r="K155" s="412">
        <v>0</v>
      </c>
      <c r="L155" s="433">
        <f>K155/($O$159+0.0000000001)</f>
        <v>0</v>
      </c>
      <c r="M155" s="412">
        <v>0</v>
      </c>
      <c r="N155" s="416">
        <f>M155/($O$159+0.0000000001)</f>
        <v>0</v>
      </c>
      <c r="O155" s="459">
        <f t="shared" si="11"/>
        <v>0</v>
      </c>
      <c r="P155" s="418">
        <f>O155/SUM($O$27:$O$155)</f>
        <v>0</v>
      </c>
      <c r="Q155" s="460"/>
      <c r="R155" s="461"/>
      <c r="S155" s="461"/>
      <c r="T155" s="461"/>
      <c r="U155" s="461"/>
      <c r="V155" s="461"/>
      <c r="W155" s="462"/>
      <c r="X155" s="462"/>
      <c r="Y155" s="462"/>
    </row>
    <row r="156" spans="2:25" ht="13.5" customHeight="1">
      <c r="B156" s="411" t="s">
        <v>561</v>
      </c>
      <c r="C156" s="1203" t="s">
        <v>562</v>
      </c>
      <c r="D156" s="1204"/>
      <c r="E156" s="1204"/>
      <c r="F156" s="1205"/>
      <c r="G156" s="412">
        <v>0</v>
      </c>
      <c r="H156" s="433">
        <f t="shared" si="37"/>
        <v>0</v>
      </c>
      <c r="I156" s="412">
        <v>0</v>
      </c>
      <c r="J156" s="433">
        <f>I156/($O$159+0.0000000001)</f>
        <v>0</v>
      </c>
      <c r="K156" s="412">
        <v>0</v>
      </c>
      <c r="L156" s="433">
        <f>K156/($O$159+0.0000000001)</f>
        <v>0</v>
      </c>
      <c r="M156" s="412">
        <v>0</v>
      </c>
      <c r="N156" s="416">
        <f>M156/($O$159+0.0000000001)</f>
        <v>0</v>
      </c>
      <c r="O156" s="459">
        <f>SUM(G156,I156,K156,M156)</f>
        <v>0</v>
      </c>
      <c r="P156" s="418">
        <f>O156/SUM($O$27:$O$155)</f>
        <v>0</v>
      </c>
      <c r="Q156" s="460"/>
      <c r="R156" s="463"/>
      <c r="S156" s="463"/>
      <c r="T156" s="463"/>
      <c r="U156" s="461"/>
      <c r="V156" s="461"/>
      <c r="W156" s="462"/>
      <c r="X156" s="462"/>
      <c r="Y156" s="462"/>
    </row>
    <row r="157" spans="2:25" ht="13.5" customHeight="1">
      <c r="B157" s="411" t="s">
        <v>563</v>
      </c>
      <c r="C157" s="1203" t="s">
        <v>564</v>
      </c>
      <c r="D157" s="1204"/>
      <c r="E157" s="1204"/>
      <c r="F157" s="1205"/>
      <c r="G157" s="412">
        <v>0</v>
      </c>
      <c r="H157" s="433">
        <f t="shared" si="37"/>
        <v>0</v>
      </c>
      <c r="I157" s="412">
        <v>0</v>
      </c>
      <c r="J157" s="433">
        <f>I157/($O$159+0.0000000001)</f>
        <v>0</v>
      </c>
      <c r="K157" s="412">
        <v>0</v>
      </c>
      <c r="L157" s="433">
        <f>K157/($O$159+0.0000000001)</f>
        <v>0</v>
      </c>
      <c r="M157" s="412">
        <v>0</v>
      </c>
      <c r="N157" s="416">
        <f>M157/($O$159+0.0000000001)</f>
        <v>0</v>
      </c>
      <c r="O157" s="459">
        <f>SUM(G157,I157,K157,M157)</f>
        <v>0</v>
      </c>
      <c r="P157" s="448">
        <f>O157/SUM($O$27:$O$155)</f>
        <v>0</v>
      </c>
      <c r="Q157" s="460"/>
      <c r="R157" s="463"/>
      <c r="S157" s="463"/>
      <c r="T157" s="463"/>
      <c r="U157" s="461"/>
      <c r="V157" s="461"/>
      <c r="W157" s="462"/>
      <c r="X157" s="462"/>
      <c r="Y157" s="462"/>
    </row>
    <row r="158" spans="2:25" ht="13.5" customHeight="1" thickBot="1">
      <c r="B158" s="438" t="s">
        <v>565</v>
      </c>
      <c r="C158" s="1206" t="s">
        <v>566</v>
      </c>
      <c r="D158" s="1207"/>
      <c r="E158" s="1207"/>
      <c r="F158" s="1208"/>
      <c r="G158" s="412">
        <v>0</v>
      </c>
      <c r="H158" s="433">
        <f t="shared" si="37"/>
        <v>0</v>
      </c>
      <c r="I158" s="412">
        <v>0</v>
      </c>
      <c r="J158" s="433">
        <f>I158/($O$159+0.0000000001)</f>
        <v>0</v>
      </c>
      <c r="K158" s="412">
        <v>0</v>
      </c>
      <c r="L158" s="433">
        <f>K158/($O$159+0.0000000001)</f>
        <v>0</v>
      </c>
      <c r="M158" s="412">
        <v>2295</v>
      </c>
      <c r="N158" s="416">
        <f>M158/($O$159+0.0000000001)</f>
        <v>1.5911214736395219E-3</v>
      </c>
      <c r="O158" s="459">
        <f>SUM(G158,I158,K158,M158)</f>
        <v>2295</v>
      </c>
      <c r="P158" s="448">
        <f>O158/SUM($O$27:$O$155)</f>
        <v>1.5936571757935467E-3</v>
      </c>
      <c r="Q158" s="460"/>
      <c r="R158" s="463"/>
      <c r="S158" s="463"/>
      <c r="T158" s="463"/>
      <c r="U158" s="461"/>
      <c r="V158" s="461"/>
      <c r="W158" s="462"/>
      <c r="X158" s="462"/>
      <c r="Y158" s="462"/>
    </row>
    <row r="159" spans="2:25" ht="13.5" thickBot="1">
      <c r="B159" s="464"/>
      <c r="C159" s="465" t="s">
        <v>567</v>
      </c>
      <c r="D159" s="466"/>
      <c r="E159" s="466"/>
      <c r="F159" s="467"/>
      <c r="G159" s="468">
        <f>SUM(G27:G158)</f>
        <v>1293441.7576656158</v>
      </c>
      <c r="H159" s="469">
        <f t="shared" si="37"/>
        <v>0.89674202855067886</v>
      </c>
      <c r="I159" s="468">
        <f>SUM(I27:I155)</f>
        <v>33928.00034159395</v>
      </c>
      <c r="J159" s="470">
        <f>I159/$O159</f>
        <v>2.3522252680243647E-2</v>
      </c>
      <c r="K159" s="471">
        <f>SUM(K27:K158)</f>
        <v>112714.11627850459</v>
      </c>
      <c r="L159" s="472">
        <f>K159/$O159</f>
        <v>7.8144597295438198E-2</v>
      </c>
      <c r="M159" s="468">
        <f>SUM(M27:M158)</f>
        <v>2295</v>
      </c>
      <c r="N159" s="470">
        <f>M159/$O159</f>
        <v>1.5911214736395219E-3</v>
      </c>
      <c r="O159" s="473">
        <f>SUM(O27:O158)</f>
        <v>1442378.874285714</v>
      </c>
      <c r="P159" s="474">
        <v>1</v>
      </c>
      <c r="Q159" s="475"/>
      <c r="R159" s="463"/>
      <c r="S159" s="463"/>
      <c r="T159" s="463"/>
      <c r="U159" s="461"/>
      <c r="V159" s="461"/>
      <c r="W159" s="462"/>
      <c r="X159" s="462"/>
      <c r="Y159" s="462"/>
    </row>
    <row r="160" spans="2:25" ht="13.5" thickBot="1">
      <c r="B160" s="476" t="s">
        <v>568</v>
      </c>
      <c r="C160" s="477" t="s">
        <v>569</v>
      </c>
      <c r="D160" s="477"/>
      <c r="E160" s="477"/>
      <c r="F160" s="478"/>
      <c r="G160" s="479"/>
      <c r="H160" s="480"/>
      <c r="I160" s="481"/>
      <c r="J160" s="482"/>
      <c r="K160" s="479"/>
      <c r="L160" s="480"/>
      <c r="M160" s="481"/>
      <c r="N160" s="482"/>
      <c r="O160" s="471"/>
      <c r="P160" s="483"/>
      <c r="Q160" s="484"/>
      <c r="R160" s="463"/>
      <c r="S160" s="463"/>
      <c r="T160" s="463"/>
      <c r="U160" s="461"/>
      <c r="V160" s="461"/>
      <c r="W160" s="462"/>
      <c r="X160" s="462"/>
      <c r="Y160" s="462"/>
    </row>
    <row r="161" spans="2:25" ht="13.5" thickBot="1">
      <c r="B161" s="485"/>
      <c r="C161" s="465" t="s">
        <v>570</v>
      </c>
      <c r="D161" s="466"/>
      <c r="E161" s="466"/>
      <c r="F161" s="467"/>
      <c r="G161" s="468">
        <f>SUM(G159:G160)</f>
        <v>1293441.7576656158</v>
      </c>
      <c r="H161" s="486"/>
      <c r="I161" s="468">
        <f t="shared" ref="I161:O161" si="38">SUM(I159:I160)</f>
        <v>33928.00034159395</v>
      </c>
      <c r="J161" s="487"/>
      <c r="K161" s="471">
        <f t="shared" si="38"/>
        <v>112714.11627850459</v>
      </c>
      <c r="L161" s="488"/>
      <c r="M161" s="489">
        <f t="shared" si="38"/>
        <v>2295</v>
      </c>
      <c r="N161" s="487"/>
      <c r="O161" s="471">
        <f t="shared" si="38"/>
        <v>1442378.874285714</v>
      </c>
      <c r="P161" s="490"/>
      <c r="Q161" s="461"/>
      <c r="R161" s="463"/>
      <c r="S161" s="463"/>
      <c r="T161" s="463"/>
      <c r="U161" s="461"/>
      <c r="V161" s="463"/>
      <c r="W161" s="462"/>
      <c r="X161" s="462"/>
      <c r="Y161" s="462"/>
    </row>
    <row r="162" spans="2:25">
      <c r="Q162" s="461"/>
      <c r="R162" s="461"/>
      <c r="S162" s="461"/>
      <c r="T162" s="463"/>
      <c r="U162" s="461"/>
      <c r="V162" s="461"/>
      <c r="W162" s="462"/>
      <c r="X162" s="462"/>
      <c r="Y162" s="462"/>
    </row>
    <row r="163" spans="2:25">
      <c r="Q163" s="461"/>
      <c r="R163" s="461"/>
      <c r="S163" s="461"/>
      <c r="T163" s="463"/>
      <c r="U163" s="461"/>
      <c r="V163" s="461"/>
      <c r="W163" s="462"/>
      <c r="X163" s="462"/>
      <c r="Y163" s="462"/>
    </row>
    <row r="164" spans="2:25">
      <c r="Q164" s="461"/>
      <c r="R164" s="461"/>
      <c r="S164" s="461"/>
      <c r="T164" s="463"/>
      <c r="U164" s="461"/>
      <c r="V164" s="461"/>
      <c r="W164" s="462"/>
      <c r="X164" s="462"/>
      <c r="Y164" s="462"/>
    </row>
    <row r="165" spans="2:25">
      <c r="B165" s="462" t="s">
        <v>571</v>
      </c>
      <c r="O165" s="491"/>
      <c r="Q165" s="462"/>
      <c r="R165" s="462"/>
      <c r="S165" s="462"/>
      <c r="T165" s="462"/>
      <c r="U165" s="462"/>
      <c r="V165" s="462"/>
      <c r="W165" s="462"/>
      <c r="X165" s="462"/>
      <c r="Y165" s="462"/>
    </row>
    <row r="166" spans="2:25">
      <c r="Q166" s="462"/>
      <c r="R166" s="462"/>
      <c r="S166" s="462"/>
      <c r="T166" s="462"/>
      <c r="U166" s="462"/>
      <c r="V166" s="462"/>
      <c r="W166" s="462"/>
      <c r="X166" s="462"/>
      <c r="Y166" s="462"/>
    </row>
    <row r="167" spans="2:25" s="2" customFormat="1">
      <c r="C167" s="65"/>
      <c r="D167" s="66"/>
      <c r="E167" s="65"/>
      <c r="F167" s="65"/>
      <c r="G167" s="66"/>
      <c r="H167" s="65"/>
    </row>
    <row r="168" spans="2:25" s="2" customFormat="1">
      <c r="B168" s="2" t="s">
        <v>55</v>
      </c>
      <c r="C168" s="65"/>
      <c r="D168" s="65" t="s">
        <v>646</v>
      </c>
      <c r="E168" s="65"/>
      <c r="F168" s="67"/>
      <c r="G168" s="65"/>
      <c r="H168" s="65" t="s">
        <v>647</v>
      </c>
    </row>
    <row r="169" spans="2:25" s="2" customFormat="1">
      <c r="C169" s="65"/>
      <c r="D169" s="65"/>
      <c r="E169" s="65"/>
    </row>
    <row r="171" spans="2:25">
      <c r="J171" s="491"/>
    </row>
  </sheetData>
  <mergeCells count="184">
    <mergeCell ref="B7:D7"/>
    <mergeCell ref="E7:F7"/>
    <mergeCell ref="G7:I7"/>
    <mergeCell ref="J7:K7"/>
    <mergeCell ref="B8:D8"/>
    <mergeCell ref="E8:F8"/>
    <mergeCell ref="G8:I8"/>
    <mergeCell ref="J8:K8"/>
    <mergeCell ref="B5:F5"/>
    <mergeCell ref="G5:K5"/>
    <mergeCell ref="B6:D6"/>
    <mergeCell ref="E6:F6"/>
    <mergeCell ref="G6:I6"/>
    <mergeCell ref="J6:K6"/>
    <mergeCell ref="B11:D11"/>
    <mergeCell ref="E11:F11"/>
    <mergeCell ref="G11:I11"/>
    <mergeCell ref="J11:K11"/>
    <mergeCell ref="B12:D12"/>
    <mergeCell ref="E12:F12"/>
    <mergeCell ref="G12:I12"/>
    <mergeCell ref="J12:K12"/>
    <mergeCell ref="B9:D9"/>
    <mergeCell ref="E9:F9"/>
    <mergeCell ref="G9:I9"/>
    <mergeCell ref="J9:K9"/>
    <mergeCell ref="B10:D10"/>
    <mergeCell ref="E10:F10"/>
    <mergeCell ref="G10:I10"/>
    <mergeCell ref="J10:K10"/>
    <mergeCell ref="B14:M14"/>
    <mergeCell ref="C15:D15"/>
    <mergeCell ref="E16:G16"/>
    <mergeCell ref="B20:F20"/>
    <mergeCell ref="B21:F21"/>
    <mergeCell ref="B23:B26"/>
    <mergeCell ref="C23:F24"/>
    <mergeCell ref="G23:H24"/>
    <mergeCell ref="I23:J24"/>
    <mergeCell ref="K23:L24"/>
    <mergeCell ref="M23:N24"/>
    <mergeCell ref="O23:P24"/>
    <mergeCell ref="C25:F26"/>
    <mergeCell ref="G25:G26"/>
    <mergeCell ref="H25:H26"/>
    <mergeCell ref="I25:I26"/>
    <mergeCell ref="J25:J26"/>
    <mergeCell ref="K25:K26"/>
    <mergeCell ref="L25:L26"/>
    <mergeCell ref="M25:M26"/>
    <mergeCell ref="C31:F31"/>
    <mergeCell ref="C32:F32"/>
    <mergeCell ref="C33:F33"/>
    <mergeCell ref="C34:F34"/>
    <mergeCell ref="C35:F35"/>
    <mergeCell ref="C36:F36"/>
    <mergeCell ref="N25:N26"/>
    <mergeCell ref="O25:O26"/>
    <mergeCell ref="P25:P26"/>
    <mergeCell ref="C28:F28"/>
    <mergeCell ref="C29:F29"/>
    <mergeCell ref="C30:F30"/>
    <mergeCell ref="C43:F43"/>
    <mergeCell ref="C44:F44"/>
    <mergeCell ref="C45:F45"/>
    <mergeCell ref="C46:F46"/>
    <mergeCell ref="C47:F47"/>
    <mergeCell ref="C48:F48"/>
    <mergeCell ref="C37:F37"/>
    <mergeCell ref="C38:F38"/>
    <mergeCell ref="C39:F39"/>
    <mergeCell ref="C40:F40"/>
    <mergeCell ref="C41:F41"/>
    <mergeCell ref="C42:F42"/>
    <mergeCell ref="C55:F55"/>
    <mergeCell ref="C56:F56"/>
    <mergeCell ref="C57:F57"/>
    <mergeCell ref="C58:F58"/>
    <mergeCell ref="C59:F59"/>
    <mergeCell ref="C60:F60"/>
    <mergeCell ref="C49:F49"/>
    <mergeCell ref="C50:F50"/>
    <mergeCell ref="C51:F51"/>
    <mergeCell ref="C52:F52"/>
    <mergeCell ref="C53:F53"/>
    <mergeCell ref="C54:F54"/>
    <mergeCell ref="C67:F67"/>
    <mergeCell ref="C68:F68"/>
    <mergeCell ref="C69:F69"/>
    <mergeCell ref="C70:F70"/>
    <mergeCell ref="C71:F71"/>
    <mergeCell ref="C72:F72"/>
    <mergeCell ref="C61:F61"/>
    <mergeCell ref="C62:F62"/>
    <mergeCell ref="C63:F63"/>
    <mergeCell ref="C64:F64"/>
    <mergeCell ref="C65:F65"/>
    <mergeCell ref="C66:F66"/>
    <mergeCell ref="C79:F79"/>
    <mergeCell ref="C80:F80"/>
    <mergeCell ref="C81:F81"/>
    <mergeCell ref="C82:F82"/>
    <mergeCell ref="C83:F83"/>
    <mergeCell ref="C84:F84"/>
    <mergeCell ref="C73:F73"/>
    <mergeCell ref="C74:F74"/>
    <mergeCell ref="C75:F75"/>
    <mergeCell ref="C76:F76"/>
    <mergeCell ref="C77:F77"/>
    <mergeCell ref="C78:F78"/>
    <mergeCell ref="C91:F91"/>
    <mergeCell ref="C92:F92"/>
    <mergeCell ref="C93:F93"/>
    <mergeCell ref="C94:F94"/>
    <mergeCell ref="C95:F95"/>
    <mergeCell ref="C96:F96"/>
    <mergeCell ref="C85:F85"/>
    <mergeCell ref="C86:F86"/>
    <mergeCell ref="C87:F87"/>
    <mergeCell ref="C88:F88"/>
    <mergeCell ref="C89:F89"/>
    <mergeCell ref="C90:F90"/>
    <mergeCell ref="C103:F103"/>
    <mergeCell ref="C104:F104"/>
    <mergeCell ref="C105:F105"/>
    <mergeCell ref="C106:F106"/>
    <mergeCell ref="C107:F107"/>
    <mergeCell ref="C108:F108"/>
    <mergeCell ref="C97:F97"/>
    <mergeCell ref="C98:F98"/>
    <mergeCell ref="C99:F99"/>
    <mergeCell ref="C100:F100"/>
    <mergeCell ref="C101:F101"/>
    <mergeCell ref="C102:F102"/>
    <mergeCell ref="C115:F115"/>
    <mergeCell ref="C116:F116"/>
    <mergeCell ref="C117:F117"/>
    <mergeCell ref="C118:F118"/>
    <mergeCell ref="C119:F119"/>
    <mergeCell ref="C120:F120"/>
    <mergeCell ref="C109:F109"/>
    <mergeCell ref="C110:F110"/>
    <mergeCell ref="C111:F111"/>
    <mergeCell ref="C112:F112"/>
    <mergeCell ref="C113:F113"/>
    <mergeCell ref="C114:F114"/>
    <mergeCell ref="C127:F127"/>
    <mergeCell ref="C128:F128"/>
    <mergeCell ref="C129:F129"/>
    <mergeCell ref="C130:F130"/>
    <mergeCell ref="C131:F131"/>
    <mergeCell ref="C132:F132"/>
    <mergeCell ref="C121:F121"/>
    <mergeCell ref="C122:F122"/>
    <mergeCell ref="C123:F123"/>
    <mergeCell ref="C124:F124"/>
    <mergeCell ref="C125:F125"/>
    <mergeCell ref="C126:F126"/>
    <mergeCell ref="C139:F139"/>
    <mergeCell ref="C140:F140"/>
    <mergeCell ref="C141:F141"/>
    <mergeCell ref="C142:F142"/>
    <mergeCell ref="C143:F143"/>
    <mergeCell ref="C144:F144"/>
    <mergeCell ref="C133:F133"/>
    <mergeCell ref="C134:F134"/>
    <mergeCell ref="C135:F135"/>
    <mergeCell ref="C136:F136"/>
    <mergeCell ref="C137:F137"/>
    <mergeCell ref="C138:F138"/>
    <mergeCell ref="C157:F157"/>
    <mergeCell ref="C158:F158"/>
    <mergeCell ref="C151:F151"/>
    <mergeCell ref="C152:F152"/>
    <mergeCell ref="C153:F153"/>
    <mergeCell ref="C154:F154"/>
    <mergeCell ref="C155:F155"/>
    <mergeCell ref="C156:F156"/>
    <mergeCell ref="C145:F145"/>
    <mergeCell ref="C146:F146"/>
    <mergeCell ref="C147:F147"/>
    <mergeCell ref="C148:F148"/>
    <mergeCell ref="C149:F149"/>
    <mergeCell ref="C150:F150"/>
  </mergeCells>
  <pageMargins left="0.23622047244094491" right="0.23622047244094491" top="0.74803149606299213" bottom="0.74803149606299213" header="0.31496062992125984" footer="0.31496062992125984"/>
  <pageSetup paperSize="9" scale="42" fitToHeight="3" orientation="portrait" horizontalDpi="120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outlinePr summaryBelow="0"/>
    <pageSetUpPr fitToPage="1"/>
  </sheetPr>
  <dimension ref="A1:AA173"/>
  <sheetViews>
    <sheetView topLeftCell="A140" zoomScaleNormal="100" workbookViewId="0">
      <selection activeCell="Y163" sqref="Y163"/>
    </sheetView>
  </sheetViews>
  <sheetFormatPr defaultColWidth="9.140625" defaultRowHeight="12.75"/>
  <cols>
    <col min="1" max="1" width="3.42578125" style="554" customWidth="1"/>
    <col min="2" max="2" width="10.28515625" style="554" customWidth="1"/>
    <col min="3" max="3" width="17.7109375" style="554" customWidth="1"/>
    <col min="4" max="7" width="10.28515625" style="554" customWidth="1"/>
    <col min="8" max="8" width="12" style="554" customWidth="1"/>
    <col min="9" max="9" width="10.28515625" style="554" customWidth="1"/>
    <col min="10" max="10" width="13" style="554" customWidth="1"/>
    <col min="11" max="19" width="10.28515625" style="554" hidden="1" customWidth="1"/>
    <col min="20" max="20" width="3" style="554" hidden="1" customWidth="1"/>
    <col min="21" max="21" width="12.140625" style="554" customWidth="1"/>
    <col min="22" max="23" width="10.28515625" style="554" hidden="1" customWidth="1"/>
    <col min="24" max="25" width="10.28515625" style="554" customWidth="1"/>
    <col min="26" max="26" width="9.140625" style="555"/>
    <col min="27" max="16384" width="9.140625" style="554"/>
  </cols>
  <sheetData>
    <row r="1" spans="2:26" s="217" customFormat="1">
      <c r="Z1" s="492"/>
    </row>
    <row r="2" spans="2:26" s="217" customFormat="1">
      <c r="B2" s="1"/>
      <c r="I2" s="217" t="s">
        <v>0</v>
      </c>
      <c r="Z2" s="492"/>
    </row>
    <row r="3" spans="2:26" s="217" customFormat="1">
      <c r="I3" s="217" t="s">
        <v>572</v>
      </c>
      <c r="Z3" s="492"/>
    </row>
    <row r="4" spans="2:26" s="217" customFormat="1">
      <c r="O4" s="221"/>
      <c r="P4" s="221"/>
      <c r="Q4" s="221"/>
      <c r="R4" s="221"/>
      <c r="Y4" s="492"/>
    </row>
    <row r="5" spans="2:26" s="2" customFormat="1">
      <c r="B5" s="1279" t="s">
        <v>2</v>
      </c>
      <c r="C5" s="1280"/>
      <c r="D5" s="1280"/>
      <c r="E5" s="1281"/>
      <c r="F5" s="1046" t="s">
        <v>3</v>
      </c>
      <c r="G5" s="958"/>
      <c r="H5" s="958"/>
      <c r="I5" s="958"/>
      <c r="J5" s="959"/>
      <c r="Y5" s="493"/>
    </row>
    <row r="6" spans="2:26" s="2" customFormat="1">
      <c r="B6" s="1046" t="s">
        <v>4</v>
      </c>
      <c r="C6" s="959"/>
      <c r="D6" s="865" t="s">
        <v>636</v>
      </c>
      <c r="E6" s="954"/>
      <c r="F6" s="953" t="s">
        <v>5</v>
      </c>
      <c r="G6" s="953"/>
      <c r="H6" s="953"/>
      <c r="I6" s="958" t="s">
        <v>640</v>
      </c>
      <c r="J6" s="959"/>
      <c r="Y6" s="493"/>
    </row>
    <row r="7" spans="2:26" s="2" customFormat="1">
      <c r="B7" s="1046" t="s">
        <v>6</v>
      </c>
      <c r="C7" s="959"/>
      <c r="D7" s="865">
        <v>164780489</v>
      </c>
      <c r="E7" s="954"/>
      <c r="F7" s="953" t="s">
        <v>7</v>
      </c>
      <c r="G7" s="953"/>
      <c r="H7" s="953"/>
      <c r="I7" s="958" t="s">
        <v>641</v>
      </c>
      <c r="J7" s="959"/>
      <c r="Y7" s="493"/>
    </row>
    <row r="8" spans="2:26" s="2" customFormat="1">
      <c r="B8" s="1046" t="s">
        <v>8</v>
      </c>
      <c r="C8" s="959"/>
      <c r="D8" s="865" t="s">
        <v>637</v>
      </c>
      <c r="E8" s="954"/>
      <c r="F8" s="953" t="s">
        <v>9</v>
      </c>
      <c r="G8" s="953"/>
      <c r="H8" s="953"/>
      <c r="I8" s="958" t="s">
        <v>642</v>
      </c>
      <c r="J8" s="959"/>
      <c r="Y8" s="493"/>
    </row>
    <row r="9" spans="2:26" s="2" customFormat="1">
      <c r="B9" s="1046" t="s">
        <v>9</v>
      </c>
      <c r="C9" s="959"/>
      <c r="D9" s="865" t="s">
        <v>638</v>
      </c>
      <c r="E9" s="954"/>
      <c r="F9" s="953" t="s">
        <v>10</v>
      </c>
      <c r="G9" s="953"/>
      <c r="H9" s="953"/>
      <c r="I9" s="958" t="s">
        <v>638</v>
      </c>
      <c r="J9" s="959"/>
      <c r="Y9" s="493"/>
    </row>
    <row r="10" spans="2:26" s="2" customFormat="1">
      <c r="B10" s="1046" t="s">
        <v>10</v>
      </c>
      <c r="C10" s="959"/>
      <c r="D10" s="865" t="s">
        <v>638</v>
      </c>
      <c r="E10" s="954"/>
      <c r="F10" s="953" t="s">
        <v>11</v>
      </c>
      <c r="G10" s="953"/>
      <c r="H10" s="953"/>
      <c r="I10" s="958" t="s">
        <v>639</v>
      </c>
      <c r="J10" s="959"/>
      <c r="Y10" s="493"/>
    </row>
    <row r="11" spans="2:26" s="2" customFormat="1">
      <c r="B11" s="1046" t="s">
        <v>12</v>
      </c>
      <c r="C11" s="959"/>
      <c r="D11" s="865" t="s">
        <v>217</v>
      </c>
      <c r="E11" s="954"/>
      <c r="F11" s="955"/>
      <c r="G11" s="955"/>
      <c r="H11" s="955"/>
      <c r="I11" s="956"/>
      <c r="J11" s="957"/>
      <c r="Y11" s="493"/>
    </row>
    <row r="12" spans="2:26" s="2" customFormat="1">
      <c r="B12" s="1046" t="s">
        <v>11</v>
      </c>
      <c r="C12" s="959"/>
      <c r="D12" s="865" t="s">
        <v>639</v>
      </c>
      <c r="E12" s="954"/>
      <c r="F12" s="955"/>
      <c r="G12" s="955"/>
      <c r="H12" s="955"/>
      <c r="I12" s="956"/>
      <c r="J12" s="957"/>
      <c r="Y12" s="493"/>
    </row>
    <row r="13" spans="2:26" s="217" customFormat="1">
      <c r="Y13" s="492"/>
    </row>
    <row r="14" spans="2:26" s="217" customFormat="1" ht="15.75" customHeight="1">
      <c r="B14" s="1120" t="s">
        <v>651</v>
      </c>
      <c r="C14" s="1120"/>
      <c r="D14" s="1120"/>
      <c r="E14" s="1120"/>
      <c r="F14" s="1120"/>
      <c r="G14" s="1120"/>
      <c r="H14" s="1120"/>
      <c r="I14" s="1120"/>
      <c r="J14" s="1120"/>
      <c r="K14" s="1120"/>
      <c r="L14" s="1120"/>
      <c r="M14" s="1120"/>
      <c r="N14" s="494"/>
      <c r="O14" s="494"/>
      <c r="P14" s="494"/>
      <c r="Q14" s="494"/>
      <c r="R14" s="494"/>
      <c r="S14" s="494"/>
      <c r="T14" s="494"/>
      <c r="U14" s="494"/>
      <c r="V14" s="494"/>
      <c r="W14" s="494"/>
      <c r="X14" s="494"/>
      <c r="Y14" s="494"/>
      <c r="Z14" s="492"/>
    </row>
    <row r="15" spans="2:26" s="2" customFormat="1" ht="15" customHeight="1">
      <c r="C15" s="949"/>
      <c r="D15" s="949"/>
      <c r="Z15" s="493"/>
    </row>
    <row r="16" spans="2:26" s="2" customFormat="1" ht="15" customHeight="1">
      <c r="E16" s="950">
        <v>42415</v>
      </c>
      <c r="F16" s="884"/>
      <c r="G16" s="884"/>
      <c r="Z16" s="493"/>
    </row>
    <row r="17" spans="2:27" s="2" customFormat="1">
      <c r="F17" s="4" t="s">
        <v>13</v>
      </c>
      <c r="Z17" s="493"/>
    </row>
    <row r="18" spans="2:27" s="2" customFormat="1" ht="12.75" customHeight="1">
      <c r="Z18" s="493"/>
    </row>
    <row r="19" spans="2:27" s="217" customFormat="1">
      <c r="Z19" s="492"/>
    </row>
    <row r="20" spans="2:27" s="217" customFormat="1">
      <c r="B20" s="1121" t="s">
        <v>14</v>
      </c>
      <c r="C20" s="1121"/>
      <c r="D20" s="1121"/>
      <c r="E20" s="1121"/>
      <c r="F20" s="1121"/>
      <c r="Z20" s="492"/>
    </row>
    <row r="21" spans="2:27" s="217" customFormat="1">
      <c r="B21" s="1122" t="s">
        <v>309</v>
      </c>
      <c r="C21" s="1122"/>
      <c r="D21" s="1122"/>
      <c r="E21" s="1122"/>
      <c r="F21" s="1122"/>
      <c r="Z21" s="492"/>
    </row>
    <row r="22" spans="2:27" s="217" customFormat="1" ht="13.5" thickBot="1">
      <c r="I22" s="245"/>
      <c r="Z22" s="492"/>
    </row>
    <row r="23" spans="2:27" s="223" customFormat="1" ht="12.75" customHeight="1">
      <c r="B23" s="1256" t="s">
        <v>316</v>
      </c>
      <c r="C23" s="1257"/>
      <c r="D23" s="1257"/>
      <c r="E23" s="1257"/>
      <c r="F23" s="1257"/>
      <c r="G23" s="1262" t="s">
        <v>573</v>
      </c>
      <c r="H23" s="1262" t="s">
        <v>574</v>
      </c>
      <c r="I23" s="1264" t="s">
        <v>67</v>
      </c>
      <c r="J23" s="1265"/>
      <c r="K23" s="1265"/>
      <c r="L23" s="1265"/>
      <c r="M23" s="1265"/>
      <c r="N23" s="1265"/>
      <c r="O23" s="1265"/>
      <c r="P23" s="1265"/>
      <c r="Q23" s="1265"/>
      <c r="R23" s="1265"/>
      <c r="S23" s="1265"/>
      <c r="T23" s="1265"/>
      <c r="U23" s="1265"/>
      <c r="V23" s="1265"/>
      <c r="W23" s="1265"/>
      <c r="X23" s="1265"/>
      <c r="Y23" s="1266"/>
      <c r="Z23" s="495"/>
    </row>
    <row r="24" spans="2:27" s="223" customFormat="1" ht="15" customHeight="1">
      <c r="B24" s="1258"/>
      <c r="C24" s="1259"/>
      <c r="D24" s="1259"/>
      <c r="E24" s="1259"/>
      <c r="F24" s="1259"/>
      <c r="G24" s="1263"/>
      <c r="H24" s="1263"/>
      <c r="I24" s="1267" t="s">
        <v>18</v>
      </c>
      <c r="J24" s="1268"/>
      <c r="K24" s="1269"/>
      <c r="L24" s="1255" t="s">
        <v>19</v>
      </c>
      <c r="M24" s="1255"/>
      <c r="N24" s="1255" t="s">
        <v>20</v>
      </c>
      <c r="O24" s="1255"/>
      <c r="P24" s="1255" t="s">
        <v>21</v>
      </c>
      <c r="Q24" s="1255"/>
      <c r="R24" s="1255"/>
      <c r="S24" s="1255" t="s">
        <v>22</v>
      </c>
      <c r="T24" s="1255"/>
      <c r="U24" s="1255" t="s">
        <v>23</v>
      </c>
      <c r="V24" s="1255" t="s">
        <v>24</v>
      </c>
      <c r="W24" s="1255"/>
      <c r="X24" s="1255" t="s">
        <v>25</v>
      </c>
      <c r="Y24" s="1276"/>
      <c r="Z24" s="495"/>
    </row>
    <row r="25" spans="2:27" s="223" customFormat="1" ht="15" customHeight="1">
      <c r="B25" s="1258"/>
      <c r="C25" s="1259"/>
      <c r="D25" s="1259"/>
      <c r="E25" s="1259"/>
      <c r="F25" s="1259"/>
      <c r="G25" s="1263"/>
      <c r="H25" s="1263"/>
      <c r="I25" s="1270"/>
      <c r="J25" s="1271"/>
      <c r="K25" s="1272"/>
      <c r="L25" s="1255"/>
      <c r="M25" s="1255"/>
      <c r="N25" s="1255"/>
      <c r="O25" s="1255"/>
      <c r="P25" s="1255"/>
      <c r="Q25" s="1255"/>
      <c r="R25" s="1255"/>
      <c r="S25" s="1255"/>
      <c r="T25" s="1255"/>
      <c r="U25" s="1255"/>
      <c r="V25" s="1255"/>
      <c r="W25" s="1255"/>
      <c r="X25" s="1255"/>
      <c r="Y25" s="1276"/>
      <c r="Z25" s="495"/>
    </row>
    <row r="26" spans="2:27" s="223" customFormat="1" ht="34.5" customHeight="1">
      <c r="B26" s="1258"/>
      <c r="C26" s="1259"/>
      <c r="D26" s="1259"/>
      <c r="E26" s="1259"/>
      <c r="F26" s="1259"/>
      <c r="G26" s="1263"/>
      <c r="H26" s="1263"/>
      <c r="I26" s="1273"/>
      <c r="J26" s="1274"/>
      <c r="K26" s="1275"/>
      <c r="L26" s="1255"/>
      <c r="M26" s="1255"/>
      <c r="N26" s="1255"/>
      <c r="O26" s="1255"/>
      <c r="P26" s="1255"/>
      <c r="Q26" s="1255"/>
      <c r="R26" s="1255"/>
      <c r="S26" s="1255"/>
      <c r="T26" s="1255"/>
      <c r="U26" s="1255"/>
      <c r="V26" s="1255"/>
      <c r="W26" s="1255"/>
      <c r="X26" s="1255"/>
      <c r="Y26" s="1276"/>
      <c r="Z26" s="495"/>
    </row>
    <row r="27" spans="2:27" s="223" customFormat="1" ht="15" customHeight="1">
      <c r="B27" s="1258"/>
      <c r="C27" s="1259"/>
      <c r="D27" s="1259"/>
      <c r="E27" s="1259"/>
      <c r="F27" s="1259"/>
      <c r="G27" s="1263"/>
      <c r="H27" s="1263"/>
      <c r="I27" s="1277" t="s">
        <v>811</v>
      </c>
      <c r="J27" s="1253" t="s">
        <v>812</v>
      </c>
      <c r="K27" s="1253" t="s">
        <v>262</v>
      </c>
      <c r="L27" s="1253" t="s">
        <v>260</v>
      </c>
      <c r="M27" s="1253" t="s">
        <v>261</v>
      </c>
      <c r="N27" s="1253" t="s">
        <v>260</v>
      </c>
      <c r="O27" s="1253" t="s">
        <v>261</v>
      </c>
      <c r="P27" s="1253" t="s">
        <v>260</v>
      </c>
      <c r="Q27" s="1253" t="s">
        <v>261</v>
      </c>
      <c r="R27" s="1253" t="s">
        <v>262</v>
      </c>
      <c r="S27" s="1253" t="s">
        <v>260</v>
      </c>
      <c r="T27" s="1253" t="s">
        <v>261</v>
      </c>
      <c r="U27" s="1253" t="s">
        <v>813</v>
      </c>
      <c r="V27" s="1253" t="s">
        <v>260</v>
      </c>
      <c r="W27" s="1253" t="s">
        <v>261</v>
      </c>
      <c r="X27" s="1253" t="s">
        <v>814</v>
      </c>
      <c r="Y27" s="1251" t="s">
        <v>815</v>
      </c>
      <c r="Z27" s="495"/>
    </row>
    <row r="28" spans="2:27" s="223" customFormat="1" ht="15.75" customHeight="1" thickBot="1">
      <c r="B28" s="1260"/>
      <c r="C28" s="1261"/>
      <c r="D28" s="1261"/>
      <c r="E28" s="1261"/>
      <c r="F28" s="1261"/>
      <c r="G28" s="1263"/>
      <c r="H28" s="1263"/>
      <c r="I28" s="1278"/>
      <c r="J28" s="1254"/>
      <c r="K28" s="1254"/>
      <c r="L28" s="1254"/>
      <c r="M28" s="1254"/>
      <c r="N28" s="1254"/>
      <c r="O28" s="1254"/>
      <c r="P28" s="1254"/>
      <c r="Q28" s="1254"/>
      <c r="R28" s="1254"/>
      <c r="S28" s="1254"/>
      <c r="T28" s="1254"/>
      <c r="U28" s="1254"/>
      <c r="V28" s="1254"/>
      <c r="W28" s="1254"/>
      <c r="X28" s="1254"/>
      <c r="Y28" s="1252"/>
      <c r="Z28" s="495"/>
      <c r="AA28" s="223" t="s">
        <v>575</v>
      </c>
    </row>
    <row r="29" spans="2:27" s="218" customFormat="1">
      <c r="B29" s="397" t="s">
        <v>82</v>
      </c>
      <c r="C29" s="398" t="s">
        <v>318</v>
      </c>
      <c r="D29" s="399"/>
      <c r="E29" s="399"/>
      <c r="F29" s="400"/>
      <c r="G29" s="496"/>
      <c r="H29" s="497"/>
      <c r="I29" s="498"/>
      <c r="J29" s="499"/>
      <c r="K29" s="499"/>
      <c r="L29" s="499"/>
      <c r="M29" s="499"/>
      <c r="N29" s="499"/>
      <c r="O29" s="499"/>
      <c r="P29" s="499"/>
      <c r="Q29" s="499"/>
      <c r="R29" s="499"/>
      <c r="S29" s="499"/>
      <c r="T29" s="499"/>
      <c r="U29" s="499"/>
      <c r="V29" s="499"/>
      <c r="W29" s="499"/>
      <c r="X29" s="499"/>
      <c r="Y29" s="500">
        <v>0</v>
      </c>
      <c r="Z29" s="501"/>
      <c r="AA29" s="223" t="s">
        <v>575</v>
      </c>
    </row>
    <row r="30" spans="2:27" s="218" customFormat="1">
      <c r="B30" s="411" t="s">
        <v>140</v>
      </c>
      <c r="C30" s="1203" t="s">
        <v>319</v>
      </c>
      <c r="D30" s="1204"/>
      <c r="E30" s="1204"/>
      <c r="F30" s="1205"/>
      <c r="G30" s="502">
        <f>'7'!G28</f>
        <v>0</v>
      </c>
      <c r="H30" s="503">
        <v>0</v>
      </c>
      <c r="I30" s="504">
        <v>0</v>
      </c>
      <c r="J30" s="505">
        <v>0</v>
      </c>
      <c r="K30" s="505">
        <v>0</v>
      </c>
      <c r="L30" s="505">
        <v>0</v>
      </c>
      <c r="M30" s="505">
        <v>0</v>
      </c>
      <c r="N30" s="505">
        <v>0</v>
      </c>
      <c r="O30" s="505">
        <v>0</v>
      </c>
      <c r="P30" s="505">
        <v>0</v>
      </c>
      <c r="Q30" s="505">
        <v>0</v>
      </c>
      <c r="R30" s="505">
        <v>0</v>
      </c>
      <c r="S30" s="505">
        <v>0</v>
      </c>
      <c r="T30" s="505">
        <v>0</v>
      </c>
      <c r="U30" s="505">
        <v>0</v>
      </c>
      <c r="V30" s="505">
        <v>0</v>
      </c>
      <c r="W30" s="505">
        <v>0</v>
      </c>
      <c r="X30" s="505">
        <v>0</v>
      </c>
      <c r="Y30" s="506">
        <v>0</v>
      </c>
      <c r="Z30" s="507">
        <f>G30-SUM(I30:Y30)</f>
        <v>0</v>
      </c>
      <c r="AA30" s="223" t="s">
        <v>575</v>
      </c>
    </row>
    <row r="31" spans="2:27" s="218" customFormat="1" ht="13.5" thickBot="1">
      <c r="B31" s="420" t="s">
        <v>152</v>
      </c>
      <c r="C31" s="1212" t="s">
        <v>320</v>
      </c>
      <c r="D31" s="1213"/>
      <c r="E31" s="1213"/>
      <c r="F31" s="1214"/>
      <c r="G31" s="508">
        <f>'7'!G29</f>
        <v>0</v>
      </c>
      <c r="H31" s="509">
        <v>0</v>
      </c>
      <c r="I31" s="510">
        <v>0</v>
      </c>
      <c r="J31" s="511">
        <v>0</v>
      </c>
      <c r="K31" s="511">
        <v>0</v>
      </c>
      <c r="L31" s="511">
        <v>0</v>
      </c>
      <c r="M31" s="511">
        <v>0</v>
      </c>
      <c r="N31" s="511">
        <v>0</v>
      </c>
      <c r="O31" s="511">
        <v>0</v>
      </c>
      <c r="P31" s="511">
        <v>0</v>
      </c>
      <c r="Q31" s="511">
        <v>0</v>
      </c>
      <c r="R31" s="511">
        <v>0</v>
      </c>
      <c r="S31" s="511">
        <v>0</v>
      </c>
      <c r="T31" s="511">
        <v>0</v>
      </c>
      <c r="U31" s="511">
        <v>0</v>
      </c>
      <c r="V31" s="511">
        <v>0</v>
      </c>
      <c r="W31" s="511">
        <v>0</v>
      </c>
      <c r="X31" s="511">
        <v>0</v>
      </c>
      <c r="Y31" s="512">
        <v>0</v>
      </c>
      <c r="Z31" s="507">
        <f t="shared" ref="Z31:Z94" si="0">G31-SUM(I31:Y31)</f>
        <v>0</v>
      </c>
      <c r="AA31" s="223" t="s">
        <v>575</v>
      </c>
    </row>
    <row r="32" spans="2:27" s="218" customFormat="1">
      <c r="B32" s="397" t="s">
        <v>94</v>
      </c>
      <c r="C32" s="1215" t="s">
        <v>321</v>
      </c>
      <c r="D32" s="1216"/>
      <c r="E32" s="1216"/>
      <c r="F32" s="1217"/>
      <c r="G32" s="513">
        <f>'7'!G30</f>
        <v>0</v>
      </c>
      <c r="H32" s="497">
        <v>0</v>
      </c>
      <c r="I32" s="514">
        <v>0</v>
      </c>
      <c r="J32" s="515">
        <v>0</v>
      </c>
      <c r="K32" s="515">
        <v>0</v>
      </c>
      <c r="L32" s="515">
        <v>0</v>
      </c>
      <c r="M32" s="515">
        <v>0</v>
      </c>
      <c r="N32" s="515">
        <v>0</v>
      </c>
      <c r="O32" s="515">
        <v>0</v>
      </c>
      <c r="P32" s="515">
        <v>0</v>
      </c>
      <c r="Q32" s="515">
        <v>0</v>
      </c>
      <c r="R32" s="515">
        <v>0</v>
      </c>
      <c r="S32" s="515">
        <v>0</v>
      </c>
      <c r="T32" s="515">
        <v>0</v>
      </c>
      <c r="U32" s="515">
        <v>0</v>
      </c>
      <c r="V32" s="515">
        <v>0</v>
      </c>
      <c r="W32" s="515">
        <v>0</v>
      </c>
      <c r="X32" s="515">
        <v>0</v>
      </c>
      <c r="Y32" s="516">
        <v>0</v>
      </c>
      <c r="Z32" s="507">
        <f t="shared" si="0"/>
        <v>0</v>
      </c>
      <c r="AA32" s="223" t="s">
        <v>575</v>
      </c>
    </row>
    <row r="33" spans="2:27" s="218" customFormat="1">
      <c r="B33" s="411" t="s">
        <v>157</v>
      </c>
      <c r="C33" s="1203" t="s">
        <v>322</v>
      </c>
      <c r="D33" s="1204"/>
      <c r="E33" s="1204"/>
      <c r="F33" s="1205"/>
      <c r="G33" s="502">
        <f>'7'!G31</f>
        <v>0</v>
      </c>
      <c r="H33" s="503">
        <v>0</v>
      </c>
      <c r="I33" s="504">
        <v>0</v>
      </c>
      <c r="J33" s="505">
        <v>0</v>
      </c>
      <c r="K33" s="505">
        <v>0</v>
      </c>
      <c r="L33" s="505">
        <v>0</v>
      </c>
      <c r="M33" s="505">
        <v>0</v>
      </c>
      <c r="N33" s="505">
        <v>0</v>
      </c>
      <c r="O33" s="505">
        <v>0</v>
      </c>
      <c r="P33" s="505">
        <v>0</v>
      </c>
      <c r="Q33" s="505">
        <v>0</v>
      </c>
      <c r="R33" s="505">
        <v>0</v>
      </c>
      <c r="S33" s="505">
        <v>0</v>
      </c>
      <c r="T33" s="505">
        <v>0</v>
      </c>
      <c r="U33" s="505">
        <v>0</v>
      </c>
      <c r="V33" s="505">
        <v>0</v>
      </c>
      <c r="W33" s="505">
        <v>0</v>
      </c>
      <c r="X33" s="505">
        <v>0</v>
      </c>
      <c r="Y33" s="506">
        <v>0</v>
      </c>
      <c r="Z33" s="507">
        <f t="shared" si="0"/>
        <v>0</v>
      </c>
      <c r="AA33" s="223" t="s">
        <v>575</v>
      </c>
    </row>
    <row r="34" spans="2:27" s="218" customFormat="1">
      <c r="B34" s="411" t="s">
        <v>159</v>
      </c>
      <c r="C34" s="1203" t="s">
        <v>323</v>
      </c>
      <c r="D34" s="1204"/>
      <c r="E34" s="1204"/>
      <c r="F34" s="1205"/>
      <c r="G34" s="502">
        <f>'7'!G32</f>
        <v>0</v>
      </c>
      <c r="H34" s="503">
        <v>0</v>
      </c>
      <c r="I34" s="504">
        <v>0</v>
      </c>
      <c r="J34" s="505">
        <v>0</v>
      </c>
      <c r="K34" s="505">
        <v>0</v>
      </c>
      <c r="L34" s="505">
        <v>0</v>
      </c>
      <c r="M34" s="505">
        <v>0</v>
      </c>
      <c r="N34" s="505">
        <v>0</v>
      </c>
      <c r="O34" s="505">
        <v>0</v>
      </c>
      <c r="P34" s="505">
        <v>0</v>
      </c>
      <c r="Q34" s="505">
        <v>0</v>
      </c>
      <c r="R34" s="505">
        <v>0</v>
      </c>
      <c r="S34" s="505">
        <v>0</v>
      </c>
      <c r="T34" s="505">
        <v>0</v>
      </c>
      <c r="U34" s="505">
        <v>0</v>
      </c>
      <c r="V34" s="505">
        <v>0</v>
      </c>
      <c r="W34" s="505">
        <v>0</v>
      </c>
      <c r="X34" s="505">
        <v>0</v>
      </c>
      <c r="Y34" s="506">
        <v>0</v>
      </c>
      <c r="Z34" s="507">
        <f t="shared" si="0"/>
        <v>0</v>
      </c>
      <c r="AA34" s="223" t="s">
        <v>575</v>
      </c>
    </row>
    <row r="35" spans="2:27" s="218" customFormat="1">
      <c r="B35" s="411" t="s">
        <v>162</v>
      </c>
      <c r="C35" s="1203" t="s">
        <v>324</v>
      </c>
      <c r="D35" s="1204"/>
      <c r="E35" s="1204"/>
      <c r="F35" s="1205"/>
      <c r="G35" s="502">
        <f>'7'!G33</f>
        <v>711278.64</v>
      </c>
      <c r="H35" s="503">
        <v>0</v>
      </c>
      <c r="I35" s="504">
        <v>711278.64</v>
      </c>
      <c r="J35" s="505">
        <v>0</v>
      </c>
      <c r="K35" s="505">
        <v>0</v>
      </c>
      <c r="L35" s="505">
        <v>0</v>
      </c>
      <c r="M35" s="505">
        <v>0</v>
      </c>
      <c r="N35" s="505">
        <v>0</v>
      </c>
      <c r="O35" s="505">
        <v>0</v>
      </c>
      <c r="P35" s="505">
        <v>0</v>
      </c>
      <c r="Q35" s="505">
        <v>0</v>
      </c>
      <c r="R35" s="505">
        <v>0</v>
      </c>
      <c r="S35" s="505">
        <v>0</v>
      </c>
      <c r="T35" s="505">
        <v>0</v>
      </c>
      <c r="U35" s="505">
        <v>0</v>
      </c>
      <c r="V35" s="505">
        <v>0</v>
      </c>
      <c r="W35" s="505">
        <v>0</v>
      </c>
      <c r="X35" s="505">
        <v>0</v>
      </c>
      <c r="Y35" s="506">
        <v>0</v>
      </c>
      <c r="Z35" s="507">
        <f t="shared" si="0"/>
        <v>0</v>
      </c>
      <c r="AA35" s="223" t="s">
        <v>575</v>
      </c>
    </row>
    <row r="36" spans="2:27" s="218" customFormat="1">
      <c r="B36" s="411" t="s">
        <v>198</v>
      </c>
      <c r="C36" s="1203" t="s">
        <v>325</v>
      </c>
      <c r="D36" s="1204"/>
      <c r="E36" s="1204"/>
      <c r="F36" s="1205"/>
      <c r="G36" s="502">
        <f>'7'!G34</f>
        <v>0</v>
      </c>
      <c r="H36" s="503">
        <v>0</v>
      </c>
      <c r="I36" s="504">
        <v>0</v>
      </c>
      <c r="J36" s="505">
        <v>0</v>
      </c>
      <c r="K36" s="505">
        <v>0</v>
      </c>
      <c r="L36" s="505">
        <v>0</v>
      </c>
      <c r="M36" s="505">
        <v>0</v>
      </c>
      <c r="N36" s="505">
        <v>0</v>
      </c>
      <c r="O36" s="505">
        <v>0</v>
      </c>
      <c r="P36" s="505">
        <v>0</v>
      </c>
      <c r="Q36" s="505">
        <v>0</v>
      </c>
      <c r="R36" s="505">
        <v>0</v>
      </c>
      <c r="S36" s="505">
        <v>0</v>
      </c>
      <c r="T36" s="505">
        <v>0</v>
      </c>
      <c r="U36" s="505">
        <v>0</v>
      </c>
      <c r="V36" s="505">
        <v>0</v>
      </c>
      <c r="W36" s="505">
        <v>0</v>
      </c>
      <c r="X36" s="505">
        <v>0</v>
      </c>
      <c r="Y36" s="506">
        <v>0</v>
      </c>
      <c r="Z36" s="507">
        <f t="shared" si="0"/>
        <v>0</v>
      </c>
      <c r="AA36" s="223" t="s">
        <v>575</v>
      </c>
    </row>
    <row r="37" spans="2:27" s="218" customFormat="1" ht="13.5" thickBot="1">
      <c r="B37" s="434" t="s">
        <v>199</v>
      </c>
      <c r="C37" s="1212" t="s">
        <v>326</v>
      </c>
      <c r="D37" s="1213"/>
      <c r="E37" s="1213"/>
      <c r="F37" s="1214"/>
      <c r="G37" s="508">
        <f>'7'!G35</f>
        <v>2333.87</v>
      </c>
      <c r="H37" s="509">
        <v>0</v>
      </c>
      <c r="I37" s="510">
        <v>2333.87</v>
      </c>
      <c r="J37" s="511">
        <v>0</v>
      </c>
      <c r="K37" s="511">
        <v>0</v>
      </c>
      <c r="L37" s="511">
        <v>0</v>
      </c>
      <c r="M37" s="511">
        <v>0</v>
      </c>
      <c r="N37" s="511">
        <v>0</v>
      </c>
      <c r="O37" s="511">
        <v>0</v>
      </c>
      <c r="P37" s="511">
        <v>0</v>
      </c>
      <c r="Q37" s="511">
        <v>0</v>
      </c>
      <c r="R37" s="511">
        <v>0</v>
      </c>
      <c r="S37" s="511">
        <v>0</v>
      </c>
      <c r="T37" s="511">
        <v>0</v>
      </c>
      <c r="U37" s="511">
        <v>0</v>
      </c>
      <c r="V37" s="511">
        <v>0</v>
      </c>
      <c r="W37" s="511">
        <v>0</v>
      </c>
      <c r="X37" s="511">
        <v>0</v>
      </c>
      <c r="Y37" s="512">
        <v>0</v>
      </c>
      <c r="Z37" s="507">
        <f t="shared" si="0"/>
        <v>0</v>
      </c>
      <c r="AA37" s="223" t="s">
        <v>575</v>
      </c>
    </row>
    <row r="38" spans="2:27" s="218" customFormat="1">
      <c r="B38" s="397" t="s">
        <v>119</v>
      </c>
      <c r="C38" s="1215" t="s">
        <v>327</v>
      </c>
      <c r="D38" s="1216"/>
      <c r="E38" s="1216"/>
      <c r="F38" s="1217"/>
      <c r="G38" s="513">
        <f>'7'!G36</f>
        <v>0</v>
      </c>
      <c r="H38" s="497">
        <v>0</v>
      </c>
      <c r="I38" s="514">
        <v>0</v>
      </c>
      <c r="J38" s="515">
        <v>0</v>
      </c>
      <c r="K38" s="515">
        <v>0</v>
      </c>
      <c r="L38" s="515">
        <v>0</v>
      </c>
      <c r="M38" s="515">
        <v>0</v>
      </c>
      <c r="N38" s="515">
        <v>0</v>
      </c>
      <c r="O38" s="515">
        <v>0</v>
      </c>
      <c r="P38" s="515">
        <v>0</v>
      </c>
      <c r="Q38" s="515">
        <v>0</v>
      </c>
      <c r="R38" s="515">
        <v>0</v>
      </c>
      <c r="S38" s="515">
        <v>0</v>
      </c>
      <c r="T38" s="515">
        <v>0</v>
      </c>
      <c r="U38" s="515">
        <v>0</v>
      </c>
      <c r="V38" s="515">
        <v>0</v>
      </c>
      <c r="W38" s="515">
        <v>0</v>
      </c>
      <c r="X38" s="515">
        <v>0</v>
      </c>
      <c r="Y38" s="516">
        <v>0</v>
      </c>
      <c r="Z38" s="507">
        <f t="shared" si="0"/>
        <v>0</v>
      </c>
      <c r="AA38" s="223" t="s">
        <v>575</v>
      </c>
    </row>
    <row r="39" spans="2:27" s="218" customFormat="1">
      <c r="B39" s="411" t="s">
        <v>121</v>
      </c>
      <c r="C39" s="1203" t="s">
        <v>328</v>
      </c>
      <c r="D39" s="1204"/>
      <c r="E39" s="1204"/>
      <c r="F39" s="1205"/>
      <c r="G39" s="502">
        <f>'7'!G37</f>
        <v>75073.210000000006</v>
      </c>
      <c r="H39" s="503">
        <v>0</v>
      </c>
      <c r="I39" s="504">
        <v>75073.210000000006</v>
      </c>
      <c r="J39" s="505">
        <v>0</v>
      </c>
      <c r="K39" s="505">
        <v>0</v>
      </c>
      <c r="L39" s="505">
        <v>0</v>
      </c>
      <c r="M39" s="505">
        <v>0</v>
      </c>
      <c r="N39" s="505">
        <v>0</v>
      </c>
      <c r="O39" s="505">
        <v>0</v>
      </c>
      <c r="P39" s="505">
        <v>0</v>
      </c>
      <c r="Q39" s="505">
        <v>0</v>
      </c>
      <c r="R39" s="505">
        <v>0</v>
      </c>
      <c r="S39" s="505">
        <v>0</v>
      </c>
      <c r="T39" s="505">
        <v>0</v>
      </c>
      <c r="U39" s="505">
        <v>0</v>
      </c>
      <c r="V39" s="505">
        <v>0</v>
      </c>
      <c r="W39" s="505">
        <v>0</v>
      </c>
      <c r="X39" s="505">
        <v>0</v>
      </c>
      <c r="Y39" s="506">
        <v>0</v>
      </c>
      <c r="Z39" s="507">
        <f t="shared" si="0"/>
        <v>0</v>
      </c>
      <c r="AA39" s="223" t="s">
        <v>575</v>
      </c>
    </row>
    <row r="40" spans="2:27" s="218" customFormat="1" ht="13.5" thickBot="1">
      <c r="B40" s="438" t="s">
        <v>124</v>
      </c>
      <c r="C40" s="1206" t="s">
        <v>329</v>
      </c>
      <c r="D40" s="1207"/>
      <c r="E40" s="1207"/>
      <c r="F40" s="1208"/>
      <c r="G40" s="517">
        <f>'7'!G38</f>
        <v>0</v>
      </c>
      <c r="H40" s="518">
        <v>0</v>
      </c>
      <c r="I40" s="519">
        <v>0</v>
      </c>
      <c r="J40" s="520">
        <v>0</v>
      </c>
      <c r="K40" s="520">
        <v>0</v>
      </c>
      <c r="L40" s="520">
        <v>0</v>
      </c>
      <c r="M40" s="520">
        <v>0</v>
      </c>
      <c r="N40" s="520">
        <v>0</v>
      </c>
      <c r="O40" s="520">
        <v>0</v>
      </c>
      <c r="P40" s="520">
        <v>0</v>
      </c>
      <c r="Q40" s="520">
        <v>0</v>
      </c>
      <c r="R40" s="520">
        <v>0</v>
      </c>
      <c r="S40" s="520">
        <v>0</v>
      </c>
      <c r="T40" s="520">
        <v>0</v>
      </c>
      <c r="U40" s="520">
        <v>0</v>
      </c>
      <c r="V40" s="520">
        <v>0</v>
      </c>
      <c r="W40" s="520">
        <v>0</v>
      </c>
      <c r="X40" s="520">
        <v>0</v>
      </c>
      <c r="Y40" s="521">
        <v>0</v>
      </c>
      <c r="Z40" s="507">
        <f t="shared" si="0"/>
        <v>0</v>
      </c>
      <c r="AA40" s="223" t="s">
        <v>575</v>
      </c>
    </row>
    <row r="41" spans="2:27" s="218" customFormat="1">
      <c r="B41" s="442" t="s">
        <v>131</v>
      </c>
      <c r="C41" s="1209" t="s">
        <v>330</v>
      </c>
      <c r="D41" s="1210"/>
      <c r="E41" s="1210"/>
      <c r="F41" s="1211"/>
      <c r="G41" s="513">
        <f>'7'!G39</f>
        <v>0</v>
      </c>
      <c r="H41" s="497">
        <v>0</v>
      </c>
      <c r="I41" s="514">
        <v>0</v>
      </c>
      <c r="J41" s="515">
        <v>0</v>
      </c>
      <c r="K41" s="515">
        <v>0</v>
      </c>
      <c r="L41" s="515">
        <v>0</v>
      </c>
      <c r="M41" s="515">
        <v>0</v>
      </c>
      <c r="N41" s="515">
        <v>0</v>
      </c>
      <c r="O41" s="515">
        <v>0</v>
      </c>
      <c r="P41" s="515">
        <v>0</v>
      </c>
      <c r="Q41" s="515">
        <v>0</v>
      </c>
      <c r="R41" s="515">
        <v>0</v>
      </c>
      <c r="S41" s="515">
        <v>0</v>
      </c>
      <c r="T41" s="515">
        <v>0</v>
      </c>
      <c r="U41" s="515">
        <v>0</v>
      </c>
      <c r="V41" s="515">
        <v>0</v>
      </c>
      <c r="W41" s="515">
        <v>0</v>
      </c>
      <c r="X41" s="515">
        <v>0</v>
      </c>
      <c r="Y41" s="516">
        <v>0</v>
      </c>
      <c r="Z41" s="507">
        <f t="shared" si="0"/>
        <v>0</v>
      </c>
      <c r="AA41" s="223" t="s">
        <v>575</v>
      </c>
    </row>
    <row r="42" spans="2:27" s="218" customFormat="1">
      <c r="B42" s="411" t="s">
        <v>133</v>
      </c>
      <c r="C42" s="1203" t="s">
        <v>331</v>
      </c>
      <c r="D42" s="1204"/>
      <c r="E42" s="1204"/>
      <c r="F42" s="1205"/>
      <c r="G42" s="502">
        <f>'7'!G40</f>
        <v>910.03</v>
      </c>
      <c r="H42" s="503">
        <v>0</v>
      </c>
      <c r="I42" s="504">
        <v>910.03</v>
      </c>
      <c r="J42" s="505">
        <v>0</v>
      </c>
      <c r="K42" s="505">
        <v>0</v>
      </c>
      <c r="L42" s="505">
        <v>0</v>
      </c>
      <c r="M42" s="505">
        <v>0</v>
      </c>
      <c r="N42" s="505">
        <v>0</v>
      </c>
      <c r="O42" s="505">
        <v>0</v>
      </c>
      <c r="P42" s="505">
        <v>0</v>
      </c>
      <c r="Q42" s="505">
        <v>0</v>
      </c>
      <c r="R42" s="505">
        <v>0</v>
      </c>
      <c r="S42" s="505">
        <v>0</v>
      </c>
      <c r="T42" s="505">
        <v>0</v>
      </c>
      <c r="U42" s="505">
        <v>0</v>
      </c>
      <c r="V42" s="505">
        <v>0</v>
      </c>
      <c r="W42" s="505">
        <v>0</v>
      </c>
      <c r="X42" s="505">
        <v>0</v>
      </c>
      <c r="Y42" s="506">
        <v>0</v>
      </c>
      <c r="Z42" s="507">
        <f t="shared" si="0"/>
        <v>0</v>
      </c>
      <c r="AA42" s="223" t="s">
        <v>575</v>
      </c>
    </row>
    <row r="43" spans="2:27" s="218" customFormat="1" ht="13.5" thickBot="1">
      <c r="B43" s="438" t="s">
        <v>135</v>
      </c>
      <c r="C43" s="1206" t="s">
        <v>332</v>
      </c>
      <c r="D43" s="1207"/>
      <c r="E43" s="1207"/>
      <c r="F43" s="1208"/>
      <c r="G43" s="517">
        <f>'7'!G41</f>
        <v>0</v>
      </c>
      <c r="H43" s="518">
        <v>0</v>
      </c>
      <c r="I43" s="519">
        <v>0</v>
      </c>
      <c r="J43" s="520">
        <v>0</v>
      </c>
      <c r="K43" s="520">
        <v>0</v>
      </c>
      <c r="L43" s="520">
        <v>0</v>
      </c>
      <c r="M43" s="520">
        <v>0</v>
      </c>
      <c r="N43" s="520">
        <v>0</v>
      </c>
      <c r="O43" s="520">
        <v>0</v>
      </c>
      <c r="P43" s="520">
        <v>0</v>
      </c>
      <c r="Q43" s="520">
        <v>0</v>
      </c>
      <c r="R43" s="520">
        <v>0</v>
      </c>
      <c r="S43" s="520">
        <v>0</v>
      </c>
      <c r="T43" s="520">
        <v>0</v>
      </c>
      <c r="U43" s="520">
        <v>0</v>
      </c>
      <c r="V43" s="520">
        <v>0</v>
      </c>
      <c r="W43" s="520">
        <v>0</v>
      </c>
      <c r="X43" s="520">
        <v>0</v>
      </c>
      <c r="Y43" s="521">
        <v>0</v>
      </c>
      <c r="Z43" s="507">
        <f t="shared" si="0"/>
        <v>0</v>
      </c>
      <c r="AA43" s="223" t="s">
        <v>575</v>
      </c>
    </row>
    <row r="44" spans="2:27" s="218" customFormat="1">
      <c r="B44" s="442" t="s">
        <v>333</v>
      </c>
      <c r="C44" s="1209" t="s">
        <v>334</v>
      </c>
      <c r="D44" s="1210"/>
      <c r="E44" s="1210"/>
      <c r="F44" s="1211"/>
      <c r="G44" s="522">
        <f>'7'!G42</f>
        <v>0</v>
      </c>
      <c r="H44" s="523">
        <v>0</v>
      </c>
      <c r="I44" s="524">
        <v>0</v>
      </c>
      <c r="J44" s="525">
        <v>0</v>
      </c>
      <c r="K44" s="525">
        <v>0</v>
      </c>
      <c r="L44" s="525">
        <v>0</v>
      </c>
      <c r="M44" s="525">
        <v>0</v>
      </c>
      <c r="N44" s="525">
        <v>0</v>
      </c>
      <c r="O44" s="525">
        <v>0</v>
      </c>
      <c r="P44" s="525">
        <v>0</v>
      </c>
      <c r="Q44" s="525">
        <v>0</v>
      </c>
      <c r="R44" s="525">
        <v>0</v>
      </c>
      <c r="S44" s="525">
        <v>0</v>
      </c>
      <c r="T44" s="525">
        <v>0</v>
      </c>
      <c r="U44" s="525">
        <v>0</v>
      </c>
      <c r="V44" s="525">
        <v>0</v>
      </c>
      <c r="W44" s="525">
        <v>0</v>
      </c>
      <c r="X44" s="525">
        <v>0</v>
      </c>
      <c r="Y44" s="526">
        <v>0</v>
      </c>
      <c r="Z44" s="507">
        <f t="shared" si="0"/>
        <v>0</v>
      </c>
      <c r="AA44" s="223" t="s">
        <v>575</v>
      </c>
    </row>
    <row r="45" spans="2:27" s="218" customFormat="1">
      <c r="B45" s="411" t="s">
        <v>335</v>
      </c>
      <c r="C45" s="1203" t="s">
        <v>336</v>
      </c>
      <c r="D45" s="1204"/>
      <c r="E45" s="1204"/>
      <c r="F45" s="1205"/>
      <c r="G45" s="502">
        <f>'7'!G43</f>
        <v>0</v>
      </c>
      <c r="H45" s="503">
        <v>0</v>
      </c>
      <c r="I45" s="504">
        <v>0</v>
      </c>
      <c r="J45" s="505">
        <v>0</v>
      </c>
      <c r="K45" s="505">
        <v>0</v>
      </c>
      <c r="L45" s="505">
        <v>0</v>
      </c>
      <c r="M45" s="505">
        <v>0</v>
      </c>
      <c r="N45" s="505">
        <v>0</v>
      </c>
      <c r="O45" s="505">
        <v>0</v>
      </c>
      <c r="P45" s="505">
        <v>0</v>
      </c>
      <c r="Q45" s="505">
        <v>0</v>
      </c>
      <c r="R45" s="505">
        <v>0</v>
      </c>
      <c r="S45" s="505">
        <v>0</v>
      </c>
      <c r="T45" s="505">
        <v>0</v>
      </c>
      <c r="U45" s="505">
        <v>0</v>
      </c>
      <c r="V45" s="505">
        <v>0</v>
      </c>
      <c r="W45" s="505">
        <v>0</v>
      </c>
      <c r="X45" s="505">
        <v>0</v>
      </c>
      <c r="Y45" s="506">
        <v>0</v>
      </c>
      <c r="Z45" s="507">
        <f t="shared" si="0"/>
        <v>0</v>
      </c>
      <c r="AA45" s="223" t="s">
        <v>575</v>
      </c>
    </row>
    <row r="46" spans="2:27" s="218" customFormat="1" ht="13.5" thickBot="1">
      <c r="B46" s="420" t="s">
        <v>337</v>
      </c>
      <c r="C46" s="1212" t="s">
        <v>338</v>
      </c>
      <c r="D46" s="1213"/>
      <c r="E46" s="1213"/>
      <c r="F46" s="1214"/>
      <c r="G46" s="517">
        <f>'7'!G44</f>
        <v>0</v>
      </c>
      <c r="H46" s="518">
        <v>0</v>
      </c>
      <c r="I46" s="510">
        <v>0</v>
      </c>
      <c r="J46" s="511">
        <v>0</v>
      </c>
      <c r="K46" s="511">
        <v>0</v>
      </c>
      <c r="L46" s="511">
        <v>0</v>
      </c>
      <c r="M46" s="511">
        <v>0</v>
      </c>
      <c r="N46" s="511">
        <v>0</v>
      </c>
      <c r="O46" s="511">
        <v>0</v>
      </c>
      <c r="P46" s="511">
        <v>0</v>
      </c>
      <c r="Q46" s="511">
        <v>0</v>
      </c>
      <c r="R46" s="511">
        <v>0</v>
      </c>
      <c r="S46" s="511">
        <v>0</v>
      </c>
      <c r="T46" s="511">
        <v>0</v>
      </c>
      <c r="U46" s="511">
        <v>0</v>
      </c>
      <c r="V46" s="511">
        <v>0</v>
      </c>
      <c r="W46" s="511">
        <v>0</v>
      </c>
      <c r="X46" s="511">
        <v>0</v>
      </c>
      <c r="Y46" s="512">
        <v>0</v>
      </c>
      <c r="Z46" s="507">
        <f t="shared" si="0"/>
        <v>0</v>
      </c>
      <c r="AA46" s="223" t="s">
        <v>575</v>
      </c>
    </row>
    <row r="47" spans="2:27" s="218" customFormat="1">
      <c r="B47" s="397" t="s">
        <v>339</v>
      </c>
      <c r="C47" s="1215" t="s">
        <v>340</v>
      </c>
      <c r="D47" s="1216"/>
      <c r="E47" s="1216"/>
      <c r="F47" s="1217"/>
      <c r="G47" s="496">
        <f>'7'!G45</f>
        <v>0</v>
      </c>
      <c r="H47" s="497">
        <v>0</v>
      </c>
      <c r="I47" s="514">
        <v>0</v>
      </c>
      <c r="J47" s="515">
        <v>0</v>
      </c>
      <c r="K47" s="515">
        <v>0</v>
      </c>
      <c r="L47" s="515">
        <v>0</v>
      </c>
      <c r="M47" s="515">
        <v>0</v>
      </c>
      <c r="N47" s="515">
        <v>0</v>
      </c>
      <c r="O47" s="515">
        <v>0</v>
      </c>
      <c r="P47" s="515">
        <v>0</v>
      </c>
      <c r="Q47" s="515">
        <v>0</v>
      </c>
      <c r="R47" s="515">
        <v>0</v>
      </c>
      <c r="S47" s="515">
        <v>0</v>
      </c>
      <c r="T47" s="515">
        <v>0</v>
      </c>
      <c r="U47" s="515">
        <v>0</v>
      </c>
      <c r="V47" s="515">
        <v>0</v>
      </c>
      <c r="W47" s="515">
        <v>0</v>
      </c>
      <c r="X47" s="527">
        <v>0</v>
      </c>
      <c r="Y47" s="516">
        <v>0</v>
      </c>
      <c r="Z47" s="507">
        <f t="shared" si="0"/>
        <v>0</v>
      </c>
      <c r="AA47" s="223" t="s">
        <v>575</v>
      </c>
    </row>
    <row r="48" spans="2:27" s="218" customFormat="1">
      <c r="B48" s="411" t="s">
        <v>341</v>
      </c>
      <c r="C48" s="1203" t="s">
        <v>342</v>
      </c>
      <c r="D48" s="1204"/>
      <c r="E48" s="1204"/>
      <c r="F48" s="1205"/>
      <c r="G48" s="502">
        <f>'7'!G46</f>
        <v>0</v>
      </c>
      <c r="H48" s="503">
        <v>0</v>
      </c>
      <c r="I48" s="504">
        <v>0</v>
      </c>
      <c r="J48" s="505">
        <v>0</v>
      </c>
      <c r="K48" s="505">
        <v>0</v>
      </c>
      <c r="L48" s="505">
        <v>0</v>
      </c>
      <c r="M48" s="505">
        <v>0</v>
      </c>
      <c r="N48" s="505">
        <v>0</v>
      </c>
      <c r="O48" s="505">
        <v>0</v>
      </c>
      <c r="P48" s="505">
        <v>0</v>
      </c>
      <c r="Q48" s="505">
        <v>0</v>
      </c>
      <c r="R48" s="505">
        <v>0</v>
      </c>
      <c r="S48" s="505">
        <v>0</v>
      </c>
      <c r="T48" s="505">
        <v>0</v>
      </c>
      <c r="U48" s="505">
        <v>0</v>
      </c>
      <c r="V48" s="505">
        <v>0</v>
      </c>
      <c r="W48" s="505">
        <v>0</v>
      </c>
      <c r="X48" s="505">
        <v>0</v>
      </c>
      <c r="Y48" s="506">
        <v>0</v>
      </c>
      <c r="Z48" s="507">
        <f t="shared" si="0"/>
        <v>0</v>
      </c>
      <c r="AA48" s="223" t="s">
        <v>575</v>
      </c>
    </row>
    <row r="49" spans="1:27" s="218" customFormat="1">
      <c r="B49" s="411" t="s">
        <v>343</v>
      </c>
      <c r="C49" s="1203" t="s">
        <v>344</v>
      </c>
      <c r="D49" s="1204"/>
      <c r="E49" s="1204"/>
      <c r="F49" s="1205"/>
      <c r="G49" s="502">
        <f>'7'!G47</f>
        <v>0</v>
      </c>
      <c r="H49" s="503">
        <v>0</v>
      </c>
      <c r="I49" s="504">
        <v>0</v>
      </c>
      <c r="J49" s="505">
        <v>0</v>
      </c>
      <c r="K49" s="505">
        <v>0</v>
      </c>
      <c r="L49" s="505">
        <v>0</v>
      </c>
      <c r="M49" s="505">
        <v>0</v>
      </c>
      <c r="N49" s="505">
        <v>0</v>
      </c>
      <c r="O49" s="505">
        <v>0</v>
      </c>
      <c r="P49" s="505">
        <v>0</v>
      </c>
      <c r="Q49" s="505">
        <v>0</v>
      </c>
      <c r="R49" s="505">
        <v>0</v>
      </c>
      <c r="S49" s="505">
        <v>0</v>
      </c>
      <c r="T49" s="505">
        <v>0</v>
      </c>
      <c r="U49" s="505">
        <v>0</v>
      </c>
      <c r="V49" s="505">
        <v>0</v>
      </c>
      <c r="W49" s="505">
        <v>0</v>
      </c>
      <c r="X49" s="505">
        <v>0</v>
      </c>
      <c r="Y49" s="506">
        <v>0</v>
      </c>
      <c r="Z49" s="507">
        <f t="shared" si="0"/>
        <v>0</v>
      </c>
      <c r="AA49" s="223" t="s">
        <v>575</v>
      </c>
    </row>
    <row r="50" spans="1:27" s="218" customFormat="1">
      <c r="B50" s="411" t="s">
        <v>345</v>
      </c>
      <c r="C50" s="1203" t="s">
        <v>346</v>
      </c>
      <c r="D50" s="1204"/>
      <c r="E50" s="1204"/>
      <c r="F50" s="1205"/>
      <c r="G50" s="502">
        <f>'7'!G48</f>
        <v>0</v>
      </c>
      <c r="H50" s="503">
        <v>0</v>
      </c>
      <c r="I50" s="504">
        <v>0</v>
      </c>
      <c r="J50" s="505">
        <v>0</v>
      </c>
      <c r="K50" s="505">
        <v>0</v>
      </c>
      <c r="L50" s="505">
        <v>0</v>
      </c>
      <c r="M50" s="505">
        <v>0</v>
      </c>
      <c r="N50" s="505">
        <v>0</v>
      </c>
      <c r="O50" s="505">
        <v>0</v>
      </c>
      <c r="P50" s="505">
        <v>0</v>
      </c>
      <c r="Q50" s="505">
        <v>0</v>
      </c>
      <c r="R50" s="505">
        <v>0</v>
      </c>
      <c r="S50" s="505">
        <v>0</v>
      </c>
      <c r="T50" s="505">
        <v>0</v>
      </c>
      <c r="U50" s="505">
        <v>0</v>
      </c>
      <c r="V50" s="505">
        <v>0</v>
      </c>
      <c r="W50" s="505">
        <v>0</v>
      </c>
      <c r="X50" s="505">
        <v>0</v>
      </c>
      <c r="Y50" s="506">
        <v>0</v>
      </c>
      <c r="Z50" s="507">
        <f t="shared" si="0"/>
        <v>0</v>
      </c>
      <c r="AA50" s="223" t="s">
        <v>575</v>
      </c>
    </row>
    <row r="51" spans="1:27" s="218" customFormat="1">
      <c r="B51" s="411" t="s">
        <v>347</v>
      </c>
      <c r="C51" s="1203" t="s">
        <v>348</v>
      </c>
      <c r="D51" s="1204"/>
      <c r="E51" s="1204"/>
      <c r="F51" s="1205"/>
      <c r="G51" s="502">
        <f>'7'!G49</f>
        <v>0</v>
      </c>
      <c r="H51" s="503">
        <v>0</v>
      </c>
      <c r="I51" s="504">
        <v>0</v>
      </c>
      <c r="J51" s="505">
        <v>0</v>
      </c>
      <c r="K51" s="505">
        <v>0</v>
      </c>
      <c r="L51" s="505">
        <v>0</v>
      </c>
      <c r="M51" s="505">
        <v>0</v>
      </c>
      <c r="N51" s="505">
        <v>0</v>
      </c>
      <c r="O51" s="505">
        <v>0</v>
      </c>
      <c r="P51" s="505">
        <v>0</v>
      </c>
      <c r="Q51" s="505">
        <v>0</v>
      </c>
      <c r="R51" s="505">
        <v>0</v>
      </c>
      <c r="S51" s="505">
        <v>0</v>
      </c>
      <c r="T51" s="505">
        <v>0</v>
      </c>
      <c r="U51" s="505">
        <v>0</v>
      </c>
      <c r="V51" s="505">
        <v>0</v>
      </c>
      <c r="W51" s="505">
        <v>0</v>
      </c>
      <c r="X51" s="505">
        <v>0</v>
      </c>
      <c r="Y51" s="506">
        <v>0</v>
      </c>
      <c r="Z51" s="507">
        <f t="shared" si="0"/>
        <v>0</v>
      </c>
      <c r="AA51" s="223" t="s">
        <v>575</v>
      </c>
    </row>
    <row r="52" spans="1:27" s="218" customFormat="1">
      <c r="B52" s="411" t="s">
        <v>349</v>
      </c>
      <c r="C52" s="1203" t="s">
        <v>350</v>
      </c>
      <c r="D52" s="1204"/>
      <c r="E52" s="1204"/>
      <c r="F52" s="1205"/>
      <c r="G52" s="502">
        <f>'7'!G50</f>
        <v>0</v>
      </c>
      <c r="H52" s="503">
        <v>0</v>
      </c>
      <c r="I52" s="504">
        <v>0</v>
      </c>
      <c r="J52" s="505">
        <v>0</v>
      </c>
      <c r="K52" s="505">
        <v>0</v>
      </c>
      <c r="L52" s="505">
        <v>0</v>
      </c>
      <c r="M52" s="505">
        <v>0</v>
      </c>
      <c r="N52" s="505">
        <v>0</v>
      </c>
      <c r="O52" s="505">
        <v>0</v>
      </c>
      <c r="P52" s="505">
        <v>0</v>
      </c>
      <c r="Q52" s="505">
        <v>0</v>
      </c>
      <c r="R52" s="505">
        <v>0</v>
      </c>
      <c r="S52" s="505">
        <v>0</v>
      </c>
      <c r="T52" s="505">
        <v>0</v>
      </c>
      <c r="U52" s="505">
        <v>0</v>
      </c>
      <c r="V52" s="505">
        <v>0</v>
      </c>
      <c r="W52" s="505">
        <v>0</v>
      </c>
      <c r="X52" s="505">
        <v>0</v>
      </c>
      <c r="Y52" s="506">
        <v>0</v>
      </c>
      <c r="Z52" s="507">
        <f t="shared" si="0"/>
        <v>0</v>
      </c>
      <c r="AA52" s="223" t="s">
        <v>575</v>
      </c>
    </row>
    <row r="53" spans="1:27" s="219" customFormat="1">
      <c r="A53" s="218"/>
      <c r="B53" s="411" t="s">
        <v>351</v>
      </c>
      <c r="C53" s="1203" t="s">
        <v>352</v>
      </c>
      <c r="D53" s="1204"/>
      <c r="E53" s="1204"/>
      <c r="F53" s="1205"/>
      <c r="G53" s="502">
        <f>'7'!G51</f>
        <v>9122</v>
      </c>
      <c r="H53" s="503">
        <v>0</v>
      </c>
      <c r="I53" s="504">
        <v>9122</v>
      </c>
      <c r="J53" s="505">
        <v>0</v>
      </c>
      <c r="K53" s="505">
        <v>0</v>
      </c>
      <c r="L53" s="505">
        <v>0</v>
      </c>
      <c r="M53" s="505">
        <v>0</v>
      </c>
      <c r="N53" s="505">
        <v>0</v>
      </c>
      <c r="O53" s="505">
        <v>0</v>
      </c>
      <c r="P53" s="505">
        <v>0</v>
      </c>
      <c r="Q53" s="505">
        <v>0</v>
      </c>
      <c r="R53" s="505">
        <v>0</v>
      </c>
      <c r="S53" s="505">
        <v>0</v>
      </c>
      <c r="T53" s="505">
        <v>0</v>
      </c>
      <c r="U53" s="505">
        <v>0</v>
      </c>
      <c r="V53" s="505">
        <v>0</v>
      </c>
      <c r="W53" s="505">
        <v>0</v>
      </c>
      <c r="X53" s="505">
        <v>0</v>
      </c>
      <c r="Y53" s="506">
        <v>0</v>
      </c>
      <c r="Z53" s="507">
        <f t="shared" si="0"/>
        <v>0</v>
      </c>
      <c r="AA53" s="223" t="s">
        <v>575</v>
      </c>
    </row>
    <row r="54" spans="1:27" s="218" customFormat="1">
      <c r="B54" s="411" t="s">
        <v>353</v>
      </c>
      <c r="C54" s="1203" t="s">
        <v>354</v>
      </c>
      <c r="D54" s="1204"/>
      <c r="E54" s="1204"/>
      <c r="F54" s="1205"/>
      <c r="G54" s="502">
        <f>'7'!G52</f>
        <v>66</v>
      </c>
      <c r="H54" s="503">
        <v>0</v>
      </c>
      <c r="I54" s="504">
        <v>66</v>
      </c>
      <c r="J54" s="505">
        <v>0</v>
      </c>
      <c r="K54" s="505">
        <v>0</v>
      </c>
      <c r="L54" s="505">
        <v>0</v>
      </c>
      <c r="M54" s="505">
        <v>0</v>
      </c>
      <c r="N54" s="505">
        <v>0</v>
      </c>
      <c r="O54" s="505">
        <v>0</v>
      </c>
      <c r="P54" s="505">
        <v>0</v>
      </c>
      <c r="Q54" s="505">
        <v>0</v>
      </c>
      <c r="R54" s="505">
        <v>0</v>
      </c>
      <c r="S54" s="505">
        <v>0</v>
      </c>
      <c r="T54" s="505">
        <v>0</v>
      </c>
      <c r="U54" s="505">
        <v>0</v>
      </c>
      <c r="V54" s="505">
        <v>0</v>
      </c>
      <c r="W54" s="505">
        <v>0</v>
      </c>
      <c r="X54" s="505">
        <v>0</v>
      </c>
      <c r="Y54" s="506">
        <v>0</v>
      </c>
      <c r="Z54" s="507">
        <f t="shared" si="0"/>
        <v>0</v>
      </c>
      <c r="AA54" s="223" t="s">
        <v>575</v>
      </c>
    </row>
    <row r="55" spans="1:27" s="218" customFormat="1">
      <c r="B55" s="411" t="s">
        <v>355</v>
      </c>
      <c r="C55" s="1203" t="s">
        <v>356</v>
      </c>
      <c r="D55" s="1204"/>
      <c r="E55" s="1204"/>
      <c r="F55" s="1205"/>
      <c r="G55" s="502">
        <f>'7'!G53</f>
        <v>4142</v>
      </c>
      <c r="H55" s="503">
        <v>0</v>
      </c>
      <c r="I55" s="504">
        <v>3124</v>
      </c>
      <c r="J55" s="505">
        <v>0</v>
      </c>
      <c r="K55" s="505">
        <v>0</v>
      </c>
      <c r="L55" s="505">
        <v>0</v>
      </c>
      <c r="M55" s="505">
        <v>0</v>
      </c>
      <c r="N55" s="505">
        <v>0</v>
      </c>
      <c r="O55" s="505">
        <v>0</v>
      </c>
      <c r="P55" s="505">
        <v>0</v>
      </c>
      <c r="Q55" s="505">
        <v>0</v>
      </c>
      <c r="R55" s="505">
        <v>0</v>
      </c>
      <c r="S55" s="505">
        <v>0</v>
      </c>
      <c r="T55" s="505">
        <v>0</v>
      </c>
      <c r="U55" s="505">
        <v>0</v>
      </c>
      <c r="V55" s="505">
        <v>0</v>
      </c>
      <c r="W55" s="505">
        <v>0</v>
      </c>
      <c r="X55" s="505">
        <v>0</v>
      </c>
      <c r="Y55" s="506">
        <v>1017</v>
      </c>
      <c r="Z55" s="507">
        <f t="shared" si="0"/>
        <v>1</v>
      </c>
      <c r="AA55" s="223" t="s">
        <v>575</v>
      </c>
    </row>
    <row r="56" spans="1:27" s="218" customFormat="1">
      <c r="B56" s="411" t="s">
        <v>357</v>
      </c>
      <c r="C56" s="1203" t="s">
        <v>358</v>
      </c>
      <c r="D56" s="1204"/>
      <c r="E56" s="1204"/>
      <c r="F56" s="1205"/>
      <c r="G56" s="502">
        <f>'7'!G54</f>
        <v>1</v>
      </c>
      <c r="H56" s="503">
        <v>0</v>
      </c>
      <c r="I56" s="504">
        <v>1</v>
      </c>
      <c r="J56" s="505">
        <v>0</v>
      </c>
      <c r="K56" s="505">
        <v>0</v>
      </c>
      <c r="L56" s="505">
        <v>0</v>
      </c>
      <c r="M56" s="505">
        <v>0</v>
      </c>
      <c r="N56" s="505">
        <v>0</v>
      </c>
      <c r="O56" s="505">
        <v>0</v>
      </c>
      <c r="P56" s="505">
        <v>0</v>
      </c>
      <c r="Q56" s="505">
        <v>0</v>
      </c>
      <c r="R56" s="505">
        <v>0</v>
      </c>
      <c r="S56" s="505">
        <v>0</v>
      </c>
      <c r="T56" s="505">
        <v>0</v>
      </c>
      <c r="U56" s="505">
        <v>0</v>
      </c>
      <c r="V56" s="505">
        <v>0</v>
      </c>
      <c r="W56" s="505">
        <v>0</v>
      </c>
      <c r="X56" s="505">
        <v>0</v>
      </c>
      <c r="Y56" s="506">
        <v>0</v>
      </c>
      <c r="Z56" s="507">
        <f t="shared" si="0"/>
        <v>0</v>
      </c>
      <c r="AA56" s="223" t="s">
        <v>575</v>
      </c>
    </row>
    <row r="57" spans="1:27" s="218" customFormat="1">
      <c r="B57" s="411" t="s">
        <v>359</v>
      </c>
      <c r="C57" s="1203" t="s">
        <v>360</v>
      </c>
      <c r="D57" s="1204"/>
      <c r="E57" s="1204"/>
      <c r="F57" s="1205"/>
      <c r="G57" s="502">
        <f>'7'!G55</f>
        <v>602</v>
      </c>
      <c r="H57" s="503">
        <v>0</v>
      </c>
      <c r="I57" s="504">
        <v>602</v>
      </c>
      <c r="J57" s="505">
        <v>0</v>
      </c>
      <c r="K57" s="505">
        <v>0</v>
      </c>
      <c r="L57" s="505">
        <v>0</v>
      </c>
      <c r="M57" s="505">
        <v>0</v>
      </c>
      <c r="N57" s="505">
        <v>0</v>
      </c>
      <c r="O57" s="505">
        <v>0</v>
      </c>
      <c r="P57" s="505">
        <v>0</v>
      </c>
      <c r="Q57" s="505">
        <v>0</v>
      </c>
      <c r="R57" s="505">
        <v>0</v>
      </c>
      <c r="S57" s="505">
        <v>0</v>
      </c>
      <c r="T57" s="505">
        <v>0</v>
      </c>
      <c r="U57" s="505">
        <v>0</v>
      </c>
      <c r="V57" s="505">
        <v>0</v>
      </c>
      <c r="W57" s="505">
        <v>0</v>
      </c>
      <c r="X57" s="505">
        <v>0</v>
      </c>
      <c r="Y57" s="506">
        <v>0</v>
      </c>
      <c r="Z57" s="507">
        <f t="shared" si="0"/>
        <v>0</v>
      </c>
      <c r="AA57" s="223" t="s">
        <v>575</v>
      </c>
    </row>
    <row r="58" spans="1:27" s="218" customFormat="1">
      <c r="B58" s="411" t="s">
        <v>361</v>
      </c>
      <c r="C58" s="1203" t="s">
        <v>362</v>
      </c>
      <c r="D58" s="1204"/>
      <c r="E58" s="1204"/>
      <c r="F58" s="1205"/>
      <c r="G58" s="502">
        <f>'7'!G56</f>
        <v>1074</v>
      </c>
      <c r="H58" s="503">
        <v>0</v>
      </c>
      <c r="I58" s="504">
        <v>1074</v>
      </c>
      <c r="J58" s="505">
        <v>0</v>
      </c>
      <c r="K58" s="505">
        <v>0</v>
      </c>
      <c r="L58" s="505">
        <v>0</v>
      </c>
      <c r="M58" s="505">
        <v>0</v>
      </c>
      <c r="N58" s="505">
        <v>0</v>
      </c>
      <c r="O58" s="505">
        <v>0</v>
      </c>
      <c r="P58" s="505">
        <v>0</v>
      </c>
      <c r="Q58" s="505">
        <v>0</v>
      </c>
      <c r="R58" s="505">
        <v>0</v>
      </c>
      <c r="S58" s="505">
        <v>0</v>
      </c>
      <c r="T58" s="505">
        <v>0</v>
      </c>
      <c r="U58" s="505">
        <v>0</v>
      </c>
      <c r="V58" s="505">
        <v>0</v>
      </c>
      <c r="W58" s="505">
        <v>0</v>
      </c>
      <c r="X58" s="505">
        <v>0</v>
      </c>
      <c r="Y58" s="506">
        <v>0</v>
      </c>
      <c r="Z58" s="507">
        <f t="shared" si="0"/>
        <v>0</v>
      </c>
      <c r="AA58" s="223" t="s">
        <v>575</v>
      </c>
    </row>
    <row r="59" spans="1:27" s="218" customFormat="1">
      <c r="B59" s="411" t="s">
        <v>363</v>
      </c>
      <c r="C59" s="1203" t="s">
        <v>364</v>
      </c>
      <c r="D59" s="1204"/>
      <c r="E59" s="1204"/>
      <c r="F59" s="1205"/>
      <c r="G59" s="502">
        <f>'7'!G57</f>
        <v>0</v>
      </c>
      <c r="H59" s="503">
        <v>0</v>
      </c>
      <c r="I59" s="504">
        <v>0</v>
      </c>
      <c r="J59" s="505">
        <v>0</v>
      </c>
      <c r="K59" s="505">
        <v>0</v>
      </c>
      <c r="L59" s="505">
        <v>0</v>
      </c>
      <c r="M59" s="505">
        <v>0</v>
      </c>
      <c r="N59" s="505">
        <v>0</v>
      </c>
      <c r="O59" s="505">
        <v>0</v>
      </c>
      <c r="P59" s="505">
        <v>0</v>
      </c>
      <c r="Q59" s="505">
        <v>0</v>
      </c>
      <c r="R59" s="505">
        <v>0</v>
      </c>
      <c r="S59" s="505">
        <v>0</v>
      </c>
      <c r="T59" s="505">
        <v>0</v>
      </c>
      <c r="U59" s="505">
        <v>0</v>
      </c>
      <c r="V59" s="505">
        <v>0</v>
      </c>
      <c r="W59" s="505">
        <v>0</v>
      </c>
      <c r="X59" s="505">
        <v>0</v>
      </c>
      <c r="Y59" s="506">
        <v>0</v>
      </c>
      <c r="Z59" s="507">
        <f t="shared" si="0"/>
        <v>0</v>
      </c>
      <c r="AA59" s="223" t="s">
        <v>575</v>
      </c>
    </row>
    <row r="60" spans="1:27" s="218" customFormat="1">
      <c r="B60" s="411" t="s">
        <v>365</v>
      </c>
      <c r="C60" s="1203" t="s">
        <v>366</v>
      </c>
      <c r="D60" s="1204"/>
      <c r="E60" s="1204"/>
      <c r="F60" s="1205"/>
      <c r="G60" s="502">
        <f>'7'!G58</f>
        <v>0</v>
      </c>
      <c r="H60" s="503">
        <v>0</v>
      </c>
      <c r="I60" s="504">
        <v>0</v>
      </c>
      <c r="J60" s="505">
        <v>0</v>
      </c>
      <c r="K60" s="505">
        <v>0</v>
      </c>
      <c r="L60" s="505">
        <v>0</v>
      </c>
      <c r="M60" s="505">
        <v>0</v>
      </c>
      <c r="N60" s="505">
        <v>0</v>
      </c>
      <c r="O60" s="505">
        <v>0</v>
      </c>
      <c r="P60" s="505">
        <v>0</v>
      </c>
      <c r="Q60" s="505">
        <v>0</v>
      </c>
      <c r="R60" s="505">
        <v>0</v>
      </c>
      <c r="S60" s="505">
        <v>0</v>
      </c>
      <c r="T60" s="505">
        <v>0</v>
      </c>
      <c r="U60" s="505">
        <v>0</v>
      </c>
      <c r="V60" s="505">
        <v>0</v>
      </c>
      <c r="W60" s="505">
        <v>0</v>
      </c>
      <c r="X60" s="505">
        <v>0</v>
      </c>
      <c r="Y60" s="506">
        <v>0</v>
      </c>
      <c r="Z60" s="507">
        <f t="shared" si="0"/>
        <v>0</v>
      </c>
      <c r="AA60" s="223" t="s">
        <v>575</v>
      </c>
    </row>
    <row r="61" spans="1:27" s="218" customFormat="1">
      <c r="B61" s="411" t="s">
        <v>367</v>
      </c>
      <c r="C61" s="1203" t="s">
        <v>368</v>
      </c>
      <c r="D61" s="1204"/>
      <c r="E61" s="1204"/>
      <c r="F61" s="1205"/>
      <c r="G61" s="502">
        <f>'7'!G59</f>
        <v>0</v>
      </c>
      <c r="H61" s="503">
        <v>0</v>
      </c>
      <c r="I61" s="504">
        <v>0</v>
      </c>
      <c r="J61" s="505">
        <v>0</v>
      </c>
      <c r="K61" s="505">
        <v>0</v>
      </c>
      <c r="L61" s="505">
        <v>0</v>
      </c>
      <c r="M61" s="505">
        <v>0</v>
      </c>
      <c r="N61" s="505">
        <v>0</v>
      </c>
      <c r="O61" s="505">
        <v>0</v>
      </c>
      <c r="P61" s="505">
        <v>0</v>
      </c>
      <c r="Q61" s="505">
        <v>0</v>
      </c>
      <c r="R61" s="505">
        <v>0</v>
      </c>
      <c r="S61" s="505">
        <v>0</v>
      </c>
      <c r="T61" s="505">
        <v>0</v>
      </c>
      <c r="U61" s="505">
        <v>0</v>
      </c>
      <c r="V61" s="505">
        <v>0</v>
      </c>
      <c r="W61" s="505">
        <v>0</v>
      </c>
      <c r="X61" s="505">
        <v>0</v>
      </c>
      <c r="Y61" s="506">
        <v>0</v>
      </c>
      <c r="Z61" s="507">
        <f t="shared" si="0"/>
        <v>0</v>
      </c>
      <c r="AA61" s="223" t="s">
        <v>575</v>
      </c>
    </row>
    <row r="62" spans="1:27" s="218" customFormat="1">
      <c r="B62" s="411" t="s">
        <v>369</v>
      </c>
      <c r="C62" s="1203" t="s">
        <v>370</v>
      </c>
      <c r="D62" s="1204"/>
      <c r="E62" s="1204"/>
      <c r="F62" s="1205"/>
      <c r="G62" s="502">
        <f>'7'!G60</f>
        <v>1</v>
      </c>
      <c r="H62" s="503">
        <v>0</v>
      </c>
      <c r="I62" s="504">
        <v>1</v>
      </c>
      <c r="J62" s="505">
        <v>0</v>
      </c>
      <c r="K62" s="505">
        <v>0</v>
      </c>
      <c r="L62" s="505">
        <v>0</v>
      </c>
      <c r="M62" s="505">
        <v>0</v>
      </c>
      <c r="N62" s="505">
        <v>0</v>
      </c>
      <c r="O62" s="505">
        <v>0</v>
      </c>
      <c r="P62" s="505">
        <v>0</v>
      </c>
      <c r="Q62" s="505">
        <v>0</v>
      </c>
      <c r="R62" s="505">
        <v>0</v>
      </c>
      <c r="S62" s="505">
        <v>0</v>
      </c>
      <c r="T62" s="505">
        <v>0</v>
      </c>
      <c r="U62" s="505">
        <v>0</v>
      </c>
      <c r="V62" s="505">
        <v>0</v>
      </c>
      <c r="W62" s="505">
        <v>0</v>
      </c>
      <c r="X62" s="505">
        <v>0</v>
      </c>
      <c r="Y62" s="506">
        <v>0</v>
      </c>
      <c r="Z62" s="507">
        <f t="shared" si="0"/>
        <v>0</v>
      </c>
      <c r="AA62" s="223" t="s">
        <v>575</v>
      </c>
    </row>
    <row r="63" spans="1:27" s="218" customFormat="1">
      <c r="B63" s="411" t="s">
        <v>371</v>
      </c>
      <c r="C63" s="1203" t="s">
        <v>372</v>
      </c>
      <c r="D63" s="1204"/>
      <c r="E63" s="1204"/>
      <c r="F63" s="1205"/>
      <c r="G63" s="502">
        <f>'7'!G61</f>
        <v>71426</v>
      </c>
      <c r="H63" s="503">
        <v>0</v>
      </c>
      <c r="I63" s="504">
        <v>71426</v>
      </c>
      <c r="J63" s="505">
        <v>0</v>
      </c>
      <c r="K63" s="505">
        <v>0</v>
      </c>
      <c r="L63" s="505">
        <v>0</v>
      </c>
      <c r="M63" s="505">
        <v>0</v>
      </c>
      <c r="N63" s="505">
        <v>0</v>
      </c>
      <c r="O63" s="505">
        <v>0</v>
      </c>
      <c r="P63" s="505">
        <v>0</v>
      </c>
      <c r="Q63" s="505">
        <v>0</v>
      </c>
      <c r="R63" s="505">
        <v>0</v>
      </c>
      <c r="S63" s="505">
        <v>0</v>
      </c>
      <c r="T63" s="505">
        <v>0</v>
      </c>
      <c r="U63" s="505">
        <v>0</v>
      </c>
      <c r="V63" s="505">
        <v>0</v>
      </c>
      <c r="W63" s="505">
        <v>0</v>
      </c>
      <c r="X63" s="505">
        <v>0</v>
      </c>
      <c r="Y63" s="506">
        <v>0</v>
      </c>
      <c r="Z63" s="507">
        <f t="shared" si="0"/>
        <v>0</v>
      </c>
      <c r="AA63" s="223" t="s">
        <v>575</v>
      </c>
    </row>
    <row r="64" spans="1:27" s="218" customFormat="1">
      <c r="B64" s="411" t="s">
        <v>373</v>
      </c>
      <c r="C64" s="1203" t="s">
        <v>374</v>
      </c>
      <c r="D64" s="1204"/>
      <c r="E64" s="1204"/>
      <c r="F64" s="1205"/>
      <c r="G64" s="502">
        <f>'7'!G62</f>
        <v>20777</v>
      </c>
      <c r="H64" s="503">
        <v>0</v>
      </c>
      <c r="I64" s="504">
        <v>20777</v>
      </c>
      <c r="J64" s="505">
        <v>0</v>
      </c>
      <c r="K64" s="505">
        <v>0</v>
      </c>
      <c r="L64" s="505">
        <v>0</v>
      </c>
      <c r="M64" s="505">
        <v>0</v>
      </c>
      <c r="N64" s="505">
        <v>0</v>
      </c>
      <c r="O64" s="505">
        <v>0</v>
      </c>
      <c r="P64" s="505">
        <v>0</v>
      </c>
      <c r="Q64" s="505">
        <v>0</v>
      </c>
      <c r="R64" s="505">
        <v>0</v>
      </c>
      <c r="S64" s="505">
        <v>0</v>
      </c>
      <c r="T64" s="505">
        <v>0</v>
      </c>
      <c r="U64" s="505">
        <v>0</v>
      </c>
      <c r="V64" s="505">
        <v>0</v>
      </c>
      <c r="W64" s="505">
        <v>0</v>
      </c>
      <c r="X64" s="505">
        <v>0</v>
      </c>
      <c r="Y64" s="506">
        <v>0</v>
      </c>
      <c r="Z64" s="507">
        <f t="shared" si="0"/>
        <v>0</v>
      </c>
      <c r="AA64" s="223" t="s">
        <v>575</v>
      </c>
    </row>
    <row r="65" spans="2:27" s="218" customFormat="1">
      <c r="B65" s="411" t="s">
        <v>375</v>
      </c>
      <c r="C65" s="1203" t="s">
        <v>376</v>
      </c>
      <c r="D65" s="1204"/>
      <c r="E65" s="1204"/>
      <c r="F65" s="1205"/>
      <c r="G65" s="502">
        <f>'7'!G63</f>
        <v>115</v>
      </c>
      <c r="H65" s="503">
        <v>0</v>
      </c>
      <c r="I65" s="504">
        <v>115</v>
      </c>
      <c r="J65" s="505">
        <v>0</v>
      </c>
      <c r="K65" s="505">
        <v>0</v>
      </c>
      <c r="L65" s="505">
        <v>0</v>
      </c>
      <c r="M65" s="505">
        <v>0</v>
      </c>
      <c r="N65" s="505">
        <v>0</v>
      </c>
      <c r="O65" s="505">
        <v>0</v>
      </c>
      <c r="P65" s="505">
        <v>0</v>
      </c>
      <c r="Q65" s="505">
        <v>0</v>
      </c>
      <c r="R65" s="505">
        <v>0</v>
      </c>
      <c r="S65" s="505">
        <v>0</v>
      </c>
      <c r="T65" s="505">
        <v>0</v>
      </c>
      <c r="U65" s="505">
        <v>0</v>
      </c>
      <c r="V65" s="505">
        <v>0</v>
      </c>
      <c r="W65" s="505">
        <v>0</v>
      </c>
      <c r="X65" s="505">
        <v>0</v>
      </c>
      <c r="Y65" s="506">
        <v>0</v>
      </c>
      <c r="Z65" s="507">
        <f t="shared" si="0"/>
        <v>0</v>
      </c>
      <c r="AA65" s="223" t="s">
        <v>575</v>
      </c>
    </row>
    <row r="66" spans="2:27" s="218" customFormat="1">
      <c r="B66" s="411" t="s">
        <v>377</v>
      </c>
      <c r="C66" s="1203" t="s">
        <v>378</v>
      </c>
      <c r="D66" s="1204"/>
      <c r="E66" s="1204"/>
      <c r="F66" s="1205"/>
      <c r="G66" s="502">
        <f>'7'!G64</f>
        <v>0</v>
      </c>
      <c r="H66" s="503">
        <v>0</v>
      </c>
      <c r="I66" s="504">
        <v>0</v>
      </c>
      <c r="J66" s="505">
        <v>0</v>
      </c>
      <c r="K66" s="505">
        <v>0</v>
      </c>
      <c r="L66" s="505">
        <v>0</v>
      </c>
      <c r="M66" s="505">
        <v>0</v>
      </c>
      <c r="N66" s="505">
        <v>0</v>
      </c>
      <c r="O66" s="505">
        <v>0</v>
      </c>
      <c r="P66" s="505">
        <v>0</v>
      </c>
      <c r="Q66" s="505">
        <v>0</v>
      </c>
      <c r="R66" s="505">
        <v>0</v>
      </c>
      <c r="S66" s="505">
        <v>0</v>
      </c>
      <c r="T66" s="505">
        <v>0</v>
      </c>
      <c r="U66" s="505">
        <v>0</v>
      </c>
      <c r="V66" s="505">
        <v>0</v>
      </c>
      <c r="W66" s="505">
        <v>0</v>
      </c>
      <c r="X66" s="505">
        <v>0</v>
      </c>
      <c r="Y66" s="506">
        <v>0</v>
      </c>
      <c r="Z66" s="507">
        <f t="shared" si="0"/>
        <v>0</v>
      </c>
      <c r="AA66" s="223" t="s">
        <v>575</v>
      </c>
    </row>
    <row r="67" spans="2:27" s="218" customFormat="1">
      <c r="B67" s="411" t="s">
        <v>379</v>
      </c>
      <c r="C67" s="1203" t="s">
        <v>380</v>
      </c>
      <c r="D67" s="1204"/>
      <c r="E67" s="1204"/>
      <c r="F67" s="1205"/>
      <c r="G67" s="502">
        <f>'7'!G65</f>
        <v>461</v>
      </c>
      <c r="H67" s="503">
        <v>0</v>
      </c>
      <c r="I67" s="504">
        <v>461</v>
      </c>
      <c r="J67" s="505">
        <v>0</v>
      </c>
      <c r="K67" s="505">
        <v>0</v>
      </c>
      <c r="L67" s="505">
        <v>0</v>
      </c>
      <c r="M67" s="505">
        <v>0</v>
      </c>
      <c r="N67" s="505">
        <v>0</v>
      </c>
      <c r="O67" s="505">
        <v>0</v>
      </c>
      <c r="P67" s="505">
        <v>0</v>
      </c>
      <c r="Q67" s="505">
        <v>0</v>
      </c>
      <c r="R67" s="505">
        <v>0</v>
      </c>
      <c r="S67" s="505">
        <v>0</v>
      </c>
      <c r="T67" s="505">
        <v>0</v>
      </c>
      <c r="U67" s="505">
        <v>0</v>
      </c>
      <c r="V67" s="505">
        <v>0</v>
      </c>
      <c r="W67" s="505">
        <v>0</v>
      </c>
      <c r="X67" s="505">
        <v>0</v>
      </c>
      <c r="Y67" s="506">
        <v>0</v>
      </c>
      <c r="Z67" s="507">
        <f t="shared" si="0"/>
        <v>0</v>
      </c>
      <c r="AA67" s="223" t="s">
        <v>575</v>
      </c>
    </row>
    <row r="68" spans="2:27" s="218" customFormat="1">
      <c r="B68" s="411" t="s">
        <v>381</v>
      </c>
      <c r="C68" s="1203" t="s">
        <v>382</v>
      </c>
      <c r="D68" s="1204"/>
      <c r="E68" s="1204"/>
      <c r="F68" s="1205"/>
      <c r="G68" s="502">
        <f>'7'!G66</f>
        <v>494</v>
      </c>
      <c r="H68" s="503">
        <v>0</v>
      </c>
      <c r="I68" s="504">
        <v>494</v>
      </c>
      <c r="J68" s="505">
        <v>0</v>
      </c>
      <c r="K68" s="505">
        <v>0</v>
      </c>
      <c r="L68" s="505">
        <v>0</v>
      </c>
      <c r="M68" s="505">
        <v>0</v>
      </c>
      <c r="N68" s="505">
        <v>0</v>
      </c>
      <c r="O68" s="505">
        <v>0</v>
      </c>
      <c r="P68" s="505">
        <v>0</v>
      </c>
      <c r="Q68" s="505">
        <v>0</v>
      </c>
      <c r="R68" s="505">
        <v>0</v>
      </c>
      <c r="S68" s="505">
        <v>0</v>
      </c>
      <c r="T68" s="505">
        <v>0</v>
      </c>
      <c r="U68" s="505">
        <v>0</v>
      </c>
      <c r="V68" s="505">
        <v>0</v>
      </c>
      <c r="W68" s="505">
        <v>0</v>
      </c>
      <c r="X68" s="505">
        <v>0</v>
      </c>
      <c r="Y68" s="506">
        <v>0</v>
      </c>
      <c r="Z68" s="507">
        <f t="shared" si="0"/>
        <v>0</v>
      </c>
      <c r="AA68" s="223" t="s">
        <v>575</v>
      </c>
    </row>
    <row r="69" spans="2:27" s="218" customFormat="1">
      <c r="B69" s="411" t="s">
        <v>383</v>
      </c>
      <c r="C69" s="1203" t="s">
        <v>384</v>
      </c>
      <c r="D69" s="1204"/>
      <c r="E69" s="1204"/>
      <c r="F69" s="1205"/>
      <c r="G69" s="502">
        <f>'7'!G67</f>
        <v>0</v>
      </c>
      <c r="H69" s="503">
        <v>0</v>
      </c>
      <c r="I69" s="504">
        <v>0</v>
      </c>
      <c r="J69" s="505">
        <v>0</v>
      </c>
      <c r="K69" s="505">
        <v>0</v>
      </c>
      <c r="L69" s="505">
        <v>0</v>
      </c>
      <c r="M69" s="505">
        <v>0</v>
      </c>
      <c r="N69" s="505">
        <v>0</v>
      </c>
      <c r="O69" s="505">
        <v>0</v>
      </c>
      <c r="P69" s="505">
        <v>0</v>
      </c>
      <c r="Q69" s="505">
        <v>0</v>
      </c>
      <c r="R69" s="505">
        <v>0</v>
      </c>
      <c r="S69" s="505">
        <v>0</v>
      </c>
      <c r="T69" s="505">
        <v>0</v>
      </c>
      <c r="U69" s="505">
        <v>0</v>
      </c>
      <c r="V69" s="505">
        <v>0</v>
      </c>
      <c r="W69" s="505">
        <v>0</v>
      </c>
      <c r="X69" s="505">
        <v>0</v>
      </c>
      <c r="Y69" s="506">
        <v>0</v>
      </c>
      <c r="Z69" s="507">
        <f t="shared" si="0"/>
        <v>0</v>
      </c>
      <c r="AA69" s="223" t="s">
        <v>575</v>
      </c>
    </row>
    <row r="70" spans="2:27" s="218" customFormat="1">
      <c r="B70" s="411" t="s">
        <v>385</v>
      </c>
      <c r="C70" s="1203" t="s">
        <v>386</v>
      </c>
      <c r="D70" s="1204"/>
      <c r="E70" s="1204"/>
      <c r="F70" s="1205"/>
      <c r="G70" s="502">
        <f>'7'!G68</f>
        <v>615</v>
      </c>
      <c r="H70" s="503">
        <v>0</v>
      </c>
      <c r="I70" s="504">
        <v>615</v>
      </c>
      <c r="J70" s="505">
        <v>0</v>
      </c>
      <c r="K70" s="505">
        <v>0</v>
      </c>
      <c r="L70" s="505">
        <v>0</v>
      </c>
      <c r="M70" s="505">
        <v>0</v>
      </c>
      <c r="N70" s="505">
        <v>0</v>
      </c>
      <c r="O70" s="505">
        <v>0</v>
      </c>
      <c r="P70" s="505">
        <v>0</v>
      </c>
      <c r="Q70" s="505">
        <v>0</v>
      </c>
      <c r="R70" s="505">
        <v>0</v>
      </c>
      <c r="S70" s="505">
        <v>0</v>
      </c>
      <c r="T70" s="505">
        <v>0</v>
      </c>
      <c r="U70" s="505">
        <v>0</v>
      </c>
      <c r="V70" s="505">
        <v>0</v>
      </c>
      <c r="W70" s="505">
        <v>0</v>
      </c>
      <c r="X70" s="505">
        <v>0</v>
      </c>
      <c r="Y70" s="506">
        <v>0</v>
      </c>
      <c r="Z70" s="507">
        <f t="shared" si="0"/>
        <v>0</v>
      </c>
      <c r="AA70" s="223" t="s">
        <v>575</v>
      </c>
    </row>
    <row r="71" spans="2:27" s="218" customFormat="1">
      <c r="B71" s="411" t="s">
        <v>387</v>
      </c>
      <c r="C71" s="1203" t="s">
        <v>388</v>
      </c>
      <c r="D71" s="1204"/>
      <c r="E71" s="1204"/>
      <c r="F71" s="1205"/>
      <c r="G71" s="502">
        <f>'7'!G69</f>
        <v>3859</v>
      </c>
      <c r="H71" s="503">
        <v>0</v>
      </c>
      <c r="I71" s="504">
        <v>3859</v>
      </c>
      <c r="J71" s="505">
        <v>0</v>
      </c>
      <c r="K71" s="505">
        <v>0</v>
      </c>
      <c r="L71" s="505">
        <v>0</v>
      </c>
      <c r="M71" s="505">
        <v>0</v>
      </c>
      <c r="N71" s="505">
        <v>0</v>
      </c>
      <c r="O71" s="505">
        <v>0</v>
      </c>
      <c r="P71" s="505">
        <v>0</v>
      </c>
      <c r="Q71" s="505">
        <v>0</v>
      </c>
      <c r="R71" s="505">
        <v>0</v>
      </c>
      <c r="S71" s="505">
        <v>0</v>
      </c>
      <c r="T71" s="505">
        <v>0</v>
      </c>
      <c r="U71" s="505">
        <v>0</v>
      </c>
      <c r="V71" s="505">
        <v>0</v>
      </c>
      <c r="W71" s="505">
        <v>0</v>
      </c>
      <c r="X71" s="505">
        <v>0</v>
      </c>
      <c r="Y71" s="506">
        <v>0</v>
      </c>
      <c r="Z71" s="507">
        <f t="shared" si="0"/>
        <v>0</v>
      </c>
      <c r="AA71" s="223" t="s">
        <v>575</v>
      </c>
    </row>
    <row r="72" spans="2:27" s="218" customFormat="1">
      <c r="B72" s="411" t="s">
        <v>389</v>
      </c>
      <c r="C72" s="1203" t="s">
        <v>390</v>
      </c>
      <c r="D72" s="1204"/>
      <c r="E72" s="1204"/>
      <c r="F72" s="1205"/>
      <c r="G72" s="502">
        <f>'7'!G70</f>
        <v>0</v>
      </c>
      <c r="H72" s="503">
        <v>0</v>
      </c>
      <c r="I72" s="504">
        <v>0</v>
      </c>
      <c r="J72" s="505">
        <v>0</v>
      </c>
      <c r="K72" s="505">
        <v>0</v>
      </c>
      <c r="L72" s="505">
        <v>0</v>
      </c>
      <c r="M72" s="505">
        <v>0</v>
      </c>
      <c r="N72" s="505">
        <v>0</v>
      </c>
      <c r="O72" s="505">
        <v>0</v>
      </c>
      <c r="P72" s="505">
        <v>0</v>
      </c>
      <c r="Q72" s="505">
        <v>0</v>
      </c>
      <c r="R72" s="505">
        <v>0</v>
      </c>
      <c r="S72" s="505">
        <v>0</v>
      </c>
      <c r="T72" s="505">
        <v>0</v>
      </c>
      <c r="U72" s="505">
        <v>0</v>
      </c>
      <c r="V72" s="505">
        <v>0</v>
      </c>
      <c r="W72" s="505">
        <v>0</v>
      </c>
      <c r="X72" s="505">
        <v>0</v>
      </c>
      <c r="Y72" s="506">
        <v>0</v>
      </c>
      <c r="Z72" s="507">
        <f t="shared" si="0"/>
        <v>0</v>
      </c>
      <c r="AA72" s="223" t="s">
        <v>575</v>
      </c>
    </row>
    <row r="73" spans="2:27" s="218" customFormat="1">
      <c r="B73" s="411" t="s">
        <v>391</v>
      </c>
      <c r="C73" s="1203" t="s">
        <v>392</v>
      </c>
      <c r="D73" s="1204"/>
      <c r="E73" s="1204"/>
      <c r="F73" s="1205"/>
      <c r="G73" s="502">
        <f>'7'!G71</f>
        <v>0</v>
      </c>
      <c r="H73" s="503">
        <v>0</v>
      </c>
      <c r="I73" s="504">
        <v>0</v>
      </c>
      <c r="J73" s="505">
        <v>0</v>
      </c>
      <c r="K73" s="505">
        <v>0</v>
      </c>
      <c r="L73" s="505">
        <v>0</v>
      </c>
      <c r="M73" s="505">
        <v>0</v>
      </c>
      <c r="N73" s="505">
        <v>0</v>
      </c>
      <c r="O73" s="505">
        <v>0</v>
      </c>
      <c r="P73" s="505">
        <v>0</v>
      </c>
      <c r="Q73" s="505">
        <v>0</v>
      </c>
      <c r="R73" s="505">
        <v>0</v>
      </c>
      <c r="S73" s="505">
        <v>0</v>
      </c>
      <c r="T73" s="505">
        <v>0</v>
      </c>
      <c r="U73" s="505">
        <v>0</v>
      </c>
      <c r="V73" s="505">
        <v>0</v>
      </c>
      <c r="W73" s="505">
        <v>0</v>
      </c>
      <c r="X73" s="505">
        <v>0</v>
      </c>
      <c r="Y73" s="506">
        <v>0</v>
      </c>
      <c r="Z73" s="507">
        <f t="shared" si="0"/>
        <v>0</v>
      </c>
      <c r="AA73" s="223" t="s">
        <v>575</v>
      </c>
    </row>
    <row r="74" spans="2:27" s="218" customFormat="1" ht="13.5" thickBot="1">
      <c r="B74" s="438" t="s">
        <v>393</v>
      </c>
      <c r="C74" s="1206" t="s">
        <v>394</v>
      </c>
      <c r="D74" s="1207"/>
      <c r="E74" s="1207"/>
      <c r="F74" s="1208"/>
      <c r="G74" s="508">
        <f>'7'!G72</f>
        <v>0</v>
      </c>
      <c r="H74" s="509">
        <v>0</v>
      </c>
      <c r="I74" s="510">
        <v>0</v>
      </c>
      <c r="J74" s="511">
        <v>0</v>
      </c>
      <c r="K74" s="511">
        <v>0</v>
      </c>
      <c r="L74" s="511">
        <v>0</v>
      </c>
      <c r="M74" s="511">
        <v>0</v>
      </c>
      <c r="N74" s="511">
        <v>0</v>
      </c>
      <c r="O74" s="511">
        <v>0</v>
      </c>
      <c r="P74" s="511">
        <v>0</v>
      </c>
      <c r="Q74" s="511">
        <v>0</v>
      </c>
      <c r="R74" s="511">
        <v>0</v>
      </c>
      <c r="S74" s="511">
        <v>0</v>
      </c>
      <c r="T74" s="511">
        <v>0</v>
      </c>
      <c r="U74" s="511">
        <v>0</v>
      </c>
      <c r="V74" s="511">
        <v>0</v>
      </c>
      <c r="W74" s="511">
        <v>0</v>
      </c>
      <c r="X74" s="511">
        <v>0</v>
      </c>
      <c r="Y74" s="512">
        <v>0</v>
      </c>
      <c r="Z74" s="507">
        <f t="shared" si="0"/>
        <v>0</v>
      </c>
      <c r="AA74" s="223" t="s">
        <v>575</v>
      </c>
    </row>
    <row r="75" spans="2:27" s="218" customFormat="1">
      <c r="B75" s="442" t="s">
        <v>395</v>
      </c>
      <c r="C75" s="1209" t="s">
        <v>396</v>
      </c>
      <c r="D75" s="1210"/>
      <c r="E75" s="1210"/>
      <c r="F75" s="1211"/>
      <c r="G75" s="496">
        <f>'7'!G73</f>
        <v>0</v>
      </c>
      <c r="H75" s="497">
        <v>0</v>
      </c>
      <c r="I75" s="514">
        <v>0</v>
      </c>
      <c r="J75" s="515">
        <v>0</v>
      </c>
      <c r="K75" s="515">
        <v>0</v>
      </c>
      <c r="L75" s="515">
        <v>0</v>
      </c>
      <c r="M75" s="515">
        <v>0</v>
      </c>
      <c r="N75" s="515">
        <v>0</v>
      </c>
      <c r="O75" s="515">
        <v>0</v>
      </c>
      <c r="P75" s="515">
        <v>0</v>
      </c>
      <c r="Q75" s="515">
        <v>0</v>
      </c>
      <c r="R75" s="515">
        <v>0</v>
      </c>
      <c r="S75" s="515">
        <v>0</v>
      </c>
      <c r="T75" s="515">
        <v>0</v>
      </c>
      <c r="U75" s="515">
        <v>0</v>
      </c>
      <c r="V75" s="515">
        <v>0</v>
      </c>
      <c r="W75" s="515">
        <v>0</v>
      </c>
      <c r="X75" s="515">
        <v>0</v>
      </c>
      <c r="Y75" s="516">
        <v>0</v>
      </c>
      <c r="Z75" s="507">
        <f t="shared" si="0"/>
        <v>0</v>
      </c>
      <c r="AA75" s="223" t="s">
        <v>575</v>
      </c>
    </row>
    <row r="76" spans="2:27" s="218" customFormat="1">
      <c r="B76" s="411" t="s">
        <v>397</v>
      </c>
      <c r="C76" s="1203" t="s">
        <v>398</v>
      </c>
      <c r="D76" s="1204"/>
      <c r="E76" s="1204"/>
      <c r="F76" s="1205"/>
      <c r="G76" s="502">
        <f>'7'!G74</f>
        <v>11012</v>
      </c>
      <c r="H76" s="503">
        <v>0</v>
      </c>
      <c r="I76" s="504">
        <v>11012</v>
      </c>
      <c r="J76" s="505">
        <v>0</v>
      </c>
      <c r="K76" s="505">
        <v>0</v>
      </c>
      <c r="L76" s="505">
        <v>0</v>
      </c>
      <c r="M76" s="505">
        <v>0</v>
      </c>
      <c r="N76" s="505">
        <v>0</v>
      </c>
      <c r="O76" s="505">
        <v>0</v>
      </c>
      <c r="P76" s="505">
        <v>0</v>
      </c>
      <c r="Q76" s="505">
        <v>0</v>
      </c>
      <c r="R76" s="505">
        <v>0</v>
      </c>
      <c r="S76" s="505">
        <v>0</v>
      </c>
      <c r="T76" s="505">
        <v>0</v>
      </c>
      <c r="U76" s="505">
        <v>0</v>
      </c>
      <c r="V76" s="505">
        <v>0</v>
      </c>
      <c r="W76" s="505">
        <v>0</v>
      </c>
      <c r="X76" s="505">
        <v>0</v>
      </c>
      <c r="Y76" s="506">
        <v>0</v>
      </c>
      <c r="Z76" s="507">
        <f t="shared" si="0"/>
        <v>0</v>
      </c>
      <c r="AA76" s="223" t="s">
        <v>575</v>
      </c>
    </row>
    <row r="77" spans="2:27" s="218" customFormat="1">
      <c r="B77" s="411" t="s">
        <v>399</v>
      </c>
      <c r="C77" s="1203" t="s">
        <v>400</v>
      </c>
      <c r="D77" s="1204"/>
      <c r="E77" s="1204"/>
      <c r="F77" s="1205"/>
      <c r="G77" s="502">
        <f>'7'!G75</f>
        <v>0</v>
      </c>
      <c r="H77" s="503">
        <v>0</v>
      </c>
      <c r="I77" s="504">
        <v>0</v>
      </c>
      <c r="J77" s="505">
        <v>0</v>
      </c>
      <c r="K77" s="505">
        <v>0</v>
      </c>
      <c r="L77" s="505">
        <v>0</v>
      </c>
      <c r="M77" s="505">
        <v>0</v>
      </c>
      <c r="N77" s="505">
        <v>0</v>
      </c>
      <c r="O77" s="505">
        <v>0</v>
      </c>
      <c r="P77" s="505">
        <v>0</v>
      </c>
      <c r="Q77" s="505">
        <v>0</v>
      </c>
      <c r="R77" s="505">
        <v>0</v>
      </c>
      <c r="S77" s="505">
        <v>0</v>
      </c>
      <c r="T77" s="505">
        <v>0</v>
      </c>
      <c r="U77" s="505">
        <v>0</v>
      </c>
      <c r="V77" s="505">
        <v>0</v>
      </c>
      <c r="W77" s="505">
        <v>0</v>
      </c>
      <c r="X77" s="505">
        <v>0</v>
      </c>
      <c r="Y77" s="506">
        <v>0</v>
      </c>
      <c r="Z77" s="507">
        <f t="shared" si="0"/>
        <v>0</v>
      </c>
      <c r="AA77" s="223" t="s">
        <v>575</v>
      </c>
    </row>
    <row r="78" spans="2:27" s="218" customFormat="1">
      <c r="B78" s="411" t="s">
        <v>401</v>
      </c>
      <c r="C78" s="1203" t="s">
        <v>402</v>
      </c>
      <c r="D78" s="1204"/>
      <c r="E78" s="1204"/>
      <c r="F78" s="1205"/>
      <c r="G78" s="502">
        <f>'7'!G76</f>
        <v>0</v>
      </c>
      <c r="H78" s="503">
        <v>0</v>
      </c>
      <c r="I78" s="504">
        <v>0</v>
      </c>
      <c r="J78" s="505">
        <v>0</v>
      </c>
      <c r="K78" s="505">
        <v>0</v>
      </c>
      <c r="L78" s="505">
        <v>0</v>
      </c>
      <c r="M78" s="505">
        <v>0</v>
      </c>
      <c r="N78" s="505">
        <v>0</v>
      </c>
      <c r="O78" s="505">
        <v>0</v>
      </c>
      <c r="P78" s="505">
        <v>0</v>
      </c>
      <c r="Q78" s="505">
        <v>0</v>
      </c>
      <c r="R78" s="505">
        <v>0</v>
      </c>
      <c r="S78" s="505">
        <v>0</v>
      </c>
      <c r="T78" s="505">
        <v>0</v>
      </c>
      <c r="U78" s="505">
        <v>0</v>
      </c>
      <c r="V78" s="505">
        <v>0</v>
      </c>
      <c r="W78" s="505">
        <v>0</v>
      </c>
      <c r="X78" s="505">
        <v>0</v>
      </c>
      <c r="Y78" s="506">
        <v>0</v>
      </c>
      <c r="Z78" s="507">
        <f t="shared" si="0"/>
        <v>0</v>
      </c>
      <c r="AA78" s="223" t="s">
        <v>575</v>
      </c>
    </row>
    <row r="79" spans="2:27" s="218" customFormat="1">
      <c r="B79" s="411" t="s">
        <v>403</v>
      </c>
      <c r="C79" s="1203" t="s">
        <v>404</v>
      </c>
      <c r="D79" s="1204"/>
      <c r="E79" s="1204"/>
      <c r="F79" s="1205"/>
      <c r="G79" s="502">
        <f>'7'!G77</f>
        <v>0</v>
      </c>
      <c r="H79" s="503">
        <v>0</v>
      </c>
      <c r="I79" s="504">
        <v>0</v>
      </c>
      <c r="J79" s="505">
        <v>0</v>
      </c>
      <c r="K79" s="505">
        <v>0</v>
      </c>
      <c r="L79" s="505">
        <v>0</v>
      </c>
      <c r="M79" s="505">
        <v>0</v>
      </c>
      <c r="N79" s="505">
        <v>0</v>
      </c>
      <c r="O79" s="505">
        <v>0</v>
      </c>
      <c r="P79" s="505">
        <v>0</v>
      </c>
      <c r="Q79" s="505">
        <v>0</v>
      </c>
      <c r="R79" s="505">
        <v>0</v>
      </c>
      <c r="S79" s="505">
        <v>0</v>
      </c>
      <c r="T79" s="505">
        <v>0</v>
      </c>
      <c r="U79" s="505">
        <v>0</v>
      </c>
      <c r="V79" s="505">
        <v>0</v>
      </c>
      <c r="W79" s="505">
        <v>0</v>
      </c>
      <c r="X79" s="505">
        <v>0</v>
      </c>
      <c r="Y79" s="506">
        <v>0</v>
      </c>
      <c r="Z79" s="507">
        <f t="shared" si="0"/>
        <v>0</v>
      </c>
      <c r="AA79" s="223" t="s">
        <v>575</v>
      </c>
    </row>
    <row r="80" spans="2:27" s="218" customFormat="1">
      <c r="B80" s="411" t="s">
        <v>405</v>
      </c>
      <c r="C80" s="1203" t="s">
        <v>406</v>
      </c>
      <c r="D80" s="1204"/>
      <c r="E80" s="1204"/>
      <c r="F80" s="1205"/>
      <c r="G80" s="502">
        <f>'7'!G78</f>
        <v>0</v>
      </c>
      <c r="H80" s="503">
        <v>0</v>
      </c>
      <c r="I80" s="504">
        <v>0</v>
      </c>
      <c r="J80" s="505">
        <v>0</v>
      </c>
      <c r="K80" s="505">
        <v>0</v>
      </c>
      <c r="L80" s="505">
        <v>0</v>
      </c>
      <c r="M80" s="505">
        <v>0</v>
      </c>
      <c r="N80" s="505">
        <v>0</v>
      </c>
      <c r="O80" s="505">
        <v>0</v>
      </c>
      <c r="P80" s="505">
        <v>0</v>
      </c>
      <c r="Q80" s="505">
        <v>0</v>
      </c>
      <c r="R80" s="505">
        <v>0</v>
      </c>
      <c r="S80" s="505">
        <v>0</v>
      </c>
      <c r="T80" s="505">
        <v>0</v>
      </c>
      <c r="U80" s="505">
        <v>0</v>
      </c>
      <c r="V80" s="505">
        <v>0</v>
      </c>
      <c r="W80" s="505">
        <v>0</v>
      </c>
      <c r="X80" s="505">
        <v>0</v>
      </c>
      <c r="Y80" s="506">
        <v>0</v>
      </c>
      <c r="Z80" s="507">
        <f t="shared" si="0"/>
        <v>0</v>
      </c>
      <c r="AA80" s="223" t="s">
        <v>575</v>
      </c>
    </row>
    <row r="81" spans="2:27" s="218" customFormat="1">
      <c r="B81" s="411" t="s">
        <v>407</v>
      </c>
      <c r="C81" s="1203" t="s">
        <v>408</v>
      </c>
      <c r="D81" s="1204"/>
      <c r="E81" s="1204"/>
      <c r="F81" s="1205"/>
      <c r="G81" s="502">
        <f>'7'!G79</f>
        <v>72623</v>
      </c>
      <c r="H81" s="503">
        <v>0</v>
      </c>
      <c r="I81" s="504">
        <v>72623</v>
      </c>
      <c r="J81" s="505">
        <v>0</v>
      </c>
      <c r="K81" s="505">
        <v>0</v>
      </c>
      <c r="L81" s="505">
        <v>0</v>
      </c>
      <c r="M81" s="505">
        <v>0</v>
      </c>
      <c r="N81" s="505">
        <v>0</v>
      </c>
      <c r="O81" s="505">
        <v>0</v>
      </c>
      <c r="P81" s="505">
        <v>0</v>
      </c>
      <c r="Q81" s="505">
        <v>0</v>
      </c>
      <c r="R81" s="505">
        <v>0</v>
      </c>
      <c r="S81" s="505">
        <v>0</v>
      </c>
      <c r="T81" s="505">
        <v>0</v>
      </c>
      <c r="U81" s="505">
        <v>0</v>
      </c>
      <c r="V81" s="505">
        <v>0</v>
      </c>
      <c r="W81" s="505">
        <v>0</v>
      </c>
      <c r="X81" s="505">
        <v>0</v>
      </c>
      <c r="Y81" s="506">
        <v>0</v>
      </c>
      <c r="Z81" s="507">
        <f t="shared" si="0"/>
        <v>0</v>
      </c>
      <c r="AA81" s="223" t="s">
        <v>575</v>
      </c>
    </row>
    <row r="82" spans="2:27" s="218" customFormat="1">
      <c r="B82" s="411" t="s">
        <v>409</v>
      </c>
      <c r="C82" s="1203" t="s">
        <v>410</v>
      </c>
      <c r="D82" s="1204"/>
      <c r="E82" s="1204"/>
      <c r="F82" s="1205"/>
      <c r="G82" s="502">
        <f>'7'!G80</f>
        <v>0</v>
      </c>
      <c r="H82" s="503">
        <v>0</v>
      </c>
      <c r="I82" s="504">
        <v>0</v>
      </c>
      <c r="J82" s="505">
        <v>0</v>
      </c>
      <c r="K82" s="505">
        <v>0</v>
      </c>
      <c r="L82" s="505">
        <v>0</v>
      </c>
      <c r="M82" s="505">
        <v>0</v>
      </c>
      <c r="N82" s="505">
        <v>0</v>
      </c>
      <c r="O82" s="505">
        <v>0</v>
      </c>
      <c r="P82" s="505">
        <v>0</v>
      </c>
      <c r="Q82" s="505">
        <v>0</v>
      </c>
      <c r="R82" s="505">
        <v>0</v>
      </c>
      <c r="S82" s="505">
        <v>0</v>
      </c>
      <c r="T82" s="505">
        <v>0</v>
      </c>
      <c r="U82" s="505">
        <v>0</v>
      </c>
      <c r="V82" s="505">
        <v>0</v>
      </c>
      <c r="W82" s="505">
        <v>0</v>
      </c>
      <c r="X82" s="505">
        <v>0</v>
      </c>
      <c r="Y82" s="506">
        <v>0</v>
      </c>
      <c r="Z82" s="507">
        <f t="shared" si="0"/>
        <v>0</v>
      </c>
      <c r="AA82" s="223" t="s">
        <v>575</v>
      </c>
    </row>
    <row r="83" spans="2:27" s="218" customFormat="1">
      <c r="B83" s="411" t="s">
        <v>411</v>
      </c>
      <c r="C83" s="1203" t="s">
        <v>412</v>
      </c>
      <c r="D83" s="1204"/>
      <c r="E83" s="1204"/>
      <c r="F83" s="1205"/>
      <c r="G83" s="502">
        <f>'7'!G81</f>
        <v>0</v>
      </c>
      <c r="H83" s="503">
        <v>0</v>
      </c>
      <c r="I83" s="504">
        <v>0</v>
      </c>
      <c r="J83" s="505">
        <v>0</v>
      </c>
      <c r="K83" s="505">
        <v>0</v>
      </c>
      <c r="L83" s="505">
        <v>0</v>
      </c>
      <c r="M83" s="505">
        <v>0</v>
      </c>
      <c r="N83" s="505">
        <v>0</v>
      </c>
      <c r="O83" s="505">
        <v>0</v>
      </c>
      <c r="P83" s="505">
        <v>0</v>
      </c>
      <c r="Q83" s="505">
        <v>0</v>
      </c>
      <c r="R83" s="505">
        <v>0</v>
      </c>
      <c r="S83" s="505">
        <v>0</v>
      </c>
      <c r="T83" s="505">
        <v>0</v>
      </c>
      <c r="U83" s="505">
        <v>0</v>
      </c>
      <c r="V83" s="505">
        <v>0</v>
      </c>
      <c r="W83" s="505">
        <v>0</v>
      </c>
      <c r="X83" s="505">
        <v>0</v>
      </c>
      <c r="Y83" s="506">
        <v>0</v>
      </c>
      <c r="Z83" s="507">
        <f t="shared" si="0"/>
        <v>0</v>
      </c>
      <c r="AA83" s="223" t="s">
        <v>575</v>
      </c>
    </row>
    <row r="84" spans="2:27" s="218" customFormat="1">
      <c r="B84" s="411" t="s">
        <v>413</v>
      </c>
      <c r="C84" s="1203" t="s">
        <v>414</v>
      </c>
      <c r="D84" s="1204"/>
      <c r="E84" s="1204"/>
      <c r="F84" s="1205"/>
      <c r="G84" s="502">
        <f>'7'!G82</f>
        <v>0</v>
      </c>
      <c r="H84" s="503">
        <v>0</v>
      </c>
      <c r="I84" s="504">
        <v>0</v>
      </c>
      <c r="J84" s="505">
        <v>0</v>
      </c>
      <c r="K84" s="505">
        <v>0</v>
      </c>
      <c r="L84" s="505">
        <v>0</v>
      </c>
      <c r="M84" s="505">
        <v>0</v>
      </c>
      <c r="N84" s="505">
        <v>0</v>
      </c>
      <c r="O84" s="505">
        <v>0</v>
      </c>
      <c r="P84" s="505">
        <v>0</v>
      </c>
      <c r="Q84" s="505">
        <v>0</v>
      </c>
      <c r="R84" s="505">
        <v>0</v>
      </c>
      <c r="S84" s="505">
        <v>0</v>
      </c>
      <c r="T84" s="505">
        <v>0</v>
      </c>
      <c r="U84" s="505">
        <v>0</v>
      </c>
      <c r="V84" s="505">
        <v>0</v>
      </c>
      <c r="W84" s="505">
        <v>0</v>
      </c>
      <c r="X84" s="505">
        <v>0</v>
      </c>
      <c r="Y84" s="506">
        <v>0</v>
      </c>
      <c r="Z84" s="507">
        <f t="shared" si="0"/>
        <v>0</v>
      </c>
      <c r="AA84" s="223" t="s">
        <v>575</v>
      </c>
    </row>
    <row r="85" spans="2:27" s="218" customFormat="1">
      <c r="B85" s="411" t="s">
        <v>415</v>
      </c>
      <c r="C85" s="1203" t="s">
        <v>416</v>
      </c>
      <c r="D85" s="1204"/>
      <c r="E85" s="1204"/>
      <c r="F85" s="1205"/>
      <c r="G85" s="502">
        <f>'7'!G83</f>
        <v>0</v>
      </c>
      <c r="H85" s="503">
        <v>0</v>
      </c>
      <c r="I85" s="504">
        <v>0</v>
      </c>
      <c r="J85" s="505">
        <v>0</v>
      </c>
      <c r="K85" s="505">
        <v>0</v>
      </c>
      <c r="L85" s="505">
        <v>0</v>
      </c>
      <c r="M85" s="505">
        <v>0</v>
      </c>
      <c r="N85" s="505">
        <v>0</v>
      </c>
      <c r="O85" s="505">
        <v>0</v>
      </c>
      <c r="P85" s="505">
        <v>0</v>
      </c>
      <c r="Q85" s="505">
        <v>0</v>
      </c>
      <c r="R85" s="505">
        <v>0</v>
      </c>
      <c r="S85" s="505">
        <v>0</v>
      </c>
      <c r="T85" s="505">
        <v>0</v>
      </c>
      <c r="U85" s="505">
        <v>0</v>
      </c>
      <c r="V85" s="505">
        <v>0</v>
      </c>
      <c r="W85" s="505">
        <v>0</v>
      </c>
      <c r="X85" s="505">
        <v>0</v>
      </c>
      <c r="Y85" s="506">
        <v>0</v>
      </c>
      <c r="Z85" s="507">
        <f t="shared" si="0"/>
        <v>0</v>
      </c>
      <c r="AA85" s="223" t="s">
        <v>575</v>
      </c>
    </row>
    <row r="86" spans="2:27" s="218" customFormat="1">
      <c r="B86" s="411" t="s">
        <v>417</v>
      </c>
      <c r="C86" s="1203" t="s">
        <v>418</v>
      </c>
      <c r="D86" s="1204"/>
      <c r="E86" s="1204"/>
      <c r="F86" s="1205"/>
      <c r="G86" s="502">
        <f>'7'!G84</f>
        <v>0</v>
      </c>
      <c r="H86" s="503">
        <v>0</v>
      </c>
      <c r="I86" s="504">
        <v>0</v>
      </c>
      <c r="J86" s="505">
        <v>0</v>
      </c>
      <c r="K86" s="505">
        <v>0</v>
      </c>
      <c r="L86" s="505">
        <v>0</v>
      </c>
      <c r="M86" s="505">
        <v>0</v>
      </c>
      <c r="N86" s="505">
        <v>0</v>
      </c>
      <c r="O86" s="505">
        <v>0</v>
      </c>
      <c r="P86" s="505">
        <v>0</v>
      </c>
      <c r="Q86" s="505">
        <v>0</v>
      </c>
      <c r="R86" s="505">
        <v>0</v>
      </c>
      <c r="S86" s="505">
        <v>0</v>
      </c>
      <c r="T86" s="505">
        <v>0</v>
      </c>
      <c r="U86" s="505">
        <v>0</v>
      </c>
      <c r="V86" s="505">
        <v>0</v>
      </c>
      <c r="W86" s="505">
        <v>0</v>
      </c>
      <c r="X86" s="505">
        <v>0</v>
      </c>
      <c r="Y86" s="506">
        <v>0</v>
      </c>
      <c r="Z86" s="507">
        <f t="shared" si="0"/>
        <v>0</v>
      </c>
      <c r="AA86" s="223" t="s">
        <v>575</v>
      </c>
    </row>
    <row r="87" spans="2:27" s="218" customFormat="1">
      <c r="B87" s="411" t="s">
        <v>419</v>
      </c>
      <c r="C87" s="1203" t="s">
        <v>420</v>
      </c>
      <c r="D87" s="1204"/>
      <c r="E87" s="1204"/>
      <c r="F87" s="1205"/>
      <c r="G87" s="502">
        <f>'7'!G85</f>
        <v>0</v>
      </c>
      <c r="H87" s="503">
        <v>0</v>
      </c>
      <c r="I87" s="504">
        <v>0</v>
      </c>
      <c r="J87" s="505">
        <v>0</v>
      </c>
      <c r="K87" s="505">
        <v>0</v>
      </c>
      <c r="L87" s="505">
        <v>0</v>
      </c>
      <c r="M87" s="505">
        <v>0</v>
      </c>
      <c r="N87" s="505">
        <v>0</v>
      </c>
      <c r="O87" s="505">
        <v>0</v>
      </c>
      <c r="P87" s="505">
        <v>0</v>
      </c>
      <c r="Q87" s="505">
        <v>0</v>
      </c>
      <c r="R87" s="505">
        <v>0</v>
      </c>
      <c r="S87" s="505">
        <v>0</v>
      </c>
      <c r="T87" s="505">
        <v>0</v>
      </c>
      <c r="U87" s="505">
        <v>0</v>
      </c>
      <c r="V87" s="505">
        <v>0</v>
      </c>
      <c r="W87" s="505">
        <v>0</v>
      </c>
      <c r="X87" s="505">
        <v>0</v>
      </c>
      <c r="Y87" s="506">
        <v>0</v>
      </c>
      <c r="Z87" s="507">
        <f t="shared" si="0"/>
        <v>0</v>
      </c>
      <c r="AA87" s="223" t="s">
        <v>575</v>
      </c>
    </row>
    <row r="88" spans="2:27" s="218" customFormat="1">
      <c r="B88" s="411" t="s">
        <v>421</v>
      </c>
      <c r="C88" s="1203" t="s">
        <v>422</v>
      </c>
      <c r="D88" s="1204"/>
      <c r="E88" s="1204"/>
      <c r="F88" s="1205"/>
      <c r="G88" s="502">
        <f>'7'!G86</f>
        <v>0</v>
      </c>
      <c r="H88" s="503">
        <v>0</v>
      </c>
      <c r="I88" s="504">
        <v>0</v>
      </c>
      <c r="J88" s="505">
        <v>0</v>
      </c>
      <c r="K88" s="505">
        <v>0</v>
      </c>
      <c r="L88" s="505">
        <v>0</v>
      </c>
      <c r="M88" s="505">
        <v>0</v>
      </c>
      <c r="N88" s="505">
        <v>0</v>
      </c>
      <c r="O88" s="505">
        <v>0</v>
      </c>
      <c r="P88" s="505">
        <v>0</v>
      </c>
      <c r="Q88" s="505">
        <v>0</v>
      </c>
      <c r="R88" s="505">
        <v>0</v>
      </c>
      <c r="S88" s="505">
        <v>0</v>
      </c>
      <c r="T88" s="505">
        <v>0</v>
      </c>
      <c r="U88" s="505">
        <v>0</v>
      </c>
      <c r="V88" s="505">
        <v>0</v>
      </c>
      <c r="W88" s="505">
        <v>0</v>
      </c>
      <c r="X88" s="505">
        <v>0</v>
      </c>
      <c r="Y88" s="506">
        <v>0</v>
      </c>
      <c r="Z88" s="507">
        <f t="shared" si="0"/>
        <v>0</v>
      </c>
      <c r="AA88" s="223" t="s">
        <v>575</v>
      </c>
    </row>
    <row r="89" spans="2:27" s="218" customFormat="1">
      <c r="B89" s="411" t="s">
        <v>423</v>
      </c>
      <c r="C89" s="1203" t="s">
        <v>424</v>
      </c>
      <c r="D89" s="1204"/>
      <c r="E89" s="1204"/>
      <c r="F89" s="1205"/>
      <c r="G89" s="502">
        <f>'7'!G87</f>
        <v>0</v>
      </c>
      <c r="H89" s="503">
        <v>0</v>
      </c>
      <c r="I89" s="504">
        <v>0</v>
      </c>
      <c r="J89" s="505">
        <v>0</v>
      </c>
      <c r="K89" s="505">
        <v>0</v>
      </c>
      <c r="L89" s="505">
        <v>0</v>
      </c>
      <c r="M89" s="505">
        <v>0</v>
      </c>
      <c r="N89" s="505">
        <v>0</v>
      </c>
      <c r="O89" s="505">
        <v>0</v>
      </c>
      <c r="P89" s="505">
        <v>0</v>
      </c>
      <c r="Q89" s="505">
        <v>0</v>
      </c>
      <c r="R89" s="505">
        <v>0</v>
      </c>
      <c r="S89" s="505">
        <v>0</v>
      </c>
      <c r="T89" s="505">
        <v>0</v>
      </c>
      <c r="U89" s="505">
        <v>0</v>
      </c>
      <c r="V89" s="505">
        <v>0</v>
      </c>
      <c r="W89" s="505">
        <v>0</v>
      </c>
      <c r="X89" s="505">
        <v>0</v>
      </c>
      <c r="Y89" s="506">
        <v>0</v>
      </c>
      <c r="Z89" s="507">
        <f t="shared" si="0"/>
        <v>0</v>
      </c>
      <c r="AA89" s="223" t="s">
        <v>575</v>
      </c>
    </row>
    <row r="90" spans="2:27" s="218" customFormat="1">
      <c r="B90" s="411" t="s">
        <v>425</v>
      </c>
      <c r="C90" s="1203" t="s">
        <v>426</v>
      </c>
      <c r="D90" s="1204"/>
      <c r="E90" s="1204"/>
      <c r="F90" s="1205"/>
      <c r="G90" s="502">
        <f>'7'!G88</f>
        <v>1020</v>
      </c>
      <c r="H90" s="503">
        <v>0</v>
      </c>
      <c r="I90" s="504">
        <v>1020</v>
      </c>
      <c r="J90" s="505">
        <v>0</v>
      </c>
      <c r="K90" s="505">
        <v>0</v>
      </c>
      <c r="L90" s="505">
        <v>0</v>
      </c>
      <c r="M90" s="505">
        <v>0</v>
      </c>
      <c r="N90" s="505">
        <v>0</v>
      </c>
      <c r="O90" s="505">
        <v>0</v>
      </c>
      <c r="P90" s="505">
        <v>0</v>
      </c>
      <c r="Q90" s="505">
        <v>0</v>
      </c>
      <c r="R90" s="505">
        <v>0</v>
      </c>
      <c r="S90" s="505">
        <v>0</v>
      </c>
      <c r="T90" s="505">
        <v>0</v>
      </c>
      <c r="U90" s="505">
        <v>0</v>
      </c>
      <c r="V90" s="505">
        <v>0</v>
      </c>
      <c r="W90" s="505">
        <v>0</v>
      </c>
      <c r="X90" s="505">
        <v>0</v>
      </c>
      <c r="Y90" s="506">
        <v>0</v>
      </c>
      <c r="Z90" s="507">
        <f t="shared" si="0"/>
        <v>0</v>
      </c>
      <c r="AA90" s="223" t="s">
        <v>575</v>
      </c>
    </row>
    <row r="91" spans="2:27" s="218" customFormat="1">
      <c r="B91" s="411" t="s">
        <v>427</v>
      </c>
      <c r="C91" s="1203" t="s">
        <v>428</v>
      </c>
      <c r="D91" s="1204"/>
      <c r="E91" s="1204"/>
      <c r="F91" s="1205"/>
      <c r="G91" s="502">
        <f>'7'!G89</f>
        <v>0</v>
      </c>
      <c r="H91" s="503">
        <v>0</v>
      </c>
      <c r="I91" s="504">
        <v>0</v>
      </c>
      <c r="J91" s="505">
        <v>0</v>
      </c>
      <c r="K91" s="505">
        <v>0</v>
      </c>
      <c r="L91" s="505">
        <v>0</v>
      </c>
      <c r="M91" s="505">
        <v>0</v>
      </c>
      <c r="N91" s="505">
        <v>0</v>
      </c>
      <c r="O91" s="505">
        <v>0</v>
      </c>
      <c r="P91" s="505">
        <v>0</v>
      </c>
      <c r="Q91" s="505">
        <v>0</v>
      </c>
      <c r="R91" s="505">
        <v>0</v>
      </c>
      <c r="S91" s="505">
        <v>0</v>
      </c>
      <c r="T91" s="505">
        <v>0</v>
      </c>
      <c r="U91" s="505">
        <v>0</v>
      </c>
      <c r="V91" s="505">
        <v>0</v>
      </c>
      <c r="W91" s="505">
        <v>0</v>
      </c>
      <c r="X91" s="505">
        <v>0</v>
      </c>
      <c r="Y91" s="506">
        <v>0</v>
      </c>
      <c r="Z91" s="507">
        <f t="shared" si="0"/>
        <v>0</v>
      </c>
      <c r="AA91" s="223" t="s">
        <v>575</v>
      </c>
    </row>
    <row r="92" spans="2:27" s="218" customFormat="1">
      <c r="B92" s="411" t="s">
        <v>429</v>
      </c>
      <c r="C92" s="1203" t="s">
        <v>430</v>
      </c>
      <c r="D92" s="1204"/>
      <c r="E92" s="1204"/>
      <c r="F92" s="1205"/>
      <c r="G92" s="502">
        <f>'7'!G90</f>
        <v>25519</v>
      </c>
      <c r="H92" s="503">
        <v>0</v>
      </c>
      <c r="I92" s="504">
        <v>25519</v>
      </c>
      <c r="J92" s="505">
        <v>0</v>
      </c>
      <c r="K92" s="505">
        <v>0</v>
      </c>
      <c r="L92" s="505">
        <v>0</v>
      </c>
      <c r="M92" s="505">
        <v>0</v>
      </c>
      <c r="N92" s="505">
        <v>0</v>
      </c>
      <c r="O92" s="505">
        <v>0</v>
      </c>
      <c r="P92" s="505">
        <v>0</v>
      </c>
      <c r="Q92" s="505">
        <v>0</v>
      </c>
      <c r="R92" s="505">
        <v>0</v>
      </c>
      <c r="S92" s="505">
        <v>0</v>
      </c>
      <c r="T92" s="505">
        <v>0</v>
      </c>
      <c r="U92" s="505">
        <v>0</v>
      </c>
      <c r="V92" s="505">
        <v>0</v>
      </c>
      <c r="W92" s="505">
        <v>0</v>
      </c>
      <c r="X92" s="505">
        <v>0</v>
      </c>
      <c r="Y92" s="506">
        <v>0</v>
      </c>
      <c r="Z92" s="507">
        <f t="shared" si="0"/>
        <v>0</v>
      </c>
      <c r="AA92" s="223" t="s">
        <v>575</v>
      </c>
    </row>
    <row r="93" spans="2:27" s="218" customFormat="1">
      <c r="B93" s="411" t="s">
        <v>431</v>
      </c>
      <c r="C93" s="1203" t="s">
        <v>432</v>
      </c>
      <c r="D93" s="1204"/>
      <c r="E93" s="1204"/>
      <c r="F93" s="1205"/>
      <c r="G93" s="502">
        <f>'7'!G91</f>
        <v>107</v>
      </c>
      <c r="H93" s="503">
        <v>0</v>
      </c>
      <c r="I93" s="504">
        <v>107</v>
      </c>
      <c r="J93" s="505">
        <v>0</v>
      </c>
      <c r="K93" s="505">
        <v>0</v>
      </c>
      <c r="L93" s="505">
        <v>0</v>
      </c>
      <c r="M93" s="505">
        <v>0</v>
      </c>
      <c r="N93" s="505">
        <v>0</v>
      </c>
      <c r="O93" s="505">
        <v>0</v>
      </c>
      <c r="P93" s="505">
        <v>0</v>
      </c>
      <c r="Q93" s="505">
        <v>0</v>
      </c>
      <c r="R93" s="505">
        <v>0</v>
      </c>
      <c r="S93" s="505">
        <v>0</v>
      </c>
      <c r="T93" s="505">
        <v>0</v>
      </c>
      <c r="U93" s="505">
        <v>0</v>
      </c>
      <c r="V93" s="505">
        <v>0</v>
      </c>
      <c r="W93" s="505">
        <v>0</v>
      </c>
      <c r="X93" s="505">
        <v>0</v>
      </c>
      <c r="Y93" s="506">
        <v>0</v>
      </c>
      <c r="Z93" s="507">
        <f t="shared" si="0"/>
        <v>0</v>
      </c>
      <c r="AA93" s="223" t="s">
        <v>575</v>
      </c>
    </row>
    <row r="94" spans="2:27" s="218" customFormat="1">
      <c r="B94" s="411" t="s">
        <v>433</v>
      </c>
      <c r="C94" s="1203" t="s">
        <v>434</v>
      </c>
      <c r="D94" s="1204"/>
      <c r="E94" s="1204"/>
      <c r="F94" s="1205"/>
      <c r="G94" s="502">
        <f>'7'!G92</f>
        <v>10534</v>
      </c>
      <c r="H94" s="503">
        <v>0</v>
      </c>
      <c r="I94" s="504">
        <v>10534</v>
      </c>
      <c r="J94" s="505">
        <v>0</v>
      </c>
      <c r="K94" s="505">
        <v>0</v>
      </c>
      <c r="L94" s="505">
        <v>0</v>
      </c>
      <c r="M94" s="505">
        <v>0</v>
      </c>
      <c r="N94" s="505">
        <v>0</v>
      </c>
      <c r="O94" s="505">
        <v>0</v>
      </c>
      <c r="P94" s="505">
        <v>0</v>
      </c>
      <c r="Q94" s="505">
        <v>0</v>
      </c>
      <c r="R94" s="505">
        <v>0</v>
      </c>
      <c r="S94" s="505">
        <v>0</v>
      </c>
      <c r="T94" s="505">
        <v>0</v>
      </c>
      <c r="U94" s="505">
        <v>0</v>
      </c>
      <c r="V94" s="505">
        <v>0</v>
      </c>
      <c r="W94" s="505">
        <v>0</v>
      </c>
      <c r="X94" s="505">
        <v>0</v>
      </c>
      <c r="Y94" s="506">
        <v>0</v>
      </c>
      <c r="Z94" s="507">
        <f t="shared" si="0"/>
        <v>0</v>
      </c>
      <c r="AA94" s="223" t="s">
        <v>575</v>
      </c>
    </row>
    <row r="95" spans="2:27" s="218" customFormat="1">
      <c r="B95" s="411" t="s">
        <v>435</v>
      </c>
      <c r="C95" s="1203" t="s">
        <v>436</v>
      </c>
      <c r="D95" s="1204"/>
      <c r="E95" s="1204"/>
      <c r="F95" s="1205"/>
      <c r="G95" s="502">
        <f>'7'!G93</f>
        <v>12864</v>
      </c>
      <c r="H95" s="503">
        <v>0</v>
      </c>
      <c r="I95" s="504">
        <v>12864</v>
      </c>
      <c r="J95" s="505">
        <v>0</v>
      </c>
      <c r="K95" s="505">
        <v>0</v>
      </c>
      <c r="L95" s="505">
        <v>0</v>
      </c>
      <c r="M95" s="505">
        <v>0</v>
      </c>
      <c r="N95" s="505">
        <v>0</v>
      </c>
      <c r="O95" s="505">
        <v>0</v>
      </c>
      <c r="P95" s="505">
        <v>0</v>
      </c>
      <c r="Q95" s="505">
        <v>0</v>
      </c>
      <c r="R95" s="505">
        <v>0</v>
      </c>
      <c r="S95" s="505">
        <v>0</v>
      </c>
      <c r="T95" s="505">
        <v>0</v>
      </c>
      <c r="U95" s="505">
        <v>0</v>
      </c>
      <c r="V95" s="505">
        <v>0</v>
      </c>
      <c r="W95" s="505">
        <v>0</v>
      </c>
      <c r="X95" s="505">
        <v>0</v>
      </c>
      <c r="Y95" s="506">
        <v>0</v>
      </c>
      <c r="Z95" s="507">
        <f t="shared" ref="Z95:Z158" si="1">G95-SUM(I95:Y95)</f>
        <v>0</v>
      </c>
      <c r="AA95" s="223"/>
    </row>
    <row r="96" spans="2:27" s="218" customFormat="1">
      <c r="B96" s="411" t="s">
        <v>437</v>
      </c>
      <c r="C96" s="1203" t="s">
        <v>438</v>
      </c>
      <c r="D96" s="1204"/>
      <c r="E96" s="1204"/>
      <c r="F96" s="1205"/>
      <c r="G96" s="502">
        <f>'7'!G94</f>
        <v>0</v>
      </c>
      <c r="H96" s="503">
        <v>0</v>
      </c>
      <c r="I96" s="504">
        <v>0</v>
      </c>
      <c r="J96" s="505">
        <v>0</v>
      </c>
      <c r="K96" s="505">
        <v>0</v>
      </c>
      <c r="L96" s="505">
        <v>0</v>
      </c>
      <c r="M96" s="505">
        <v>0</v>
      </c>
      <c r="N96" s="505">
        <v>0</v>
      </c>
      <c r="O96" s="505">
        <v>0</v>
      </c>
      <c r="P96" s="505">
        <v>0</v>
      </c>
      <c r="Q96" s="505">
        <v>0</v>
      </c>
      <c r="R96" s="505">
        <v>0</v>
      </c>
      <c r="S96" s="505">
        <v>0</v>
      </c>
      <c r="T96" s="505">
        <v>0</v>
      </c>
      <c r="U96" s="505">
        <v>0</v>
      </c>
      <c r="V96" s="505">
        <v>0</v>
      </c>
      <c r="W96" s="505">
        <v>0</v>
      </c>
      <c r="X96" s="505">
        <v>0</v>
      </c>
      <c r="Y96" s="506">
        <v>0</v>
      </c>
      <c r="Z96" s="507">
        <f t="shared" si="1"/>
        <v>0</v>
      </c>
      <c r="AA96" s="223"/>
    </row>
    <row r="97" spans="2:27" s="218" customFormat="1">
      <c r="B97" s="411" t="s">
        <v>439</v>
      </c>
      <c r="C97" s="1203" t="s">
        <v>440</v>
      </c>
      <c r="D97" s="1204"/>
      <c r="E97" s="1204"/>
      <c r="F97" s="1205"/>
      <c r="G97" s="502">
        <f>'7'!G95</f>
        <v>0</v>
      </c>
      <c r="H97" s="503">
        <v>0</v>
      </c>
      <c r="I97" s="504">
        <v>0</v>
      </c>
      <c r="J97" s="505">
        <v>0</v>
      </c>
      <c r="K97" s="505">
        <v>0</v>
      </c>
      <c r="L97" s="505">
        <v>0</v>
      </c>
      <c r="M97" s="505">
        <v>0</v>
      </c>
      <c r="N97" s="505">
        <v>0</v>
      </c>
      <c r="O97" s="505">
        <v>0</v>
      </c>
      <c r="P97" s="505">
        <v>0</v>
      </c>
      <c r="Q97" s="505">
        <v>0</v>
      </c>
      <c r="R97" s="505">
        <v>0</v>
      </c>
      <c r="S97" s="505">
        <v>0</v>
      </c>
      <c r="T97" s="505">
        <v>0</v>
      </c>
      <c r="U97" s="505">
        <v>0</v>
      </c>
      <c r="V97" s="505">
        <v>0</v>
      </c>
      <c r="W97" s="505">
        <v>0</v>
      </c>
      <c r="X97" s="505">
        <v>0</v>
      </c>
      <c r="Y97" s="506">
        <v>0</v>
      </c>
      <c r="Z97" s="507">
        <f t="shared" si="1"/>
        <v>0</v>
      </c>
      <c r="AA97" s="223"/>
    </row>
    <row r="98" spans="2:27" s="218" customFormat="1" ht="13.5" thickBot="1">
      <c r="B98" s="420" t="s">
        <v>441</v>
      </c>
      <c r="C98" s="1212" t="s">
        <v>442</v>
      </c>
      <c r="D98" s="1213"/>
      <c r="E98" s="1213"/>
      <c r="F98" s="1214"/>
      <c r="G98" s="517">
        <f>'7'!G96</f>
        <v>24356</v>
      </c>
      <c r="H98" s="518">
        <v>0</v>
      </c>
      <c r="I98" s="519">
        <v>24356</v>
      </c>
      <c r="J98" s="520">
        <v>0</v>
      </c>
      <c r="K98" s="520">
        <v>0</v>
      </c>
      <c r="L98" s="520">
        <v>0</v>
      </c>
      <c r="M98" s="520">
        <v>0</v>
      </c>
      <c r="N98" s="520">
        <v>0</v>
      </c>
      <c r="O98" s="520">
        <v>0</v>
      </c>
      <c r="P98" s="520">
        <v>0</v>
      </c>
      <c r="Q98" s="520">
        <v>0</v>
      </c>
      <c r="R98" s="520">
        <v>0</v>
      </c>
      <c r="S98" s="520">
        <v>0</v>
      </c>
      <c r="T98" s="520">
        <v>0</v>
      </c>
      <c r="U98" s="520">
        <v>0</v>
      </c>
      <c r="V98" s="520">
        <v>0</v>
      </c>
      <c r="W98" s="520">
        <v>0</v>
      </c>
      <c r="X98" s="520">
        <v>0</v>
      </c>
      <c r="Y98" s="521">
        <v>0</v>
      </c>
      <c r="Z98" s="507">
        <f t="shared" si="1"/>
        <v>0</v>
      </c>
      <c r="AA98" s="223" t="s">
        <v>575</v>
      </c>
    </row>
    <row r="99" spans="2:27" s="218" customFormat="1">
      <c r="B99" s="397" t="s">
        <v>443</v>
      </c>
      <c r="C99" s="1215" t="s">
        <v>444</v>
      </c>
      <c r="D99" s="1216"/>
      <c r="E99" s="1216"/>
      <c r="F99" s="1217"/>
      <c r="G99" s="528">
        <f>'7'!G97</f>
        <v>0</v>
      </c>
      <c r="H99" s="523">
        <v>0</v>
      </c>
      <c r="I99" s="524">
        <v>0</v>
      </c>
      <c r="J99" s="529">
        <v>0</v>
      </c>
      <c r="K99" s="529">
        <v>0</v>
      </c>
      <c r="L99" s="529">
        <v>0</v>
      </c>
      <c r="M99" s="529">
        <v>0</v>
      </c>
      <c r="N99" s="529">
        <v>0</v>
      </c>
      <c r="O99" s="529">
        <v>0</v>
      </c>
      <c r="P99" s="529">
        <v>0</v>
      </c>
      <c r="Q99" s="529">
        <v>0</v>
      </c>
      <c r="R99" s="529">
        <v>0</v>
      </c>
      <c r="S99" s="529">
        <v>0</v>
      </c>
      <c r="T99" s="529">
        <v>0</v>
      </c>
      <c r="U99" s="529">
        <v>0</v>
      </c>
      <c r="V99" s="529">
        <v>0</v>
      </c>
      <c r="W99" s="529">
        <v>0</v>
      </c>
      <c r="X99" s="529">
        <v>0</v>
      </c>
      <c r="Y99" s="530">
        <v>0</v>
      </c>
      <c r="Z99" s="507">
        <f t="shared" si="1"/>
        <v>0</v>
      </c>
      <c r="AA99" s="223" t="s">
        <v>575</v>
      </c>
    </row>
    <row r="100" spans="2:27" s="218" customFormat="1">
      <c r="B100" s="411" t="s">
        <v>445</v>
      </c>
      <c r="C100" s="1203" t="s">
        <v>446</v>
      </c>
      <c r="D100" s="1204"/>
      <c r="E100" s="1204"/>
      <c r="F100" s="1205"/>
      <c r="G100" s="502">
        <f>'7'!G98</f>
        <v>163427.0791774205</v>
      </c>
      <c r="H100" s="503">
        <v>0</v>
      </c>
      <c r="I100" s="504">
        <v>156579.82110891811</v>
      </c>
      <c r="J100" s="505">
        <v>0</v>
      </c>
      <c r="K100" s="505">
        <v>0</v>
      </c>
      <c r="L100" s="505">
        <v>0</v>
      </c>
      <c r="M100" s="505">
        <v>0</v>
      </c>
      <c r="N100" s="505">
        <v>0</v>
      </c>
      <c r="O100" s="505">
        <v>0</v>
      </c>
      <c r="P100" s="505">
        <v>0</v>
      </c>
      <c r="Q100" s="505">
        <v>0</v>
      </c>
      <c r="R100" s="505">
        <v>0</v>
      </c>
      <c r="S100" s="505">
        <v>0</v>
      </c>
      <c r="T100" s="505">
        <v>0</v>
      </c>
      <c r="U100" s="505">
        <v>0</v>
      </c>
      <c r="V100" s="505">
        <v>0</v>
      </c>
      <c r="W100" s="505">
        <v>0</v>
      </c>
      <c r="X100" s="505">
        <v>0</v>
      </c>
      <c r="Y100" s="506">
        <v>6847.258068502384</v>
      </c>
      <c r="Z100" s="507">
        <f t="shared" si="1"/>
        <v>0</v>
      </c>
      <c r="AA100" s="223" t="s">
        <v>575</v>
      </c>
    </row>
    <row r="101" spans="2:27" s="218" customFormat="1">
      <c r="B101" s="411" t="s">
        <v>447</v>
      </c>
      <c r="C101" s="1203" t="s">
        <v>448</v>
      </c>
      <c r="D101" s="1204"/>
      <c r="E101" s="1204"/>
      <c r="F101" s="1205"/>
      <c r="G101" s="502">
        <f>'7'!G99</f>
        <v>49756.330656337042</v>
      </c>
      <c r="H101" s="503">
        <v>0</v>
      </c>
      <c r="I101" s="504">
        <v>47671.642866158705</v>
      </c>
      <c r="J101" s="505">
        <v>0</v>
      </c>
      <c r="K101" s="505">
        <v>0</v>
      </c>
      <c r="L101" s="505">
        <v>0</v>
      </c>
      <c r="M101" s="505">
        <v>0</v>
      </c>
      <c r="N101" s="505">
        <v>0</v>
      </c>
      <c r="O101" s="505">
        <v>0</v>
      </c>
      <c r="P101" s="505">
        <v>0</v>
      </c>
      <c r="Q101" s="505">
        <v>0</v>
      </c>
      <c r="R101" s="505">
        <v>0</v>
      </c>
      <c r="S101" s="505">
        <v>0</v>
      </c>
      <c r="T101" s="505">
        <v>0</v>
      </c>
      <c r="U101" s="505">
        <v>0</v>
      </c>
      <c r="V101" s="505">
        <v>0</v>
      </c>
      <c r="W101" s="505">
        <v>0</v>
      </c>
      <c r="X101" s="505">
        <v>0</v>
      </c>
      <c r="Y101" s="506">
        <v>2084.6877901783337</v>
      </c>
      <c r="Z101" s="507">
        <f t="shared" si="1"/>
        <v>0</v>
      </c>
      <c r="AA101" s="223" t="s">
        <v>575</v>
      </c>
    </row>
    <row r="102" spans="2:27" s="218" customFormat="1">
      <c r="B102" s="411" t="s">
        <v>449</v>
      </c>
      <c r="C102" s="1203" t="s">
        <v>450</v>
      </c>
      <c r="D102" s="1204"/>
      <c r="E102" s="1204"/>
      <c r="F102" s="1205"/>
      <c r="G102" s="502">
        <f>'7'!G100</f>
        <v>321.48489086646578</v>
      </c>
      <c r="H102" s="503">
        <v>0</v>
      </c>
      <c r="I102" s="504">
        <v>308.01533598017159</v>
      </c>
      <c r="J102" s="505">
        <v>0</v>
      </c>
      <c r="K102" s="505">
        <v>0</v>
      </c>
      <c r="L102" s="505">
        <v>0</v>
      </c>
      <c r="M102" s="505">
        <v>0</v>
      </c>
      <c r="N102" s="505">
        <v>0</v>
      </c>
      <c r="O102" s="505">
        <v>0</v>
      </c>
      <c r="P102" s="505">
        <v>0</v>
      </c>
      <c r="Q102" s="505">
        <v>0</v>
      </c>
      <c r="R102" s="505">
        <v>0</v>
      </c>
      <c r="S102" s="505">
        <v>0</v>
      </c>
      <c r="T102" s="505">
        <v>0</v>
      </c>
      <c r="U102" s="505">
        <v>0</v>
      </c>
      <c r="V102" s="505">
        <v>0</v>
      </c>
      <c r="W102" s="505">
        <v>0</v>
      </c>
      <c r="X102" s="505">
        <v>0</v>
      </c>
      <c r="Y102" s="506">
        <v>13.469554886294219</v>
      </c>
      <c r="Z102" s="507">
        <f t="shared" si="1"/>
        <v>0</v>
      </c>
      <c r="AA102" s="223" t="s">
        <v>575</v>
      </c>
    </row>
    <row r="103" spans="2:27" s="218" customFormat="1">
      <c r="B103" s="411" t="s">
        <v>451</v>
      </c>
      <c r="C103" s="1203" t="s">
        <v>452</v>
      </c>
      <c r="D103" s="1204"/>
      <c r="E103" s="1204"/>
      <c r="F103" s="1205"/>
      <c r="G103" s="502">
        <f>'7'!G101</f>
        <v>0</v>
      </c>
      <c r="H103" s="503">
        <v>0</v>
      </c>
      <c r="I103" s="504">
        <v>0</v>
      </c>
      <c r="J103" s="505">
        <v>0</v>
      </c>
      <c r="K103" s="505">
        <v>0</v>
      </c>
      <c r="L103" s="505">
        <v>0</v>
      </c>
      <c r="M103" s="505">
        <v>0</v>
      </c>
      <c r="N103" s="505">
        <v>0</v>
      </c>
      <c r="O103" s="505">
        <v>0</v>
      </c>
      <c r="P103" s="505">
        <v>0</v>
      </c>
      <c r="Q103" s="505">
        <v>0</v>
      </c>
      <c r="R103" s="505">
        <v>0</v>
      </c>
      <c r="S103" s="505">
        <v>0</v>
      </c>
      <c r="T103" s="505">
        <v>0</v>
      </c>
      <c r="U103" s="505">
        <v>0</v>
      </c>
      <c r="V103" s="505">
        <v>0</v>
      </c>
      <c r="W103" s="505">
        <v>0</v>
      </c>
      <c r="X103" s="505">
        <v>0</v>
      </c>
      <c r="Y103" s="506">
        <v>0</v>
      </c>
      <c r="Z103" s="507">
        <f t="shared" si="1"/>
        <v>0</v>
      </c>
      <c r="AA103" s="223" t="s">
        <v>575</v>
      </c>
    </row>
    <row r="104" spans="2:27" s="218" customFormat="1">
      <c r="B104" s="411" t="s">
        <v>453</v>
      </c>
      <c r="C104" s="1203" t="s">
        <v>454</v>
      </c>
      <c r="D104" s="1204"/>
      <c r="E104" s="1204"/>
      <c r="F104" s="1205"/>
      <c r="G104" s="502">
        <f>'7'!G102</f>
        <v>869.82133311678422</v>
      </c>
      <c r="H104" s="503">
        <v>0</v>
      </c>
      <c r="I104" s="504">
        <v>833.37761050167501</v>
      </c>
      <c r="J104" s="505">
        <v>0</v>
      </c>
      <c r="K104" s="505">
        <v>0</v>
      </c>
      <c r="L104" s="505">
        <v>0</v>
      </c>
      <c r="M104" s="505">
        <v>0</v>
      </c>
      <c r="N104" s="505">
        <v>0</v>
      </c>
      <c r="O104" s="505">
        <v>0</v>
      </c>
      <c r="P104" s="505">
        <v>0</v>
      </c>
      <c r="Q104" s="505">
        <v>0</v>
      </c>
      <c r="R104" s="505">
        <v>0</v>
      </c>
      <c r="S104" s="505">
        <v>0</v>
      </c>
      <c r="T104" s="505">
        <v>0</v>
      </c>
      <c r="U104" s="505">
        <v>0</v>
      </c>
      <c r="V104" s="505">
        <v>0</v>
      </c>
      <c r="W104" s="505">
        <v>0</v>
      </c>
      <c r="X104" s="505">
        <v>0</v>
      </c>
      <c r="Y104" s="506">
        <v>36.443722615109202</v>
      </c>
      <c r="Z104" s="507">
        <f t="shared" si="1"/>
        <v>0</v>
      </c>
      <c r="AA104" s="223" t="s">
        <v>575</v>
      </c>
    </row>
    <row r="105" spans="2:27" s="218" customFormat="1">
      <c r="B105" s="411" t="s">
        <v>455</v>
      </c>
      <c r="C105" s="1203" t="s">
        <v>456</v>
      </c>
      <c r="D105" s="1204"/>
      <c r="E105" s="1204"/>
      <c r="F105" s="1205"/>
      <c r="G105" s="502">
        <f>'7'!G103</f>
        <v>0</v>
      </c>
      <c r="H105" s="503">
        <v>0</v>
      </c>
      <c r="I105" s="504">
        <v>0</v>
      </c>
      <c r="J105" s="505">
        <v>0</v>
      </c>
      <c r="K105" s="505">
        <v>0</v>
      </c>
      <c r="L105" s="505">
        <v>0</v>
      </c>
      <c r="M105" s="505">
        <v>0</v>
      </c>
      <c r="N105" s="505">
        <v>0</v>
      </c>
      <c r="O105" s="505">
        <v>0</v>
      </c>
      <c r="P105" s="505">
        <v>0</v>
      </c>
      <c r="Q105" s="505">
        <v>0</v>
      </c>
      <c r="R105" s="505">
        <v>0</v>
      </c>
      <c r="S105" s="505">
        <v>0</v>
      </c>
      <c r="T105" s="505">
        <v>0</v>
      </c>
      <c r="U105" s="505">
        <v>0</v>
      </c>
      <c r="V105" s="505">
        <v>0</v>
      </c>
      <c r="W105" s="505">
        <v>0</v>
      </c>
      <c r="X105" s="505">
        <v>0</v>
      </c>
      <c r="Y105" s="506">
        <v>0</v>
      </c>
      <c r="Z105" s="507">
        <f t="shared" si="1"/>
        <v>0</v>
      </c>
      <c r="AA105" s="223" t="s">
        <v>575</v>
      </c>
    </row>
    <row r="106" spans="2:27" s="218" customFormat="1">
      <c r="B106" s="411" t="s">
        <v>457</v>
      </c>
      <c r="C106" s="1203" t="s">
        <v>458</v>
      </c>
      <c r="D106" s="1204"/>
      <c r="E106" s="1204"/>
      <c r="F106" s="1205"/>
      <c r="G106" s="502">
        <f>'7'!G104</f>
        <v>703.37404097715273</v>
      </c>
      <c r="H106" s="503">
        <v>0</v>
      </c>
      <c r="I106" s="504">
        <v>673.90411713407059</v>
      </c>
      <c r="J106" s="505">
        <v>0</v>
      </c>
      <c r="K106" s="505">
        <v>0</v>
      </c>
      <c r="L106" s="505">
        <v>0</v>
      </c>
      <c r="M106" s="505">
        <v>0</v>
      </c>
      <c r="N106" s="505">
        <v>0</v>
      </c>
      <c r="O106" s="505">
        <v>0</v>
      </c>
      <c r="P106" s="505">
        <v>0</v>
      </c>
      <c r="Q106" s="505">
        <v>0</v>
      </c>
      <c r="R106" s="505">
        <v>0</v>
      </c>
      <c r="S106" s="505">
        <v>0</v>
      </c>
      <c r="T106" s="505">
        <v>0</v>
      </c>
      <c r="U106" s="505">
        <v>0</v>
      </c>
      <c r="V106" s="505">
        <v>0</v>
      </c>
      <c r="W106" s="505">
        <v>0</v>
      </c>
      <c r="X106" s="505">
        <v>0</v>
      </c>
      <c r="Y106" s="506">
        <v>29.469923843082132</v>
      </c>
      <c r="Z106" s="507">
        <f t="shared" si="1"/>
        <v>0</v>
      </c>
      <c r="AA106" s="223" t="s">
        <v>575</v>
      </c>
    </row>
    <row r="107" spans="2:27" s="218" customFormat="1">
      <c r="B107" s="411" t="s">
        <v>459</v>
      </c>
      <c r="C107" s="1203" t="s">
        <v>460</v>
      </c>
      <c r="D107" s="1204"/>
      <c r="E107" s="1204"/>
      <c r="F107" s="1205"/>
      <c r="G107" s="502">
        <f>'7'!G105</f>
        <v>0</v>
      </c>
      <c r="H107" s="503">
        <v>0</v>
      </c>
      <c r="I107" s="504">
        <v>0</v>
      </c>
      <c r="J107" s="505">
        <v>0</v>
      </c>
      <c r="K107" s="505">
        <v>0</v>
      </c>
      <c r="L107" s="505">
        <v>0</v>
      </c>
      <c r="M107" s="505">
        <v>0</v>
      </c>
      <c r="N107" s="505">
        <v>0</v>
      </c>
      <c r="O107" s="505">
        <v>0</v>
      </c>
      <c r="P107" s="505">
        <v>0</v>
      </c>
      <c r="Q107" s="505">
        <v>0</v>
      </c>
      <c r="R107" s="505">
        <v>0</v>
      </c>
      <c r="S107" s="505">
        <v>0</v>
      </c>
      <c r="T107" s="505">
        <v>0</v>
      </c>
      <c r="U107" s="505">
        <v>0</v>
      </c>
      <c r="V107" s="505">
        <v>0</v>
      </c>
      <c r="W107" s="505">
        <v>0</v>
      </c>
      <c r="X107" s="505">
        <v>0</v>
      </c>
      <c r="Y107" s="506">
        <v>0</v>
      </c>
      <c r="Z107" s="507">
        <f t="shared" si="1"/>
        <v>0</v>
      </c>
      <c r="AA107" s="223" t="s">
        <v>575</v>
      </c>
    </row>
    <row r="108" spans="2:27" s="218" customFormat="1" ht="13.5" thickBot="1">
      <c r="B108" s="438" t="s">
        <v>461</v>
      </c>
      <c r="C108" s="1206" t="s">
        <v>462</v>
      </c>
      <c r="D108" s="1207"/>
      <c r="E108" s="1207"/>
      <c r="F108" s="1208"/>
      <c r="G108" s="508">
        <f>'7'!G106</f>
        <v>4030.9775668976895</v>
      </c>
      <c r="H108" s="509">
        <v>0</v>
      </c>
      <c r="I108" s="510">
        <v>3862.0879079267438</v>
      </c>
      <c r="J108" s="531">
        <v>0</v>
      </c>
      <c r="K108" s="531">
        <v>0</v>
      </c>
      <c r="L108" s="531">
        <v>0</v>
      </c>
      <c r="M108" s="531">
        <v>0</v>
      </c>
      <c r="N108" s="531">
        <v>0</v>
      </c>
      <c r="O108" s="531">
        <v>0</v>
      </c>
      <c r="P108" s="531">
        <v>0</v>
      </c>
      <c r="Q108" s="531">
        <v>0</v>
      </c>
      <c r="R108" s="531">
        <v>0</v>
      </c>
      <c r="S108" s="531">
        <v>0</v>
      </c>
      <c r="T108" s="531">
        <v>0</v>
      </c>
      <c r="U108" s="531">
        <v>0</v>
      </c>
      <c r="V108" s="531">
        <v>0</v>
      </c>
      <c r="W108" s="531">
        <v>0</v>
      </c>
      <c r="X108" s="531">
        <v>0</v>
      </c>
      <c r="Y108" s="532">
        <v>168.88965897094587</v>
      </c>
      <c r="Z108" s="507">
        <f t="shared" si="1"/>
        <v>0</v>
      </c>
      <c r="AA108" s="223" t="s">
        <v>575</v>
      </c>
    </row>
    <row r="109" spans="2:27" s="218" customFormat="1">
      <c r="B109" s="442" t="s">
        <v>463</v>
      </c>
      <c r="C109" s="1209" t="s">
        <v>464</v>
      </c>
      <c r="D109" s="1210"/>
      <c r="E109" s="1210"/>
      <c r="F109" s="1211"/>
      <c r="G109" s="496">
        <f>'7'!G107</f>
        <v>0</v>
      </c>
      <c r="H109" s="497">
        <v>0</v>
      </c>
      <c r="I109" s="514">
        <v>0</v>
      </c>
      <c r="J109" s="527">
        <v>0</v>
      </c>
      <c r="K109" s="527">
        <v>0</v>
      </c>
      <c r="L109" s="527">
        <v>0</v>
      </c>
      <c r="M109" s="527">
        <v>0</v>
      </c>
      <c r="N109" s="527">
        <v>0</v>
      </c>
      <c r="O109" s="527">
        <v>0</v>
      </c>
      <c r="P109" s="527">
        <v>0</v>
      </c>
      <c r="Q109" s="527">
        <v>0</v>
      </c>
      <c r="R109" s="527">
        <v>0</v>
      </c>
      <c r="S109" s="527">
        <v>0</v>
      </c>
      <c r="T109" s="527">
        <v>0</v>
      </c>
      <c r="U109" s="527">
        <v>0</v>
      </c>
      <c r="V109" s="527">
        <v>0</v>
      </c>
      <c r="W109" s="527">
        <v>0</v>
      </c>
      <c r="X109" s="527">
        <v>0</v>
      </c>
      <c r="Y109" s="533">
        <v>0</v>
      </c>
      <c r="Z109" s="507">
        <f t="shared" si="1"/>
        <v>0</v>
      </c>
      <c r="AA109" s="223" t="s">
        <v>575</v>
      </c>
    </row>
    <row r="110" spans="2:27" s="218" customFormat="1">
      <c r="B110" s="411" t="s">
        <v>465</v>
      </c>
      <c r="C110" s="1203" t="s">
        <v>466</v>
      </c>
      <c r="D110" s="1204"/>
      <c r="E110" s="1204"/>
      <c r="F110" s="1205"/>
      <c r="G110" s="502">
        <f>'7'!G108</f>
        <v>0</v>
      </c>
      <c r="H110" s="503">
        <v>0</v>
      </c>
      <c r="I110" s="504">
        <v>0</v>
      </c>
      <c r="J110" s="505">
        <v>0</v>
      </c>
      <c r="K110" s="505">
        <v>0</v>
      </c>
      <c r="L110" s="505">
        <v>0</v>
      </c>
      <c r="M110" s="505">
        <v>0</v>
      </c>
      <c r="N110" s="505">
        <v>0</v>
      </c>
      <c r="O110" s="505">
        <v>0</v>
      </c>
      <c r="P110" s="505">
        <v>0</v>
      </c>
      <c r="Q110" s="505">
        <v>0</v>
      </c>
      <c r="R110" s="505">
        <v>0</v>
      </c>
      <c r="S110" s="505">
        <v>0</v>
      </c>
      <c r="T110" s="505">
        <v>0</v>
      </c>
      <c r="U110" s="505">
        <v>0</v>
      </c>
      <c r="V110" s="505">
        <v>0</v>
      </c>
      <c r="W110" s="505">
        <v>0</v>
      </c>
      <c r="X110" s="505">
        <v>0</v>
      </c>
      <c r="Y110" s="506">
        <v>0</v>
      </c>
      <c r="Z110" s="507">
        <f t="shared" si="1"/>
        <v>0</v>
      </c>
      <c r="AA110" s="223" t="s">
        <v>575</v>
      </c>
    </row>
    <row r="111" spans="2:27" s="218" customFormat="1">
      <c r="B111" s="411" t="s">
        <v>467</v>
      </c>
      <c r="C111" s="1203" t="s">
        <v>468</v>
      </c>
      <c r="D111" s="1204"/>
      <c r="E111" s="1204"/>
      <c r="F111" s="1205"/>
      <c r="G111" s="502">
        <f>'7'!G109</f>
        <v>0</v>
      </c>
      <c r="H111" s="503">
        <v>0</v>
      </c>
      <c r="I111" s="504">
        <v>0</v>
      </c>
      <c r="J111" s="505">
        <v>0</v>
      </c>
      <c r="K111" s="505">
        <v>0</v>
      </c>
      <c r="L111" s="505">
        <v>0</v>
      </c>
      <c r="M111" s="505">
        <v>0</v>
      </c>
      <c r="N111" s="505">
        <v>0</v>
      </c>
      <c r="O111" s="505">
        <v>0</v>
      </c>
      <c r="P111" s="505">
        <v>0</v>
      </c>
      <c r="Q111" s="505">
        <v>0</v>
      </c>
      <c r="R111" s="505">
        <v>0</v>
      </c>
      <c r="S111" s="505">
        <v>0</v>
      </c>
      <c r="T111" s="505">
        <v>0</v>
      </c>
      <c r="U111" s="505">
        <v>0</v>
      </c>
      <c r="V111" s="505">
        <v>0</v>
      </c>
      <c r="W111" s="505">
        <v>0</v>
      </c>
      <c r="X111" s="505">
        <v>0</v>
      </c>
      <c r="Y111" s="506">
        <v>0</v>
      </c>
      <c r="Z111" s="507">
        <f t="shared" si="1"/>
        <v>0</v>
      </c>
      <c r="AA111" s="223" t="s">
        <v>575</v>
      </c>
    </row>
    <row r="112" spans="2:27" s="218" customFormat="1">
      <c r="B112" s="411" t="s">
        <v>469</v>
      </c>
      <c r="C112" s="1203" t="s">
        <v>470</v>
      </c>
      <c r="D112" s="1204"/>
      <c r="E112" s="1204"/>
      <c r="F112" s="1205"/>
      <c r="G112" s="502">
        <f>'7'!G110</f>
        <v>138</v>
      </c>
      <c r="H112" s="503">
        <v>0</v>
      </c>
      <c r="I112" s="504">
        <v>138</v>
      </c>
      <c r="J112" s="505">
        <v>0</v>
      </c>
      <c r="K112" s="505">
        <v>0</v>
      </c>
      <c r="L112" s="505">
        <v>0</v>
      </c>
      <c r="M112" s="505">
        <v>0</v>
      </c>
      <c r="N112" s="505">
        <v>0</v>
      </c>
      <c r="O112" s="505">
        <v>0</v>
      </c>
      <c r="P112" s="505">
        <v>0</v>
      </c>
      <c r="Q112" s="505">
        <v>0</v>
      </c>
      <c r="R112" s="505">
        <v>0</v>
      </c>
      <c r="S112" s="505">
        <v>0</v>
      </c>
      <c r="T112" s="505">
        <v>0</v>
      </c>
      <c r="U112" s="505">
        <v>0</v>
      </c>
      <c r="V112" s="505">
        <v>0</v>
      </c>
      <c r="W112" s="505">
        <v>0</v>
      </c>
      <c r="X112" s="505">
        <v>0</v>
      </c>
      <c r="Y112" s="506">
        <v>0</v>
      </c>
      <c r="Z112" s="507">
        <f t="shared" si="1"/>
        <v>0</v>
      </c>
      <c r="AA112" s="223" t="s">
        <v>575</v>
      </c>
    </row>
    <row r="113" spans="2:27" s="218" customFormat="1">
      <c r="B113" s="411" t="s">
        <v>471</v>
      </c>
      <c r="C113" s="1203" t="s">
        <v>472</v>
      </c>
      <c r="D113" s="1204"/>
      <c r="E113" s="1204"/>
      <c r="F113" s="1205"/>
      <c r="G113" s="502">
        <f>'7'!G111</f>
        <v>3271</v>
      </c>
      <c r="H113" s="503">
        <v>0</v>
      </c>
      <c r="I113" s="504">
        <v>3271</v>
      </c>
      <c r="J113" s="505">
        <v>0</v>
      </c>
      <c r="K113" s="505">
        <v>0</v>
      </c>
      <c r="L113" s="505">
        <v>0</v>
      </c>
      <c r="M113" s="505">
        <v>0</v>
      </c>
      <c r="N113" s="505">
        <v>0</v>
      </c>
      <c r="O113" s="505">
        <v>0</v>
      </c>
      <c r="P113" s="505">
        <v>0</v>
      </c>
      <c r="Q113" s="505">
        <v>0</v>
      </c>
      <c r="R113" s="505">
        <v>0</v>
      </c>
      <c r="S113" s="505">
        <v>0</v>
      </c>
      <c r="T113" s="505">
        <v>0</v>
      </c>
      <c r="U113" s="505">
        <v>0</v>
      </c>
      <c r="V113" s="505">
        <v>0</v>
      </c>
      <c r="W113" s="505">
        <v>0</v>
      </c>
      <c r="X113" s="505">
        <v>0</v>
      </c>
      <c r="Y113" s="506">
        <v>0</v>
      </c>
      <c r="Z113" s="507">
        <f t="shared" si="1"/>
        <v>0</v>
      </c>
      <c r="AA113" s="223" t="s">
        <v>575</v>
      </c>
    </row>
    <row r="114" spans="2:27" s="218" customFormat="1">
      <c r="B114" s="411" t="s">
        <v>473</v>
      </c>
      <c r="C114" s="1203" t="s">
        <v>474</v>
      </c>
      <c r="D114" s="1204"/>
      <c r="E114" s="1204"/>
      <c r="F114" s="1205"/>
      <c r="G114" s="502">
        <f>'7'!G112</f>
        <v>0</v>
      </c>
      <c r="H114" s="503">
        <v>0</v>
      </c>
      <c r="I114" s="504">
        <v>0</v>
      </c>
      <c r="J114" s="505">
        <v>0</v>
      </c>
      <c r="K114" s="505">
        <v>0</v>
      </c>
      <c r="L114" s="505">
        <v>0</v>
      </c>
      <c r="M114" s="505">
        <v>0</v>
      </c>
      <c r="N114" s="505">
        <v>0</v>
      </c>
      <c r="O114" s="505">
        <v>0</v>
      </c>
      <c r="P114" s="505">
        <v>0</v>
      </c>
      <c r="Q114" s="505">
        <v>0</v>
      </c>
      <c r="R114" s="505">
        <v>0</v>
      </c>
      <c r="S114" s="505">
        <v>0</v>
      </c>
      <c r="T114" s="505">
        <v>0</v>
      </c>
      <c r="U114" s="505">
        <v>0</v>
      </c>
      <c r="V114" s="505">
        <v>0</v>
      </c>
      <c r="W114" s="505">
        <v>0</v>
      </c>
      <c r="X114" s="505">
        <v>0</v>
      </c>
      <c r="Y114" s="506">
        <v>0</v>
      </c>
      <c r="Z114" s="507">
        <f t="shared" si="1"/>
        <v>0</v>
      </c>
      <c r="AA114" s="223" t="s">
        <v>575</v>
      </c>
    </row>
    <row r="115" spans="2:27" s="218" customFormat="1">
      <c r="B115" s="411" t="s">
        <v>475</v>
      </c>
      <c r="C115" s="1203" t="s">
        <v>476</v>
      </c>
      <c r="D115" s="1204"/>
      <c r="E115" s="1204"/>
      <c r="F115" s="1205"/>
      <c r="G115" s="502">
        <f>'7'!G113</f>
        <v>0</v>
      </c>
      <c r="H115" s="503">
        <v>0</v>
      </c>
      <c r="I115" s="504">
        <v>0</v>
      </c>
      <c r="J115" s="505">
        <v>0</v>
      </c>
      <c r="K115" s="505">
        <v>0</v>
      </c>
      <c r="L115" s="505">
        <v>0</v>
      </c>
      <c r="M115" s="505">
        <v>0</v>
      </c>
      <c r="N115" s="505">
        <v>0</v>
      </c>
      <c r="O115" s="505">
        <v>0</v>
      </c>
      <c r="P115" s="505">
        <v>0</v>
      </c>
      <c r="Q115" s="505">
        <v>0</v>
      </c>
      <c r="R115" s="505">
        <v>0</v>
      </c>
      <c r="S115" s="505">
        <v>0</v>
      </c>
      <c r="T115" s="505">
        <v>0</v>
      </c>
      <c r="U115" s="505">
        <v>0</v>
      </c>
      <c r="V115" s="505">
        <v>0</v>
      </c>
      <c r="W115" s="505">
        <v>0</v>
      </c>
      <c r="X115" s="505">
        <v>0</v>
      </c>
      <c r="Y115" s="506">
        <v>0</v>
      </c>
      <c r="Z115" s="507">
        <f t="shared" si="1"/>
        <v>0</v>
      </c>
      <c r="AA115" s="223"/>
    </row>
    <row r="116" spans="2:27" s="218" customFormat="1" ht="13.5" thickBot="1">
      <c r="B116" s="420" t="s">
        <v>477</v>
      </c>
      <c r="C116" s="1212" t="s">
        <v>478</v>
      </c>
      <c r="D116" s="1213"/>
      <c r="E116" s="1213"/>
      <c r="F116" s="1214"/>
      <c r="G116" s="517">
        <f>'7'!G114</f>
        <v>0</v>
      </c>
      <c r="H116" s="518">
        <v>0</v>
      </c>
      <c r="I116" s="519">
        <v>0</v>
      </c>
      <c r="J116" s="534">
        <v>0</v>
      </c>
      <c r="K116" s="534">
        <v>0</v>
      </c>
      <c r="L116" s="534">
        <v>0</v>
      </c>
      <c r="M116" s="534">
        <v>0</v>
      </c>
      <c r="N116" s="534">
        <v>0</v>
      </c>
      <c r="O116" s="534">
        <v>0</v>
      </c>
      <c r="P116" s="534">
        <v>0</v>
      </c>
      <c r="Q116" s="534">
        <v>0</v>
      </c>
      <c r="R116" s="534">
        <v>0</v>
      </c>
      <c r="S116" s="534">
        <v>0</v>
      </c>
      <c r="T116" s="534">
        <v>0</v>
      </c>
      <c r="U116" s="534">
        <v>0</v>
      </c>
      <c r="V116" s="534">
        <v>0</v>
      </c>
      <c r="W116" s="534">
        <v>0</v>
      </c>
      <c r="X116" s="534">
        <v>0</v>
      </c>
      <c r="Y116" s="535">
        <v>0</v>
      </c>
      <c r="Z116" s="507">
        <f t="shared" si="1"/>
        <v>0</v>
      </c>
      <c r="AA116" s="223" t="s">
        <v>575</v>
      </c>
    </row>
    <row r="117" spans="2:27" s="218" customFormat="1">
      <c r="B117" s="397" t="s">
        <v>479</v>
      </c>
      <c r="C117" s="1215" t="s">
        <v>480</v>
      </c>
      <c r="D117" s="1216"/>
      <c r="E117" s="1216"/>
      <c r="F117" s="1217"/>
      <c r="G117" s="528">
        <f>'7'!G115</f>
        <v>0</v>
      </c>
      <c r="H117" s="523">
        <v>0</v>
      </c>
      <c r="I117" s="524">
        <v>0</v>
      </c>
      <c r="J117" s="529">
        <v>0</v>
      </c>
      <c r="K117" s="529">
        <v>0</v>
      </c>
      <c r="L117" s="529">
        <v>0</v>
      </c>
      <c r="M117" s="529">
        <v>0</v>
      </c>
      <c r="N117" s="529">
        <v>0</v>
      </c>
      <c r="O117" s="529">
        <v>0</v>
      </c>
      <c r="P117" s="529">
        <v>0</v>
      </c>
      <c r="Q117" s="529">
        <v>0</v>
      </c>
      <c r="R117" s="529">
        <v>0</v>
      </c>
      <c r="S117" s="529">
        <v>0</v>
      </c>
      <c r="T117" s="529">
        <v>0</v>
      </c>
      <c r="U117" s="529">
        <v>0</v>
      </c>
      <c r="V117" s="529">
        <v>0</v>
      </c>
      <c r="W117" s="529">
        <v>0</v>
      </c>
      <c r="X117" s="529">
        <v>0</v>
      </c>
      <c r="Y117" s="530">
        <v>0</v>
      </c>
      <c r="Z117" s="507">
        <f t="shared" si="1"/>
        <v>0</v>
      </c>
      <c r="AA117" s="223" t="s">
        <v>575</v>
      </c>
    </row>
    <row r="118" spans="2:27" s="218" customFormat="1">
      <c r="B118" s="411" t="s">
        <v>481</v>
      </c>
      <c r="C118" s="1203" t="s">
        <v>482</v>
      </c>
      <c r="D118" s="1204"/>
      <c r="E118" s="1204"/>
      <c r="F118" s="1205"/>
      <c r="G118" s="502">
        <f>'7'!G116</f>
        <v>0</v>
      </c>
      <c r="H118" s="503">
        <v>0</v>
      </c>
      <c r="I118" s="504">
        <v>0</v>
      </c>
      <c r="J118" s="505">
        <v>0</v>
      </c>
      <c r="K118" s="505">
        <v>0</v>
      </c>
      <c r="L118" s="505">
        <v>0</v>
      </c>
      <c r="M118" s="505">
        <v>0</v>
      </c>
      <c r="N118" s="505">
        <v>0</v>
      </c>
      <c r="O118" s="505">
        <v>0</v>
      </c>
      <c r="P118" s="505">
        <v>0</v>
      </c>
      <c r="Q118" s="505">
        <v>0</v>
      </c>
      <c r="R118" s="505">
        <v>0</v>
      </c>
      <c r="S118" s="505">
        <v>0</v>
      </c>
      <c r="T118" s="505">
        <v>0</v>
      </c>
      <c r="U118" s="505">
        <v>0</v>
      </c>
      <c r="V118" s="505">
        <v>0</v>
      </c>
      <c r="W118" s="505">
        <v>0</v>
      </c>
      <c r="X118" s="505">
        <v>0</v>
      </c>
      <c r="Y118" s="506">
        <v>0</v>
      </c>
      <c r="Z118" s="507">
        <f t="shared" si="1"/>
        <v>0</v>
      </c>
      <c r="AA118" s="223" t="s">
        <v>575</v>
      </c>
    </row>
    <row r="119" spans="2:27" s="218" customFormat="1">
      <c r="B119" s="411" t="s">
        <v>483</v>
      </c>
      <c r="C119" s="1203" t="s">
        <v>484</v>
      </c>
      <c r="D119" s="1204"/>
      <c r="E119" s="1204"/>
      <c r="F119" s="1205"/>
      <c r="G119" s="502">
        <f>'7'!G117</f>
        <v>908.94</v>
      </c>
      <c r="H119" s="503">
        <v>908.94</v>
      </c>
      <c r="I119" s="504">
        <v>908.94</v>
      </c>
      <c r="J119" s="505">
        <v>0</v>
      </c>
      <c r="K119" s="505">
        <v>0</v>
      </c>
      <c r="L119" s="505">
        <v>0</v>
      </c>
      <c r="M119" s="505">
        <v>0</v>
      </c>
      <c r="N119" s="505">
        <v>0</v>
      </c>
      <c r="O119" s="505">
        <v>0</v>
      </c>
      <c r="P119" s="505">
        <v>0</v>
      </c>
      <c r="Q119" s="505">
        <v>0</v>
      </c>
      <c r="R119" s="505">
        <v>0</v>
      </c>
      <c r="S119" s="505">
        <v>0</v>
      </c>
      <c r="T119" s="505">
        <v>0</v>
      </c>
      <c r="U119" s="505">
        <v>0</v>
      </c>
      <c r="V119" s="505">
        <v>0</v>
      </c>
      <c r="W119" s="505">
        <v>0</v>
      </c>
      <c r="X119" s="505">
        <v>0</v>
      </c>
      <c r="Y119" s="506">
        <v>0</v>
      </c>
      <c r="Z119" s="507">
        <f t="shared" si="1"/>
        <v>0</v>
      </c>
      <c r="AA119" s="223" t="s">
        <v>575</v>
      </c>
    </row>
    <row r="120" spans="2:27" s="218" customFormat="1">
      <c r="B120" s="411" t="s">
        <v>485</v>
      </c>
      <c r="C120" s="1203" t="s">
        <v>486</v>
      </c>
      <c r="D120" s="1204"/>
      <c r="E120" s="1204"/>
      <c r="F120" s="1205"/>
      <c r="G120" s="502">
        <f>'7'!G118</f>
        <v>0</v>
      </c>
      <c r="H120" s="503">
        <v>0</v>
      </c>
      <c r="I120" s="504">
        <v>0</v>
      </c>
      <c r="J120" s="505">
        <v>0</v>
      </c>
      <c r="K120" s="505">
        <v>0</v>
      </c>
      <c r="L120" s="505">
        <v>0</v>
      </c>
      <c r="M120" s="505">
        <v>0</v>
      </c>
      <c r="N120" s="505">
        <v>0</v>
      </c>
      <c r="O120" s="505">
        <v>0</v>
      </c>
      <c r="P120" s="505">
        <v>0</v>
      </c>
      <c r="Q120" s="505">
        <v>0</v>
      </c>
      <c r="R120" s="505">
        <v>0</v>
      </c>
      <c r="S120" s="505">
        <v>0</v>
      </c>
      <c r="T120" s="505">
        <v>0</v>
      </c>
      <c r="U120" s="505">
        <v>0</v>
      </c>
      <c r="V120" s="505">
        <v>0</v>
      </c>
      <c r="W120" s="505">
        <v>0</v>
      </c>
      <c r="X120" s="505">
        <v>0</v>
      </c>
      <c r="Y120" s="506">
        <v>0</v>
      </c>
      <c r="Z120" s="507">
        <f t="shared" si="1"/>
        <v>0</v>
      </c>
      <c r="AA120" s="223" t="s">
        <v>575</v>
      </c>
    </row>
    <row r="121" spans="2:27" s="218" customFormat="1" ht="13.5" thickBot="1">
      <c r="B121" s="438" t="s">
        <v>487</v>
      </c>
      <c r="C121" s="1206" t="s">
        <v>488</v>
      </c>
      <c r="D121" s="1207"/>
      <c r="E121" s="1207"/>
      <c r="F121" s="1208"/>
      <c r="G121" s="508">
        <f>'7'!G119</f>
        <v>0</v>
      </c>
      <c r="H121" s="509">
        <v>0</v>
      </c>
      <c r="I121" s="510">
        <v>0</v>
      </c>
      <c r="J121" s="531">
        <v>0</v>
      </c>
      <c r="K121" s="531">
        <v>0</v>
      </c>
      <c r="L121" s="531">
        <v>0</v>
      </c>
      <c r="M121" s="531">
        <v>0</v>
      </c>
      <c r="N121" s="531">
        <v>0</v>
      </c>
      <c r="O121" s="531">
        <v>0</v>
      </c>
      <c r="P121" s="531">
        <v>0</v>
      </c>
      <c r="Q121" s="531">
        <v>0</v>
      </c>
      <c r="R121" s="531">
        <v>0</v>
      </c>
      <c r="S121" s="531">
        <v>0</v>
      </c>
      <c r="T121" s="531">
        <v>0</v>
      </c>
      <c r="U121" s="531">
        <v>0</v>
      </c>
      <c r="V121" s="531">
        <v>0</v>
      </c>
      <c r="W121" s="531">
        <v>0</v>
      </c>
      <c r="X121" s="531">
        <v>0</v>
      </c>
      <c r="Y121" s="532">
        <v>0</v>
      </c>
      <c r="Z121" s="507">
        <f t="shared" si="1"/>
        <v>0</v>
      </c>
      <c r="AA121" s="223" t="s">
        <v>575</v>
      </c>
    </row>
    <row r="122" spans="2:27" s="218" customFormat="1">
      <c r="B122" s="442" t="s">
        <v>489</v>
      </c>
      <c r="C122" s="1209" t="s">
        <v>490</v>
      </c>
      <c r="D122" s="1210"/>
      <c r="E122" s="1210"/>
      <c r="F122" s="1211"/>
      <c r="G122" s="496">
        <f>'7'!G120</f>
        <v>0</v>
      </c>
      <c r="H122" s="497">
        <v>0</v>
      </c>
      <c r="I122" s="514">
        <v>0</v>
      </c>
      <c r="J122" s="527">
        <v>0</v>
      </c>
      <c r="K122" s="527">
        <v>0</v>
      </c>
      <c r="L122" s="527">
        <v>0</v>
      </c>
      <c r="M122" s="527">
        <v>0</v>
      </c>
      <c r="N122" s="527">
        <v>0</v>
      </c>
      <c r="O122" s="527">
        <v>0</v>
      </c>
      <c r="P122" s="527">
        <v>0</v>
      </c>
      <c r="Q122" s="527">
        <v>0</v>
      </c>
      <c r="R122" s="527">
        <v>0</v>
      </c>
      <c r="S122" s="527">
        <v>0</v>
      </c>
      <c r="T122" s="527">
        <v>0</v>
      </c>
      <c r="U122" s="527">
        <v>0</v>
      </c>
      <c r="V122" s="527">
        <v>0</v>
      </c>
      <c r="W122" s="527">
        <v>0</v>
      </c>
      <c r="X122" s="527">
        <v>0</v>
      </c>
      <c r="Y122" s="533">
        <v>0</v>
      </c>
      <c r="Z122" s="507">
        <f t="shared" si="1"/>
        <v>0</v>
      </c>
      <c r="AA122" s="223" t="s">
        <v>575</v>
      </c>
    </row>
    <row r="123" spans="2:27" s="218" customFormat="1">
      <c r="B123" s="411" t="s">
        <v>491</v>
      </c>
      <c r="C123" s="1203" t="s">
        <v>492</v>
      </c>
      <c r="D123" s="1204"/>
      <c r="E123" s="1204"/>
      <c r="F123" s="1205"/>
      <c r="G123" s="502">
        <f>'7'!G121</f>
        <v>0</v>
      </c>
      <c r="H123" s="503">
        <v>0</v>
      </c>
      <c r="I123" s="504">
        <v>0</v>
      </c>
      <c r="J123" s="505">
        <v>0</v>
      </c>
      <c r="K123" s="505">
        <v>0</v>
      </c>
      <c r="L123" s="505">
        <v>0</v>
      </c>
      <c r="M123" s="505">
        <v>0</v>
      </c>
      <c r="N123" s="505">
        <v>0</v>
      </c>
      <c r="O123" s="505">
        <v>0</v>
      </c>
      <c r="P123" s="505">
        <v>0</v>
      </c>
      <c r="Q123" s="505">
        <v>0</v>
      </c>
      <c r="R123" s="505">
        <v>0</v>
      </c>
      <c r="S123" s="505">
        <v>0</v>
      </c>
      <c r="T123" s="505">
        <v>0</v>
      </c>
      <c r="U123" s="505">
        <v>0</v>
      </c>
      <c r="V123" s="505">
        <v>0</v>
      </c>
      <c r="W123" s="505">
        <v>0</v>
      </c>
      <c r="X123" s="505">
        <v>0</v>
      </c>
      <c r="Y123" s="506">
        <v>0</v>
      </c>
      <c r="Z123" s="507">
        <f t="shared" si="1"/>
        <v>0</v>
      </c>
      <c r="AA123" s="223" t="s">
        <v>575</v>
      </c>
    </row>
    <row r="124" spans="2:27" s="218" customFormat="1">
      <c r="B124" s="411" t="s">
        <v>493</v>
      </c>
      <c r="C124" s="1203" t="s">
        <v>494</v>
      </c>
      <c r="D124" s="1204"/>
      <c r="E124" s="1204"/>
      <c r="F124" s="1205"/>
      <c r="G124" s="502">
        <f>'7'!G122</f>
        <v>0</v>
      </c>
      <c r="H124" s="503">
        <v>0</v>
      </c>
      <c r="I124" s="504">
        <v>0</v>
      </c>
      <c r="J124" s="505">
        <v>0</v>
      </c>
      <c r="K124" s="505">
        <v>0</v>
      </c>
      <c r="L124" s="505">
        <v>0</v>
      </c>
      <c r="M124" s="505">
        <v>0</v>
      </c>
      <c r="N124" s="505">
        <v>0</v>
      </c>
      <c r="O124" s="505">
        <v>0</v>
      </c>
      <c r="P124" s="505">
        <v>0</v>
      </c>
      <c r="Q124" s="505">
        <v>0</v>
      </c>
      <c r="R124" s="505">
        <v>0</v>
      </c>
      <c r="S124" s="505">
        <v>0</v>
      </c>
      <c r="T124" s="505">
        <v>0</v>
      </c>
      <c r="U124" s="505">
        <v>0</v>
      </c>
      <c r="V124" s="505">
        <v>0</v>
      </c>
      <c r="W124" s="505">
        <v>0</v>
      </c>
      <c r="X124" s="505">
        <v>0</v>
      </c>
      <c r="Y124" s="506">
        <v>0</v>
      </c>
      <c r="Z124" s="507">
        <f t="shared" si="1"/>
        <v>0</v>
      </c>
      <c r="AA124" s="223" t="s">
        <v>575</v>
      </c>
    </row>
    <row r="125" spans="2:27" s="218" customFormat="1">
      <c r="B125" s="411" t="s">
        <v>495</v>
      </c>
      <c r="C125" s="1203" t="s">
        <v>496</v>
      </c>
      <c r="D125" s="1204"/>
      <c r="E125" s="1204"/>
      <c r="F125" s="1205"/>
      <c r="G125" s="502">
        <f>'7'!G123</f>
        <v>0</v>
      </c>
      <c r="H125" s="503">
        <v>0</v>
      </c>
      <c r="I125" s="504">
        <v>0</v>
      </c>
      <c r="J125" s="505">
        <v>0</v>
      </c>
      <c r="K125" s="505">
        <v>0</v>
      </c>
      <c r="L125" s="505">
        <v>0</v>
      </c>
      <c r="M125" s="505">
        <v>0</v>
      </c>
      <c r="N125" s="505">
        <v>0</v>
      </c>
      <c r="O125" s="505">
        <v>0</v>
      </c>
      <c r="P125" s="505">
        <v>0</v>
      </c>
      <c r="Q125" s="505">
        <v>0</v>
      </c>
      <c r="R125" s="505">
        <v>0</v>
      </c>
      <c r="S125" s="505">
        <v>0</v>
      </c>
      <c r="T125" s="505">
        <v>0</v>
      </c>
      <c r="U125" s="505">
        <v>0</v>
      </c>
      <c r="V125" s="505">
        <v>0</v>
      </c>
      <c r="W125" s="505">
        <v>0</v>
      </c>
      <c r="X125" s="505">
        <v>0</v>
      </c>
      <c r="Y125" s="506">
        <v>0</v>
      </c>
      <c r="Z125" s="507">
        <f t="shared" si="1"/>
        <v>0</v>
      </c>
      <c r="AA125" s="223" t="s">
        <v>575</v>
      </c>
    </row>
    <row r="126" spans="2:27" s="218" customFormat="1">
      <c r="B126" s="411" t="s">
        <v>497</v>
      </c>
      <c r="C126" s="1203" t="s">
        <v>498</v>
      </c>
      <c r="D126" s="1204"/>
      <c r="E126" s="1204"/>
      <c r="F126" s="1205"/>
      <c r="G126" s="502">
        <f>'7'!G124</f>
        <v>0</v>
      </c>
      <c r="H126" s="503">
        <v>0</v>
      </c>
      <c r="I126" s="504">
        <v>0</v>
      </c>
      <c r="J126" s="505">
        <v>0</v>
      </c>
      <c r="K126" s="505">
        <v>0</v>
      </c>
      <c r="L126" s="505">
        <v>0</v>
      </c>
      <c r="M126" s="505">
        <v>0</v>
      </c>
      <c r="N126" s="505">
        <v>0</v>
      </c>
      <c r="O126" s="505">
        <v>0</v>
      </c>
      <c r="P126" s="505">
        <v>0</v>
      </c>
      <c r="Q126" s="505">
        <v>0</v>
      </c>
      <c r="R126" s="505">
        <v>0</v>
      </c>
      <c r="S126" s="505">
        <v>0</v>
      </c>
      <c r="T126" s="505">
        <v>0</v>
      </c>
      <c r="U126" s="505">
        <v>0</v>
      </c>
      <c r="V126" s="505">
        <v>0</v>
      </c>
      <c r="W126" s="505">
        <v>0</v>
      </c>
      <c r="X126" s="505">
        <v>0</v>
      </c>
      <c r="Y126" s="506">
        <v>0</v>
      </c>
      <c r="Z126" s="507">
        <f t="shared" si="1"/>
        <v>0</v>
      </c>
      <c r="AA126" s="223" t="s">
        <v>575</v>
      </c>
    </row>
    <row r="127" spans="2:27" s="218" customFormat="1">
      <c r="B127" s="411" t="s">
        <v>499</v>
      </c>
      <c r="C127" s="1203" t="s">
        <v>500</v>
      </c>
      <c r="D127" s="1204"/>
      <c r="E127" s="1204"/>
      <c r="F127" s="1205"/>
      <c r="G127" s="502">
        <f>'7'!G125</f>
        <v>0</v>
      </c>
      <c r="H127" s="503">
        <v>0</v>
      </c>
      <c r="I127" s="504">
        <v>0</v>
      </c>
      <c r="J127" s="505">
        <v>0</v>
      </c>
      <c r="K127" s="505">
        <v>0</v>
      </c>
      <c r="L127" s="505">
        <v>0</v>
      </c>
      <c r="M127" s="505">
        <v>0</v>
      </c>
      <c r="N127" s="505">
        <v>0</v>
      </c>
      <c r="O127" s="505">
        <v>0</v>
      </c>
      <c r="P127" s="505">
        <v>0</v>
      </c>
      <c r="Q127" s="505">
        <v>0</v>
      </c>
      <c r="R127" s="505">
        <v>0</v>
      </c>
      <c r="S127" s="505">
        <v>0</v>
      </c>
      <c r="T127" s="505">
        <v>0</v>
      </c>
      <c r="U127" s="505">
        <v>0</v>
      </c>
      <c r="V127" s="505">
        <v>0</v>
      </c>
      <c r="W127" s="505">
        <v>0</v>
      </c>
      <c r="X127" s="505">
        <v>0</v>
      </c>
      <c r="Y127" s="506">
        <v>0</v>
      </c>
      <c r="Z127" s="507">
        <f t="shared" si="1"/>
        <v>0</v>
      </c>
      <c r="AA127" s="223" t="s">
        <v>575</v>
      </c>
    </row>
    <row r="128" spans="2:27" s="218" customFormat="1">
      <c r="B128" s="411" t="s">
        <v>501</v>
      </c>
      <c r="C128" s="1203" t="s">
        <v>502</v>
      </c>
      <c r="D128" s="1204"/>
      <c r="E128" s="1204"/>
      <c r="F128" s="1205"/>
      <c r="G128" s="502">
        <f>'7'!G126</f>
        <v>0</v>
      </c>
      <c r="H128" s="503">
        <v>0</v>
      </c>
      <c r="I128" s="504">
        <v>0</v>
      </c>
      <c r="J128" s="505">
        <v>0</v>
      </c>
      <c r="K128" s="505">
        <v>0</v>
      </c>
      <c r="L128" s="505">
        <v>0</v>
      </c>
      <c r="M128" s="505">
        <v>0</v>
      </c>
      <c r="N128" s="505">
        <v>0</v>
      </c>
      <c r="O128" s="505">
        <v>0</v>
      </c>
      <c r="P128" s="505">
        <v>0</v>
      </c>
      <c r="Q128" s="505">
        <v>0</v>
      </c>
      <c r="R128" s="505">
        <v>0</v>
      </c>
      <c r="S128" s="505">
        <v>0</v>
      </c>
      <c r="T128" s="505">
        <v>0</v>
      </c>
      <c r="U128" s="505">
        <v>0</v>
      </c>
      <c r="V128" s="505">
        <v>0</v>
      </c>
      <c r="W128" s="505">
        <v>0</v>
      </c>
      <c r="X128" s="505">
        <v>0</v>
      </c>
      <c r="Y128" s="506">
        <v>0</v>
      </c>
      <c r="Z128" s="507">
        <f t="shared" si="1"/>
        <v>0</v>
      </c>
      <c r="AA128" s="223" t="s">
        <v>575</v>
      </c>
    </row>
    <row r="129" spans="2:27" s="218" customFormat="1">
      <c r="B129" s="411" t="s">
        <v>503</v>
      </c>
      <c r="C129" s="1203" t="s">
        <v>504</v>
      </c>
      <c r="D129" s="1204"/>
      <c r="E129" s="1204"/>
      <c r="F129" s="1205"/>
      <c r="G129" s="502">
        <f>'7'!G127</f>
        <v>0</v>
      </c>
      <c r="H129" s="503">
        <v>0</v>
      </c>
      <c r="I129" s="504">
        <v>0</v>
      </c>
      <c r="J129" s="505">
        <v>0</v>
      </c>
      <c r="K129" s="505">
        <v>0</v>
      </c>
      <c r="L129" s="505">
        <v>0</v>
      </c>
      <c r="M129" s="505">
        <v>0</v>
      </c>
      <c r="N129" s="505">
        <v>0</v>
      </c>
      <c r="O129" s="505">
        <v>0</v>
      </c>
      <c r="P129" s="505">
        <v>0</v>
      </c>
      <c r="Q129" s="505">
        <v>0</v>
      </c>
      <c r="R129" s="505">
        <v>0</v>
      </c>
      <c r="S129" s="505">
        <v>0</v>
      </c>
      <c r="T129" s="505">
        <v>0</v>
      </c>
      <c r="U129" s="505">
        <v>0</v>
      </c>
      <c r="V129" s="505">
        <v>0</v>
      </c>
      <c r="W129" s="505">
        <v>0</v>
      </c>
      <c r="X129" s="505">
        <v>0</v>
      </c>
      <c r="Y129" s="506">
        <v>0</v>
      </c>
      <c r="Z129" s="507">
        <f t="shared" si="1"/>
        <v>0</v>
      </c>
      <c r="AA129" s="223" t="s">
        <v>575</v>
      </c>
    </row>
    <row r="130" spans="2:27" s="218" customFormat="1">
      <c r="B130" s="411" t="s">
        <v>505</v>
      </c>
      <c r="C130" s="1203" t="s">
        <v>506</v>
      </c>
      <c r="D130" s="1204"/>
      <c r="E130" s="1204"/>
      <c r="F130" s="1205"/>
      <c r="G130" s="502">
        <f>'7'!G128</f>
        <v>0</v>
      </c>
      <c r="H130" s="503">
        <v>0</v>
      </c>
      <c r="I130" s="504">
        <v>0</v>
      </c>
      <c r="J130" s="505">
        <v>0</v>
      </c>
      <c r="K130" s="505">
        <v>0</v>
      </c>
      <c r="L130" s="505">
        <v>0</v>
      </c>
      <c r="M130" s="505">
        <v>0</v>
      </c>
      <c r="N130" s="505">
        <v>0</v>
      </c>
      <c r="O130" s="505">
        <v>0</v>
      </c>
      <c r="P130" s="505">
        <v>0</v>
      </c>
      <c r="Q130" s="505">
        <v>0</v>
      </c>
      <c r="R130" s="505">
        <v>0</v>
      </c>
      <c r="S130" s="505">
        <v>0</v>
      </c>
      <c r="T130" s="505">
        <v>0</v>
      </c>
      <c r="U130" s="505">
        <v>0</v>
      </c>
      <c r="V130" s="505">
        <v>0</v>
      </c>
      <c r="W130" s="505">
        <v>0</v>
      </c>
      <c r="X130" s="505">
        <v>0</v>
      </c>
      <c r="Y130" s="506">
        <v>0</v>
      </c>
      <c r="Z130" s="507">
        <f t="shared" si="1"/>
        <v>0</v>
      </c>
      <c r="AA130" s="223" t="s">
        <v>575</v>
      </c>
    </row>
    <row r="131" spans="2:27" s="218" customFormat="1">
      <c r="B131" s="411" t="s">
        <v>507</v>
      </c>
      <c r="C131" s="1203" t="s">
        <v>508</v>
      </c>
      <c r="D131" s="1204"/>
      <c r="E131" s="1204"/>
      <c r="F131" s="1205"/>
      <c r="G131" s="502">
        <f>'7'!G129</f>
        <v>0</v>
      </c>
      <c r="H131" s="503">
        <v>0</v>
      </c>
      <c r="I131" s="504">
        <v>0</v>
      </c>
      <c r="J131" s="505">
        <v>0</v>
      </c>
      <c r="K131" s="505">
        <v>0</v>
      </c>
      <c r="L131" s="505">
        <v>0</v>
      </c>
      <c r="M131" s="505">
        <v>0</v>
      </c>
      <c r="N131" s="505">
        <v>0</v>
      </c>
      <c r="O131" s="505">
        <v>0</v>
      </c>
      <c r="P131" s="505">
        <v>0</v>
      </c>
      <c r="Q131" s="505">
        <v>0</v>
      </c>
      <c r="R131" s="505">
        <v>0</v>
      </c>
      <c r="S131" s="505">
        <v>0</v>
      </c>
      <c r="T131" s="505">
        <v>0</v>
      </c>
      <c r="U131" s="505">
        <v>0</v>
      </c>
      <c r="V131" s="505">
        <v>0</v>
      </c>
      <c r="W131" s="505">
        <v>0</v>
      </c>
      <c r="X131" s="505">
        <v>0</v>
      </c>
      <c r="Y131" s="506">
        <v>0</v>
      </c>
      <c r="Z131" s="507">
        <f t="shared" si="1"/>
        <v>0</v>
      </c>
      <c r="AA131" s="223" t="s">
        <v>575</v>
      </c>
    </row>
    <row r="132" spans="2:27" s="218" customFormat="1" ht="13.5" thickBot="1">
      <c r="B132" s="411" t="s">
        <v>509</v>
      </c>
      <c r="C132" s="1203" t="s">
        <v>510</v>
      </c>
      <c r="D132" s="1204"/>
      <c r="E132" s="1204"/>
      <c r="F132" s="1205"/>
      <c r="G132" s="517">
        <f>'7'!G130</f>
        <v>0</v>
      </c>
      <c r="H132" s="518">
        <v>0</v>
      </c>
      <c r="I132" s="519">
        <v>0</v>
      </c>
      <c r="J132" s="534">
        <v>0</v>
      </c>
      <c r="K132" s="534">
        <v>0</v>
      </c>
      <c r="L132" s="534">
        <v>0</v>
      </c>
      <c r="M132" s="534">
        <v>0</v>
      </c>
      <c r="N132" s="534">
        <v>0</v>
      </c>
      <c r="O132" s="534">
        <v>0</v>
      </c>
      <c r="P132" s="534">
        <v>0</v>
      </c>
      <c r="Q132" s="534">
        <v>0</v>
      </c>
      <c r="R132" s="534">
        <v>0</v>
      </c>
      <c r="S132" s="534">
        <v>0</v>
      </c>
      <c r="T132" s="534">
        <v>0</v>
      </c>
      <c r="U132" s="534">
        <v>0</v>
      </c>
      <c r="V132" s="534">
        <v>0</v>
      </c>
      <c r="W132" s="534">
        <v>0</v>
      </c>
      <c r="X132" s="534">
        <v>0</v>
      </c>
      <c r="Y132" s="535">
        <v>0</v>
      </c>
      <c r="Z132" s="507">
        <f t="shared" si="1"/>
        <v>0</v>
      </c>
      <c r="AA132" s="223" t="s">
        <v>575</v>
      </c>
    </row>
    <row r="133" spans="2:27" s="218" customFormat="1">
      <c r="B133" s="397" t="s">
        <v>511</v>
      </c>
      <c r="C133" s="1215" t="s">
        <v>512</v>
      </c>
      <c r="D133" s="1216"/>
      <c r="E133" s="1216"/>
      <c r="F133" s="1217"/>
      <c r="G133" s="528">
        <f>'7'!G131</f>
        <v>0</v>
      </c>
      <c r="H133" s="523">
        <v>0</v>
      </c>
      <c r="I133" s="524">
        <v>0</v>
      </c>
      <c r="J133" s="529">
        <v>0</v>
      </c>
      <c r="K133" s="529">
        <v>0</v>
      </c>
      <c r="L133" s="529">
        <v>0</v>
      </c>
      <c r="M133" s="529">
        <v>0</v>
      </c>
      <c r="N133" s="529">
        <v>0</v>
      </c>
      <c r="O133" s="529">
        <v>0</v>
      </c>
      <c r="P133" s="529">
        <v>0</v>
      </c>
      <c r="Q133" s="529">
        <v>0</v>
      </c>
      <c r="R133" s="529">
        <v>0</v>
      </c>
      <c r="S133" s="529">
        <v>0</v>
      </c>
      <c r="T133" s="529">
        <v>0</v>
      </c>
      <c r="U133" s="529">
        <v>0</v>
      </c>
      <c r="V133" s="529">
        <v>0</v>
      </c>
      <c r="W133" s="529">
        <v>0</v>
      </c>
      <c r="X133" s="529">
        <v>0</v>
      </c>
      <c r="Y133" s="530">
        <v>0</v>
      </c>
      <c r="Z133" s="507">
        <f t="shared" si="1"/>
        <v>0</v>
      </c>
      <c r="AA133" s="223" t="s">
        <v>575</v>
      </c>
    </row>
    <row r="134" spans="2:27" s="218" customFormat="1">
      <c r="B134" s="411" t="s">
        <v>513</v>
      </c>
      <c r="C134" s="1203" t="s">
        <v>514</v>
      </c>
      <c r="D134" s="1204"/>
      <c r="E134" s="1204"/>
      <c r="F134" s="1205"/>
      <c r="G134" s="502">
        <f>'7'!G132</f>
        <v>0</v>
      </c>
      <c r="H134" s="503">
        <v>0</v>
      </c>
      <c r="I134" s="504">
        <v>0</v>
      </c>
      <c r="J134" s="505">
        <v>0</v>
      </c>
      <c r="K134" s="505">
        <v>0</v>
      </c>
      <c r="L134" s="505">
        <v>0</v>
      </c>
      <c r="M134" s="505">
        <v>0</v>
      </c>
      <c r="N134" s="505">
        <v>0</v>
      </c>
      <c r="O134" s="505">
        <v>0</v>
      </c>
      <c r="P134" s="505">
        <v>0</v>
      </c>
      <c r="Q134" s="505">
        <v>0</v>
      </c>
      <c r="R134" s="505">
        <v>0</v>
      </c>
      <c r="S134" s="505">
        <v>0</v>
      </c>
      <c r="T134" s="505">
        <v>0</v>
      </c>
      <c r="U134" s="505">
        <v>0</v>
      </c>
      <c r="V134" s="505">
        <v>0</v>
      </c>
      <c r="W134" s="505">
        <v>0</v>
      </c>
      <c r="X134" s="505">
        <v>0</v>
      </c>
      <c r="Y134" s="506">
        <v>0</v>
      </c>
      <c r="Z134" s="507">
        <f t="shared" si="1"/>
        <v>0</v>
      </c>
      <c r="AA134" s="223" t="s">
        <v>575</v>
      </c>
    </row>
    <row r="135" spans="2:27" s="218" customFormat="1">
      <c r="B135" s="411" t="s">
        <v>515</v>
      </c>
      <c r="C135" s="1203" t="s">
        <v>516</v>
      </c>
      <c r="D135" s="1204"/>
      <c r="E135" s="1204"/>
      <c r="F135" s="1205"/>
      <c r="G135" s="502">
        <f>'7'!G133</f>
        <v>0</v>
      </c>
      <c r="H135" s="503">
        <v>0</v>
      </c>
      <c r="I135" s="504">
        <v>0</v>
      </c>
      <c r="J135" s="505">
        <v>0</v>
      </c>
      <c r="K135" s="505">
        <v>0</v>
      </c>
      <c r="L135" s="505">
        <v>0</v>
      </c>
      <c r="M135" s="505">
        <v>0</v>
      </c>
      <c r="N135" s="505">
        <v>0</v>
      </c>
      <c r="O135" s="505">
        <v>0</v>
      </c>
      <c r="P135" s="505">
        <v>0</v>
      </c>
      <c r="Q135" s="505">
        <v>0</v>
      </c>
      <c r="R135" s="505">
        <v>0</v>
      </c>
      <c r="S135" s="505">
        <v>0</v>
      </c>
      <c r="T135" s="505">
        <v>0</v>
      </c>
      <c r="U135" s="505">
        <v>0</v>
      </c>
      <c r="V135" s="505">
        <v>0</v>
      </c>
      <c r="W135" s="505">
        <v>0</v>
      </c>
      <c r="X135" s="505">
        <v>0</v>
      </c>
      <c r="Y135" s="506">
        <v>0</v>
      </c>
      <c r="Z135" s="507">
        <f t="shared" si="1"/>
        <v>0</v>
      </c>
      <c r="AA135" s="223" t="s">
        <v>575</v>
      </c>
    </row>
    <row r="136" spans="2:27" s="218" customFormat="1">
      <c r="B136" s="411" t="s">
        <v>517</v>
      </c>
      <c r="C136" s="1203" t="s">
        <v>518</v>
      </c>
      <c r="D136" s="1204"/>
      <c r="E136" s="1204"/>
      <c r="F136" s="1205"/>
      <c r="G136" s="502">
        <f>'7'!G134</f>
        <v>0</v>
      </c>
      <c r="H136" s="503">
        <v>0</v>
      </c>
      <c r="I136" s="504">
        <v>0</v>
      </c>
      <c r="J136" s="505">
        <v>0</v>
      </c>
      <c r="K136" s="505">
        <v>0</v>
      </c>
      <c r="L136" s="505">
        <v>0</v>
      </c>
      <c r="M136" s="505">
        <v>0</v>
      </c>
      <c r="N136" s="505">
        <v>0</v>
      </c>
      <c r="O136" s="505">
        <v>0</v>
      </c>
      <c r="P136" s="505">
        <v>0</v>
      </c>
      <c r="Q136" s="505">
        <v>0</v>
      </c>
      <c r="R136" s="505">
        <v>0</v>
      </c>
      <c r="S136" s="505">
        <v>0</v>
      </c>
      <c r="T136" s="505">
        <v>0</v>
      </c>
      <c r="U136" s="505">
        <v>0</v>
      </c>
      <c r="V136" s="505">
        <v>0</v>
      </c>
      <c r="W136" s="505">
        <v>0</v>
      </c>
      <c r="X136" s="505">
        <v>0</v>
      </c>
      <c r="Y136" s="506">
        <v>0</v>
      </c>
      <c r="Z136" s="507">
        <f t="shared" si="1"/>
        <v>0</v>
      </c>
      <c r="AA136" s="223" t="s">
        <v>575</v>
      </c>
    </row>
    <row r="137" spans="2:27" s="218" customFormat="1">
      <c r="B137" s="411" t="s">
        <v>519</v>
      </c>
      <c r="C137" s="1203" t="s">
        <v>520</v>
      </c>
      <c r="D137" s="1204"/>
      <c r="E137" s="1204"/>
      <c r="F137" s="1205"/>
      <c r="G137" s="502">
        <f>'7'!G135</f>
        <v>0</v>
      </c>
      <c r="H137" s="503">
        <v>0</v>
      </c>
      <c r="I137" s="504">
        <v>0</v>
      </c>
      <c r="J137" s="505">
        <v>0</v>
      </c>
      <c r="K137" s="505">
        <v>0</v>
      </c>
      <c r="L137" s="505">
        <v>0</v>
      </c>
      <c r="M137" s="505">
        <v>0</v>
      </c>
      <c r="N137" s="505">
        <v>0</v>
      </c>
      <c r="O137" s="505">
        <v>0</v>
      </c>
      <c r="P137" s="505">
        <v>0</v>
      </c>
      <c r="Q137" s="505">
        <v>0</v>
      </c>
      <c r="R137" s="505">
        <v>0</v>
      </c>
      <c r="S137" s="505">
        <v>0</v>
      </c>
      <c r="T137" s="505">
        <v>0</v>
      </c>
      <c r="U137" s="505">
        <v>0</v>
      </c>
      <c r="V137" s="505">
        <v>0</v>
      </c>
      <c r="W137" s="505">
        <v>0</v>
      </c>
      <c r="X137" s="505">
        <v>0</v>
      </c>
      <c r="Y137" s="506">
        <v>0</v>
      </c>
      <c r="Z137" s="507">
        <f t="shared" si="1"/>
        <v>0</v>
      </c>
      <c r="AA137" s="223" t="s">
        <v>575</v>
      </c>
    </row>
    <row r="138" spans="2:27" s="218" customFormat="1">
      <c r="B138" s="411" t="s">
        <v>521</v>
      </c>
      <c r="C138" s="1203" t="s">
        <v>522</v>
      </c>
      <c r="D138" s="1204"/>
      <c r="E138" s="1204"/>
      <c r="F138" s="1205"/>
      <c r="G138" s="502">
        <f>'7'!G136</f>
        <v>0</v>
      </c>
      <c r="H138" s="503">
        <v>0</v>
      </c>
      <c r="I138" s="504">
        <v>0</v>
      </c>
      <c r="J138" s="505">
        <v>0</v>
      </c>
      <c r="K138" s="505">
        <v>0</v>
      </c>
      <c r="L138" s="505">
        <v>0</v>
      </c>
      <c r="M138" s="505">
        <v>0</v>
      </c>
      <c r="N138" s="505">
        <v>0</v>
      </c>
      <c r="O138" s="505">
        <v>0</v>
      </c>
      <c r="P138" s="505">
        <v>0</v>
      </c>
      <c r="Q138" s="505">
        <v>0</v>
      </c>
      <c r="R138" s="505">
        <v>0</v>
      </c>
      <c r="S138" s="505">
        <v>0</v>
      </c>
      <c r="T138" s="505">
        <v>0</v>
      </c>
      <c r="U138" s="505">
        <v>0</v>
      </c>
      <c r="V138" s="505">
        <v>0</v>
      </c>
      <c r="W138" s="505">
        <v>0</v>
      </c>
      <c r="X138" s="505">
        <v>0</v>
      </c>
      <c r="Y138" s="506">
        <v>0</v>
      </c>
      <c r="Z138" s="507">
        <f t="shared" si="1"/>
        <v>0</v>
      </c>
      <c r="AA138" s="223" t="s">
        <v>575</v>
      </c>
    </row>
    <row r="139" spans="2:27" s="218" customFormat="1">
      <c r="B139" s="411" t="s">
        <v>523</v>
      </c>
      <c r="C139" s="1203" t="s">
        <v>524</v>
      </c>
      <c r="D139" s="1204"/>
      <c r="E139" s="1204"/>
      <c r="F139" s="1205"/>
      <c r="G139" s="502">
        <f>'7'!G137</f>
        <v>0</v>
      </c>
      <c r="H139" s="503">
        <v>0</v>
      </c>
      <c r="I139" s="504">
        <v>0</v>
      </c>
      <c r="J139" s="505">
        <v>0</v>
      </c>
      <c r="K139" s="505">
        <v>0</v>
      </c>
      <c r="L139" s="505">
        <v>0</v>
      </c>
      <c r="M139" s="505">
        <v>0</v>
      </c>
      <c r="N139" s="505">
        <v>0</v>
      </c>
      <c r="O139" s="505">
        <v>0</v>
      </c>
      <c r="P139" s="505">
        <v>0</v>
      </c>
      <c r="Q139" s="505">
        <v>0</v>
      </c>
      <c r="R139" s="505">
        <v>0</v>
      </c>
      <c r="S139" s="505">
        <v>0</v>
      </c>
      <c r="T139" s="505">
        <v>0</v>
      </c>
      <c r="U139" s="505">
        <v>0</v>
      </c>
      <c r="V139" s="505">
        <v>0</v>
      </c>
      <c r="W139" s="505">
        <v>0</v>
      </c>
      <c r="X139" s="505">
        <v>0</v>
      </c>
      <c r="Y139" s="506">
        <v>0</v>
      </c>
      <c r="Z139" s="507">
        <f t="shared" si="1"/>
        <v>0</v>
      </c>
      <c r="AA139" s="223" t="s">
        <v>575</v>
      </c>
    </row>
    <row r="140" spans="2:27" s="218" customFormat="1">
      <c r="B140" s="411" t="s">
        <v>525</v>
      </c>
      <c r="C140" s="1203" t="s">
        <v>526</v>
      </c>
      <c r="D140" s="1204"/>
      <c r="E140" s="1204"/>
      <c r="F140" s="1205"/>
      <c r="G140" s="502">
        <f>'7'!G138</f>
        <v>0</v>
      </c>
      <c r="H140" s="503">
        <v>0</v>
      </c>
      <c r="I140" s="504">
        <v>0</v>
      </c>
      <c r="J140" s="536">
        <v>0</v>
      </c>
      <c r="K140" s="536">
        <v>0</v>
      </c>
      <c r="L140" s="536">
        <v>0</v>
      </c>
      <c r="M140" s="536">
        <v>0</v>
      </c>
      <c r="N140" s="536">
        <v>0</v>
      </c>
      <c r="O140" s="536">
        <v>0</v>
      </c>
      <c r="P140" s="536">
        <v>0</v>
      </c>
      <c r="Q140" s="536">
        <v>0</v>
      </c>
      <c r="R140" s="536">
        <v>0</v>
      </c>
      <c r="S140" s="536">
        <v>0</v>
      </c>
      <c r="T140" s="536">
        <v>0</v>
      </c>
      <c r="U140" s="536">
        <v>0</v>
      </c>
      <c r="V140" s="536">
        <v>0</v>
      </c>
      <c r="W140" s="536">
        <v>0</v>
      </c>
      <c r="X140" s="536">
        <v>0</v>
      </c>
      <c r="Y140" s="537">
        <v>0</v>
      </c>
      <c r="Z140" s="507">
        <f t="shared" si="1"/>
        <v>0</v>
      </c>
      <c r="AA140" s="223" t="s">
        <v>575</v>
      </c>
    </row>
    <row r="141" spans="2:27" s="218" customFormat="1">
      <c r="B141" s="456" t="s">
        <v>527</v>
      </c>
      <c r="C141" s="1203" t="s">
        <v>528</v>
      </c>
      <c r="D141" s="1204"/>
      <c r="E141" s="1204"/>
      <c r="F141" s="1205"/>
      <c r="G141" s="502">
        <f>'7'!G139</f>
        <v>2525</v>
      </c>
      <c r="H141" s="503">
        <v>0</v>
      </c>
      <c r="I141" s="504">
        <v>0</v>
      </c>
      <c r="J141" s="505">
        <v>0</v>
      </c>
      <c r="K141" s="505">
        <v>0</v>
      </c>
      <c r="L141" s="505">
        <v>0</v>
      </c>
      <c r="M141" s="505">
        <v>0</v>
      </c>
      <c r="N141" s="505">
        <v>0</v>
      </c>
      <c r="O141" s="505">
        <v>0</v>
      </c>
      <c r="P141" s="505">
        <v>0</v>
      </c>
      <c r="Q141" s="505">
        <v>0</v>
      </c>
      <c r="R141" s="505">
        <v>0</v>
      </c>
      <c r="S141" s="505">
        <v>0</v>
      </c>
      <c r="T141" s="505">
        <v>0</v>
      </c>
      <c r="U141" s="505">
        <v>2525</v>
      </c>
      <c r="V141" s="505">
        <v>0</v>
      </c>
      <c r="W141" s="505">
        <v>0</v>
      </c>
      <c r="X141" s="505">
        <v>0</v>
      </c>
      <c r="Y141" s="506">
        <v>0</v>
      </c>
      <c r="Z141" s="507">
        <f t="shared" si="1"/>
        <v>0</v>
      </c>
      <c r="AA141" s="223" t="s">
        <v>575</v>
      </c>
    </row>
    <row r="142" spans="2:27" s="218" customFormat="1" ht="13.5" thickBot="1">
      <c r="B142" s="457" t="s">
        <v>529</v>
      </c>
      <c r="C142" s="1206" t="s">
        <v>530</v>
      </c>
      <c r="D142" s="1207"/>
      <c r="E142" s="1207"/>
      <c r="F142" s="1208"/>
      <c r="G142" s="508">
        <f>'7'!G140</f>
        <v>0</v>
      </c>
      <c r="H142" s="509">
        <v>0</v>
      </c>
      <c r="I142" s="510">
        <v>0</v>
      </c>
      <c r="J142" s="511">
        <v>0</v>
      </c>
      <c r="K142" s="511">
        <v>0</v>
      </c>
      <c r="L142" s="511">
        <v>0</v>
      </c>
      <c r="M142" s="511">
        <v>0</v>
      </c>
      <c r="N142" s="511">
        <v>0</v>
      </c>
      <c r="O142" s="511">
        <v>0</v>
      </c>
      <c r="P142" s="511">
        <v>0</v>
      </c>
      <c r="Q142" s="511">
        <v>0</v>
      </c>
      <c r="R142" s="511">
        <v>0</v>
      </c>
      <c r="S142" s="511">
        <v>0</v>
      </c>
      <c r="T142" s="511">
        <v>0</v>
      </c>
      <c r="U142" s="511">
        <v>0</v>
      </c>
      <c r="V142" s="511">
        <v>0</v>
      </c>
      <c r="W142" s="511">
        <v>0</v>
      </c>
      <c r="X142" s="511">
        <v>0</v>
      </c>
      <c r="Y142" s="512">
        <v>0</v>
      </c>
      <c r="Z142" s="507">
        <f t="shared" si="1"/>
        <v>0</v>
      </c>
      <c r="AA142" s="223" t="s">
        <v>575</v>
      </c>
    </row>
    <row r="143" spans="2:27" s="218" customFormat="1">
      <c r="B143" s="442" t="s">
        <v>531</v>
      </c>
      <c r="C143" s="1209" t="s">
        <v>532</v>
      </c>
      <c r="D143" s="1210"/>
      <c r="E143" s="1210"/>
      <c r="F143" s="1211"/>
      <c r="G143" s="496">
        <f>'7'!G141</f>
        <v>0</v>
      </c>
      <c r="H143" s="497">
        <v>0</v>
      </c>
      <c r="I143" s="514">
        <v>0</v>
      </c>
      <c r="J143" s="515">
        <v>0</v>
      </c>
      <c r="K143" s="515">
        <v>0</v>
      </c>
      <c r="L143" s="515">
        <v>0</v>
      </c>
      <c r="M143" s="515">
        <v>0</v>
      </c>
      <c r="N143" s="515">
        <v>0</v>
      </c>
      <c r="O143" s="515">
        <v>0</v>
      </c>
      <c r="P143" s="515">
        <v>0</v>
      </c>
      <c r="Q143" s="515">
        <v>0</v>
      </c>
      <c r="R143" s="515">
        <v>0</v>
      </c>
      <c r="S143" s="515">
        <v>0</v>
      </c>
      <c r="T143" s="515">
        <v>0</v>
      </c>
      <c r="U143" s="515">
        <v>0</v>
      </c>
      <c r="V143" s="515">
        <v>0</v>
      </c>
      <c r="W143" s="515">
        <v>0</v>
      </c>
      <c r="X143" s="515">
        <v>0</v>
      </c>
      <c r="Y143" s="516">
        <v>0</v>
      </c>
      <c r="Z143" s="507">
        <f t="shared" si="1"/>
        <v>0</v>
      </c>
      <c r="AA143" s="223" t="s">
        <v>575</v>
      </c>
    </row>
    <row r="144" spans="2:27" s="218" customFormat="1">
      <c r="B144" s="411" t="s">
        <v>533</v>
      </c>
      <c r="C144" s="1203" t="s">
        <v>534</v>
      </c>
      <c r="D144" s="1204"/>
      <c r="E144" s="1204"/>
      <c r="F144" s="1205"/>
      <c r="G144" s="502">
        <f>'7'!G142</f>
        <v>7104</v>
      </c>
      <c r="H144" s="503">
        <v>0</v>
      </c>
      <c r="I144" s="504">
        <v>7104</v>
      </c>
      <c r="J144" s="505">
        <v>0</v>
      </c>
      <c r="K144" s="505">
        <v>0</v>
      </c>
      <c r="L144" s="505">
        <v>0</v>
      </c>
      <c r="M144" s="505">
        <v>0</v>
      </c>
      <c r="N144" s="505">
        <v>0</v>
      </c>
      <c r="O144" s="505">
        <v>0</v>
      </c>
      <c r="P144" s="505">
        <v>0</v>
      </c>
      <c r="Q144" s="505">
        <v>0</v>
      </c>
      <c r="R144" s="505">
        <v>0</v>
      </c>
      <c r="S144" s="505">
        <v>0</v>
      </c>
      <c r="T144" s="505">
        <v>0</v>
      </c>
      <c r="U144" s="505">
        <v>0</v>
      </c>
      <c r="V144" s="505">
        <v>0</v>
      </c>
      <c r="W144" s="505">
        <v>0</v>
      </c>
      <c r="X144" s="505">
        <v>0</v>
      </c>
      <c r="Y144" s="506">
        <v>0</v>
      </c>
      <c r="Z144" s="507">
        <f t="shared" si="1"/>
        <v>0</v>
      </c>
      <c r="AA144" s="223" t="s">
        <v>575</v>
      </c>
    </row>
    <row r="145" spans="2:27" s="218" customFormat="1" ht="13.5" thickBot="1">
      <c r="B145" s="420" t="s">
        <v>535</v>
      </c>
      <c r="C145" s="1212" t="s">
        <v>536</v>
      </c>
      <c r="D145" s="1213"/>
      <c r="E145" s="1213"/>
      <c r="F145" s="1214"/>
      <c r="G145" s="517">
        <f>'7'!G143</f>
        <v>0</v>
      </c>
      <c r="H145" s="518">
        <v>0</v>
      </c>
      <c r="I145" s="519">
        <v>0</v>
      </c>
      <c r="J145" s="520">
        <v>0</v>
      </c>
      <c r="K145" s="520">
        <v>0</v>
      </c>
      <c r="L145" s="520">
        <v>0</v>
      </c>
      <c r="M145" s="520">
        <v>0</v>
      </c>
      <c r="N145" s="520">
        <v>0</v>
      </c>
      <c r="O145" s="520">
        <v>0</v>
      </c>
      <c r="P145" s="520">
        <v>0</v>
      </c>
      <c r="Q145" s="520">
        <v>0</v>
      </c>
      <c r="R145" s="520">
        <v>0</v>
      </c>
      <c r="S145" s="520">
        <v>0</v>
      </c>
      <c r="T145" s="520">
        <v>0</v>
      </c>
      <c r="U145" s="520">
        <v>0</v>
      </c>
      <c r="V145" s="520">
        <v>0</v>
      </c>
      <c r="W145" s="520">
        <v>0</v>
      </c>
      <c r="X145" s="520">
        <v>0</v>
      </c>
      <c r="Y145" s="521">
        <v>0</v>
      </c>
      <c r="Z145" s="507">
        <f t="shared" si="1"/>
        <v>0</v>
      </c>
      <c r="AA145" s="223" t="s">
        <v>575</v>
      </c>
    </row>
    <row r="146" spans="2:27" s="218" customFormat="1">
      <c r="B146" s="397" t="s">
        <v>537</v>
      </c>
      <c r="C146" s="1215" t="s">
        <v>538</v>
      </c>
      <c r="D146" s="1216"/>
      <c r="E146" s="1216"/>
      <c r="F146" s="1217"/>
      <c r="G146" s="528">
        <f>'7'!G144</f>
        <v>0</v>
      </c>
      <c r="H146" s="523">
        <v>0</v>
      </c>
      <c r="I146" s="524">
        <v>0</v>
      </c>
      <c r="J146" s="529">
        <v>0</v>
      </c>
      <c r="K146" s="529">
        <v>0</v>
      </c>
      <c r="L146" s="529">
        <v>0</v>
      </c>
      <c r="M146" s="529">
        <v>0</v>
      </c>
      <c r="N146" s="529">
        <v>0</v>
      </c>
      <c r="O146" s="529">
        <v>0</v>
      </c>
      <c r="P146" s="529">
        <v>0</v>
      </c>
      <c r="Q146" s="529">
        <v>0</v>
      </c>
      <c r="R146" s="529">
        <v>0</v>
      </c>
      <c r="S146" s="529">
        <v>0</v>
      </c>
      <c r="T146" s="529">
        <v>0</v>
      </c>
      <c r="U146" s="529">
        <v>0</v>
      </c>
      <c r="V146" s="529">
        <v>0</v>
      </c>
      <c r="W146" s="529">
        <v>0</v>
      </c>
      <c r="X146" s="529">
        <v>0</v>
      </c>
      <c r="Y146" s="530">
        <v>0</v>
      </c>
      <c r="Z146" s="507">
        <f t="shared" si="1"/>
        <v>0</v>
      </c>
      <c r="AA146" s="223" t="s">
        <v>575</v>
      </c>
    </row>
    <row r="147" spans="2:27" s="218" customFormat="1">
      <c r="B147" s="411" t="s">
        <v>539</v>
      </c>
      <c r="C147" s="1203" t="s">
        <v>540</v>
      </c>
      <c r="D147" s="1204"/>
      <c r="E147" s="1204"/>
      <c r="F147" s="1205"/>
      <c r="G147" s="502">
        <f>'7'!G145</f>
        <v>0</v>
      </c>
      <c r="H147" s="503">
        <v>0</v>
      </c>
      <c r="I147" s="504">
        <v>0</v>
      </c>
      <c r="J147" s="505">
        <v>0</v>
      </c>
      <c r="K147" s="505">
        <v>0</v>
      </c>
      <c r="L147" s="505">
        <v>0</v>
      </c>
      <c r="M147" s="505">
        <v>0</v>
      </c>
      <c r="N147" s="505">
        <v>0</v>
      </c>
      <c r="O147" s="505">
        <v>0</v>
      </c>
      <c r="P147" s="505">
        <v>0</v>
      </c>
      <c r="Q147" s="505">
        <v>0</v>
      </c>
      <c r="R147" s="505">
        <v>0</v>
      </c>
      <c r="S147" s="505">
        <v>0</v>
      </c>
      <c r="T147" s="505">
        <v>0</v>
      </c>
      <c r="U147" s="505">
        <v>0</v>
      </c>
      <c r="V147" s="505">
        <v>0</v>
      </c>
      <c r="W147" s="505">
        <v>0</v>
      </c>
      <c r="X147" s="505">
        <v>0</v>
      </c>
      <c r="Y147" s="506">
        <v>0</v>
      </c>
      <c r="Z147" s="507">
        <f t="shared" si="1"/>
        <v>0</v>
      </c>
      <c r="AA147" s="223" t="s">
        <v>575</v>
      </c>
    </row>
    <row r="148" spans="2:27" s="218" customFormat="1">
      <c r="B148" s="411" t="s">
        <v>541</v>
      </c>
      <c r="C148" s="1203" t="s">
        <v>542</v>
      </c>
      <c r="D148" s="1204"/>
      <c r="E148" s="1204"/>
      <c r="F148" s="1205"/>
      <c r="G148" s="502">
        <f>'7'!G146</f>
        <v>0</v>
      </c>
      <c r="H148" s="503">
        <v>0</v>
      </c>
      <c r="I148" s="504">
        <v>0</v>
      </c>
      <c r="J148" s="505">
        <v>0</v>
      </c>
      <c r="K148" s="505">
        <v>0</v>
      </c>
      <c r="L148" s="505">
        <v>0</v>
      </c>
      <c r="M148" s="505">
        <v>0</v>
      </c>
      <c r="N148" s="505">
        <v>0</v>
      </c>
      <c r="O148" s="505">
        <v>0</v>
      </c>
      <c r="P148" s="505">
        <v>0</v>
      </c>
      <c r="Q148" s="505">
        <v>0</v>
      </c>
      <c r="R148" s="505">
        <v>0</v>
      </c>
      <c r="S148" s="505">
        <v>0</v>
      </c>
      <c r="T148" s="505">
        <v>0</v>
      </c>
      <c r="U148" s="505">
        <v>0</v>
      </c>
      <c r="V148" s="505">
        <v>0</v>
      </c>
      <c r="W148" s="505">
        <v>0</v>
      </c>
      <c r="X148" s="505">
        <v>0</v>
      </c>
      <c r="Y148" s="506">
        <v>0</v>
      </c>
      <c r="Z148" s="507">
        <f t="shared" si="1"/>
        <v>0</v>
      </c>
      <c r="AA148" s="223" t="s">
        <v>575</v>
      </c>
    </row>
    <row r="149" spans="2:27" s="218" customFormat="1">
      <c r="B149" s="411" t="s">
        <v>543</v>
      </c>
      <c r="C149" s="1203" t="s">
        <v>544</v>
      </c>
      <c r="D149" s="1204"/>
      <c r="E149" s="1204"/>
      <c r="F149" s="1205"/>
      <c r="G149" s="502">
        <f>'7'!G147</f>
        <v>0</v>
      </c>
      <c r="H149" s="503">
        <v>0</v>
      </c>
      <c r="I149" s="504">
        <v>0</v>
      </c>
      <c r="J149" s="505">
        <v>0</v>
      </c>
      <c r="K149" s="505">
        <v>0</v>
      </c>
      <c r="L149" s="505">
        <v>0</v>
      </c>
      <c r="M149" s="505">
        <v>0</v>
      </c>
      <c r="N149" s="505">
        <v>0</v>
      </c>
      <c r="O149" s="505">
        <v>0</v>
      </c>
      <c r="P149" s="505">
        <v>0</v>
      </c>
      <c r="Q149" s="505">
        <v>0</v>
      </c>
      <c r="R149" s="505">
        <v>0</v>
      </c>
      <c r="S149" s="505">
        <v>0</v>
      </c>
      <c r="T149" s="505">
        <v>0</v>
      </c>
      <c r="U149" s="505">
        <v>0</v>
      </c>
      <c r="V149" s="505">
        <v>0</v>
      </c>
      <c r="W149" s="505">
        <v>0</v>
      </c>
      <c r="X149" s="505">
        <v>0</v>
      </c>
      <c r="Y149" s="506">
        <v>0</v>
      </c>
      <c r="Z149" s="507">
        <f t="shared" si="1"/>
        <v>0</v>
      </c>
      <c r="AA149" s="223" t="s">
        <v>575</v>
      </c>
    </row>
    <row r="150" spans="2:27" s="218" customFormat="1">
      <c r="B150" s="411" t="s">
        <v>545</v>
      </c>
      <c r="C150" s="1203" t="s">
        <v>546</v>
      </c>
      <c r="D150" s="1204"/>
      <c r="E150" s="1204"/>
      <c r="F150" s="1205"/>
      <c r="G150" s="502">
        <f>'7'!G148</f>
        <v>0</v>
      </c>
      <c r="H150" s="503">
        <v>0</v>
      </c>
      <c r="I150" s="504">
        <v>0</v>
      </c>
      <c r="J150" s="505">
        <v>0</v>
      </c>
      <c r="K150" s="505">
        <v>0</v>
      </c>
      <c r="L150" s="505">
        <v>0</v>
      </c>
      <c r="M150" s="505">
        <v>0</v>
      </c>
      <c r="N150" s="505">
        <v>0</v>
      </c>
      <c r="O150" s="505">
        <v>0</v>
      </c>
      <c r="P150" s="505">
        <v>0</v>
      </c>
      <c r="Q150" s="505">
        <v>0</v>
      </c>
      <c r="R150" s="505">
        <v>0</v>
      </c>
      <c r="S150" s="505">
        <v>0</v>
      </c>
      <c r="T150" s="505">
        <v>0</v>
      </c>
      <c r="U150" s="505">
        <v>0</v>
      </c>
      <c r="V150" s="505">
        <v>0</v>
      </c>
      <c r="W150" s="505">
        <v>0</v>
      </c>
      <c r="X150" s="505">
        <v>0</v>
      </c>
      <c r="Y150" s="506">
        <v>0</v>
      </c>
      <c r="Z150" s="507">
        <f t="shared" si="1"/>
        <v>0</v>
      </c>
      <c r="AA150" s="223" t="s">
        <v>575</v>
      </c>
    </row>
    <row r="151" spans="2:27" s="218" customFormat="1">
      <c r="B151" s="411" t="s">
        <v>547</v>
      </c>
      <c r="C151" s="1203" t="s">
        <v>548</v>
      </c>
      <c r="D151" s="1204"/>
      <c r="E151" s="1204"/>
      <c r="F151" s="1205"/>
      <c r="G151" s="502">
        <f>'7'!G149</f>
        <v>0</v>
      </c>
      <c r="H151" s="503">
        <v>0</v>
      </c>
      <c r="I151" s="504">
        <v>0</v>
      </c>
      <c r="J151" s="505">
        <v>0</v>
      </c>
      <c r="K151" s="505">
        <v>0</v>
      </c>
      <c r="L151" s="505">
        <v>0</v>
      </c>
      <c r="M151" s="505">
        <v>0</v>
      </c>
      <c r="N151" s="505">
        <v>0</v>
      </c>
      <c r="O151" s="505">
        <v>0</v>
      </c>
      <c r="P151" s="505">
        <v>0</v>
      </c>
      <c r="Q151" s="505">
        <v>0</v>
      </c>
      <c r="R151" s="505">
        <v>0</v>
      </c>
      <c r="S151" s="505">
        <v>0</v>
      </c>
      <c r="T151" s="505">
        <v>0</v>
      </c>
      <c r="U151" s="505">
        <v>0</v>
      </c>
      <c r="V151" s="505">
        <v>0</v>
      </c>
      <c r="W151" s="505">
        <v>0</v>
      </c>
      <c r="X151" s="505">
        <v>0</v>
      </c>
      <c r="Y151" s="506">
        <v>0</v>
      </c>
      <c r="Z151" s="507">
        <f t="shared" si="1"/>
        <v>0</v>
      </c>
      <c r="AA151" s="223" t="s">
        <v>575</v>
      </c>
    </row>
    <row r="152" spans="2:27" s="218" customFormat="1">
      <c r="B152" s="411" t="s">
        <v>549</v>
      </c>
      <c r="C152" s="1203" t="s">
        <v>550</v>
      </c>
      <c r="D152" s="1204"/>
      <c r="E152" s="1204"/>
      <c r="F152" s="1205"/>
      <c r="G152" s="502">
        <f>'7'!G150</f>
        <v>0</v>
      </c>
      <c r="H152" s="503">
        <v>0</v>
      </c>
      <c r="I152" s="504">
        <v>0</v>
      </c>
      <c r="J152" s="536">
        <v>0</v>
      </c>
      <c r="K152" s="536">
        <v>0</v>
      </c>
      <c r="L152" s="536">
        <v>0</v>
      </c>
      <c r="M152" s="536">
        <v>0</v>
      </c>
      <c r="N152" s="536">
        <v>0</v>
      </c>
      <c r="O152" s="536">
        <v>0</v>
      </c>
      <c r="P152" s="536">
        <v>0</v>
      </c>
      <c r="Q152" s="536">
        <v>0</v>
      </c>
      <c r="R152" s="536">
        <v>0</v>
      </c>
      <c r="S152" s="536">
        <v>0</v>
      </c>
      <c r="T152" s="536">
        <v>0</v>
      </c>
      <c r="U152" s="536">
        <v>0</v>
      </c>
      <c r="V152" s="536">
        <v>0</v>
      </c>
      <c r="W152" s="536">
        <v>0</v>
      </c>
      <c r="X152" s="536">
        <v>0</v>
      </c>
      <c r="Y152" s="537">
        <v>0</v>
      </c>
      <c r="Z152" s="507">
        <f t="shared" si="1"/>
        <v>0</v>
      </c>
      <c r="AA152" s="223"/>
    </row>
    <row r="153" spans="2:27" s="218" customFormat="1">
      <c r="B153" s="411" t="s">
        <v>551</v>
      </c>
      <c r="C153" s="1203" t="s">
        <v>552</v>
      </c>
      <c r="D153" s="1204"/>
      <c r="E153" s="1204"/>
      <c r="F153" s="1205"/>
      <c r="G153" s="502">
        <f>'7'!G151</f>
        <v>0</v>
      </c>
      <c r="H153" s="503">
        <v>0</v>
      </c>
      <c r="I153" s="504">
        <v>0</v>
      </c>
      <c r="J153" s="505">
        <v>0</v>
      </c>
      <c r="K153" s="505">
        <v>0</v>
      </c>
      <c r="L153" s="505">
        <v>0</v>
      </c>
      <c r="M153" s="505">
        <v>0</v>
      </c>
      <c r="N153" s="505">
        <v>0</v>
      </c>
      <c r="O153" s="505">
        <v>0</v>
      </c>
      <c r="P153" s="505">
        <v>0</v>
      </c>
      <c r="Q153" s="505">
        <v>0</v>
      </c>
      <c r="R153" s="505">
        <v>0</v>
      </c>
      <c r="S153" s="505">
        <v>0</v>
      </c>
      <c r="T153" s="505">
        <v>0</v>
      </c>
      <c r="U153" s="505">
        <v>0</v>
      </c>
      <c r="V153" s="505">
        <v>0</v>
      </c>
      <c r="W153" s="505">
        <v>0</v>
      </c>
      <c r="X153" s="505">
        <v>0</v>
      </c>
      <c r="Y153" s="506">
        <v>0</v>
      </c>
      <c r="Z153" s="507">
        <f t="shared" si="1"/>
        <v>0</v>
      </c>
      <c r="AA153" s="223"/>
    </row>
    <row r="154" spans="2:27" s="218" customFormat="1" ht="13.5" thickBot="1">
      <c r="B154" s="438" t="s">
        <v>553</v>
      </c>
      <c r="C154" s="1206" t="s">
        <v>554</v>
      </c>
      <c r="D154" s="1207"/>
      <c r="E154" s="1207"/>
      <c r="F154" s="1208"/>
      <c r="G154" s="508">
        <f>'7'!G152</f>
        <v>0</v>
      </c>
      <c r="H154" s="509">
        <v>0</v>
      </c>
      <c r="I154" s="510">
        <v>0</v>
      </c>
      <c r="J154" s="511">
        <v>0</v>
      </c>
      <c r="K154" s="511">
        <v>0</v>
      </c>
      <c r="L154" s="511">
        <v>0</v>
      </c>
      <c r="M154" s="511">
        <v>0</v>
      </c>
      <c r="N154" s="511">
        <v>0</v>
      </c>
      <c r="O154" s="511">
        <v>0</v>
      </c>
      <c r="P154" s="511">
        <v>0</v>
      </c>
      <c r="Q154" s="511">
        <v>0</v>
      </c>
      <c r="R154" s="511">
        <v>0</v>
      </c>
      <c r="S154" s="511">
        <v>0</v>
      </c>
      <c r="T154" s="511">
        <v>0</v>
      </c>
      <c r="U154" s="511">
        <v>0</v>
      </c>
      <c r="V154" s="511">
        <v>0</v>
      </c>
      <c r="W154" s="511">
        <v>0</v>
      </c>
      <c r="X154" s="511">
        <v>0</v>
      </c>
      <c r="Y154" s="512">
        <v>0</v>
      </c>
      <c r="Z154" s="507">
        <f t="shared" si="1"/>
        <v>0</v>
      </c>
      <c r="AA154" s="223"/>
    </row>
    <row r="155" spans="2:27" s="218" customFormat="1">
      <c r="B155" s="442" t="s">
        <v>555</v>
      </c>
      <c r="C155" s="1209" t="s">
        <v>556</v>
      </c>
      <c r="D155" s="1210"/>
      <c r="E155" s="1210"/>
      <c r="F155" s="1211"/>
      <c r="G155" s="496">
        <f>'7'!G153</f>
        <v>0</v>
      </c>
      <c r="H155" s="497">
        <v>0</v>
      </c>
      <c r="I155" s="514">
        <v>0</v>
      </c>
      <c r="J155" s="527">
        <v>0</v>
      </c>
      <c r="K155" s="527">
        <v>0</v>
      </c>
      <c r="L155" s="527">
        <v>0</v>
      </c>
      <c r="M155" s="527">
        <v>0</v>
      </c>
      <c r="N155" s="527">
        <v>0</v>
      </c>
      <c r="O155" s="527">
        <v>0</v>
      </c>
      <c r="P155" s="527">
        <v>0</v>
      </c>
      <c r="Q155" s="527">
        <v>0</v>
      </c>
      <c r="R155" s="527">
        <v>0</v>
      </c>
      <c r="S155" s="527">
        <v>0</v>
      </c>
      <c r="T155" s="527">
        <v>0</v>
      </c>
      <c r="U155" s="527">
        <v>0</v>
      </c>
      <c r="V155" s="527">
        <v>0</v>
      </c>
      <c r="W155" s="527">
        <v>0</v>
      </c>
      <c r="X155" s="527">
        <v>0</v>
      </c>
      <c r="Y155" s="533">
        <v>0</v>
      </c>
      <c r="Z155" s="507">
        <f t="shared" si="1"/>
        <v>0</v>
      </c>
      <c r="AA155" s="223"/>
    </row>
    <row r="156" spans="2:27" s="218" customFormat="1">
      <c r="B156" s="411" t="s">
        <v>557</v>
      </c>
      <c r="C156" s="1203" t="s">
        <v>558</v>
      </c>
      <c r="D156" s="1204"/>
      <c r="E156" s="1204"/>
      <c r="F156" s="1205"/>
      <c r="G156" s="502">
        <f>'7'!G154</f>
        <v>0</v>
      </c>
      <c r="H156" s="503">
        <v>0</v>
      </c>
      <c r="I156" s="504">
        <v>0</v>
      </c>
      <c r="J156" s="505">
        <v>0</v>
      </c>
      <c r="K156" s="505">
        <v>0</v>
      </c>
      <c r="L156" s="505">
        <v>0</v>
      </c>
      <c r="M156" s="505">
        <v>0</v>
      </c>
      <c r="N156" s="505">
        <v>0</v>
      </c>
      <c r="O156" s="505">
        <v>0</v>
      </c>
      <c r="P156" s="505">
        <v>0</v>
      </c>
      <c r="Q156" s="505">
        <v>0</v>
      </c>
      <c r="R156" s="505">
        <v>0</v>
      </c>
      <c r="S156" s="505">
        <v>0</v>
      </c>
      <c r="T156" s="505">
        <v>0</v>
      </c>
      <c r="U156" s="505">
        <v>0</v>
      </c>
      <c r="V156" s="505">
        <v>0</v>
      </c>
      <c r="W156" s="505">
        <v>0</v>
      </c>
      <c r="X156" s="505">
        <v>0</v>
      </c>
      <c r="Y156" s="506">
        <v>0</v>
      </c>
      <c r="Z156" s="507">
        <f t="shared" si="1"/>
        <v>0</v>
      </c>
      <c r="AA156" s="223"/>
    </row>
    <row r="157" spans="2:27" s="218" customFormat="1">
      <c r="B157" s="411" t="s">
        <v>559</v>
      </c>
      <c r="C157" s="1203" t="s">
        <v>560</v>
      </c>
      <c r="D157" s="1204"/>
      <c r="E157" s="1204"/>
      <c r="F157" s="1205"/>
      <c r="G157" s="502">
        <f>'7'!G155</f>
        <v>0</v>
      </c>
      <c r="H157" s="503">
        <v>0</v>
      </c>
      <c r="I157" s="504">
        <v>0</v>
      </c>
      <c r="J157" s="505">
        <v>0</v>
      </c>
      <c r="K157" s="505">
        <v>0</v>
      </c>
      <c r="L157" s="505">
        <v>0</v>
      </c>
      <c r="M157" s="505">
        <v>0</v>
      </c>
      <c r="N157" s="505">
        <v>0</v>
      </c>
      <c r="O157" s="505">
        <v>0</v>
      </c>
      <c r="P157" s="505">
        <v>0</v>
      </c>
      <c r="Q157" s="505">
        <v>0</v>
      </c>
      <c r="R157" s="505">
        <v>0</v>
      </c>
      <c r="S157" s="505">
        <v>0</v>
      </c>
      <c r="T157" s="505">
        <v>0</v>
      </c>
      <c r="U157" s="505">
        <v>0</v>
      </c>
      <c r="V157" s="505">
        <v>0</v>
      </c>
      <c r="W157" s="505">
        <v>0</v>
      </c>
      <c r="X157" s="505">
        <v>0</v>
      </c>
      <c r="Y157" s="506">
        <v>0</v>
      </c>
      <c r="Z157" s="507">
        <f t="shared" si="1"/>
        <v>0</v>
      </c>
      <c r="AA157" s="223"/>
    </row>
    <row r="158" spans="2:27" s="218" customFormat="1">
      <c r="B158" s="411" t="s">
        <v>561</v>
      </c>
      <c r="C158" s="1203" t="s">
        <v>562</v>
      </c>
      <c r="D158" s="1204"/>
      <c r="E158" s="1204"/>
      <c r="F158" s="1205"/>
      <c r="G158" s="502">
        <f>'7'!G156</f>
        <v>0</v>
      </c>
      <c r="H158" s="503">
        <v>0</v>
      </c>
      <c r="I158" s="504">
        <v>0</v>
      </c>
      <c r="J158" s="505">
        <v>0</v>
      </c>
      <c r="K158" s="505">
        <v>0</v>
      </c>
      <c r="L158" s="505">
        <v>0</v>
      </c>
      <c r="M158" s="505">
        <v>0</v>
      </c>
      <c r="N158" s="505">
        <v>0</v>
      </c>
      <c r="O158" s="505">
        <v>0</v>
      </c>
      <c r="P158" s="505">
        <v>0</v>
      </c>
      <c r="Q158" s="505">
        <v>0</v>
      </c>
      <c r="R158" s="505">
        <v>0</v>
      </c>
      <c r="S158" s="505">
        <v>0</v>
      </c>
      <c r="T158" s="505">
        <v>0</v>
      </c>
      <c r="U158" s="505">
        <v>0</v>
      </c>
      <c r="V158" s="505">
        <v>0</v>
      </c>
      <c r="W158" s="505">
        <v>0</v>
      </c>
      <c r="X158" s="505">
        <v>0</v>
      </c>
      <c r="Y158" s="506">
        <v>0</v>
      </c>
      <c r="Z158" s="507">
        <f t="shared" si="1"/>
        <v>0</v>
      </c>
      <c r="AA158" s="223"/>
    </row>
    <row r="159" spans="2:27" s="218" customFormat="1">
      <c r="B159" s="411" t="s">
        <v>563</v>
      </c>
      <c r="C159" s="1203" t="s">
        <v>564</v>
      </c>
      <c r="D159" s="1204"/>
      <c r="E159" s="1204"/>
      <c r="F159" s="1205"/>
      <c r="G159" s="502">
        <f>'7'!G157</f>
        <v>0</v>
      </c>
      <c r="H159" s="503">
        <v>0</v>
      </c>
      <c r="I159" s="504">
        <v>0</v>
      </c>
      <c r="J159" s="505">
        <v>0</v>
      </c>
      <c r="K159" s="505">
        <v>0</v>
      </c>
      <c r="L159" s="505">
        <v>0</v>
      </c>
      <c r="M159" s="505">
        <v>0</v>
      </c>
      <c r="N159" s="505">
        <v>0</v>
      </c>
      <c r="O159" s="505">
        <v>0</v>
      </c>
      <c r="P159" s="505">
        <v>0</v>
      </c>
      <c r="Q159" s="505">
        <v>0</v>
      </c>
      <c r="R159" s="505">
        <v>0</v>
      </c>
      <c r="S159" s="505">
        <v>0</v>
      </c>
      <c r="T159" s="505">
        <v>0</v>
      </c>
      <c r="U159" s="505">
        <v>0</v>
      </c>
      <c r="V159" s="505">
        <v>0</v>
      </c>
      <c r="W159" s="505">
        <v>0</v>
      </c>
      <c r="X159" s="505">
        <v>0</v>
      </c>
      <c r="Y159" s="506">
        <v>0</v>
      </c>
      <c r="Z159" s="507">
        <f>G159-SUM(I159:Y159)</f>
        <v>0</v>
      </c>
      <c r="AA159" s="223"/>
    </row>
    <row r="160" spans="2:27" s="218" customFormat="1" ht="13.5" thickBot="1">
      <c r="B160" s="438" t="s">
        <v>565</v>
      </c>
      <c r="C160" s="1206" t="s">
        <v>566</v>
      </c>
      <c r="D160" s="1207"/>
      <c r="E160" s="1207"/>
      <c r="F160" s="1208"/>
      <c r="G160" s="517">
        <f>'7'!G158</f>
        <v>0</v>
      </c>
      <c r="H160" s="518">
        <v>0</v>
      </c>
      <c r="I160" s="519">
        <v>0</v>
      </c>
      <c r="J160" s="520">
        <v>0</v>
      </c>
      <c r="K160" s="520">
        <v>0</v>
      </c>
      <c r="L160" s="520">
        <v>0</v>
      </c>
      <c r="M160" s="520">
        <v>0</v>
      </c>
      <c r="N160" s="520">
        <v>0</v>
      </c>
      <c r="O160" s="520">
        <v>0</v>
      </c>
      <c r="P160" s="520">
        <v>0</v>
      </c>
      <c r="Q160" s="520">
        <v>0</v>
      </c>
      <c r="R160" s="520">
        <v>0</v>
      </c>
      <c r="S160" s="520">
        <v>0</v>
      </c>
      <c r="T160" s="520">
        <v>0</v>
      </c>
      <c r="U160" s="520">
        <v>0</v>
      </c>
      <c r="V160" s="520">
        <v>0</v>
      </c>
      <c r="W160" s="520">
        <v>0</v>
      </c>
      <c r="X160" s="520">
        <v>0</v>
      </c>
      <c r="Y160" s="521">
        <v>0</v>
      </c>
      <c r="Z160" s="507">
        <f>G160-SUM(I160:Y160)</f>
        <v>0</v>
      </c>
      <c r="AA160" s="223"/>
    </row>
    <row r="161" spans="2:27" s="218" customFormat="1" ht="13.5" thickBot="1">
      <c r="B161" s="538" t="s">
        <v>568</v>
      </c>
      <c r="C161" s="539" t="s">
        <v>576</v>
      </c>
      <c r="D161" s="539"/>
      <c r="E161" s="539"/>
      <c r="F161" s="539"/>
      <c r="G161" s="540"/>
      <c r="H161" s="541"/>
      <c r="I161" s="542"/>
      <c r="J161" s="543"/>
      <c r="K161" s="543"/>
      <c r="L161" s="543"/>
      <c r="M161" s="543"/>
      <c r="N161" s="543"/>
      <c r="O161" s="543"/>
      <c r="P161" s="543"/>
      <c r="Q161" s="543"/>
      <c r="R161" s="543"/>
      <c r="S161" s="543"/>
      <c r="T161" s="543"/>
      <c r="U161" s="543"/>
      <c r="V161" s="543"/>
      <c r="W161" s="543"/>
      <c r="X161" s="543"/>
      <c r="Y161" s="544"/>
      <c r="Z161" s="507">
        <f>G161-SUM(I161:Y161)</f>
        <v>0</v>
      </c>
      <c r="AA161" s="223"/>
    </row>
    <row r="162" spans="2:27" s="218" customFormat="1" ht="13.5" thickBot="1">
      <c r="B162" s="545"/>
      <c r="C162" s="546" t="s">
        <v>567</v>
      </c>
      <c r="D162" s="547"/>
      <c r="E162" s="547"/>
      <c r="F162" s="548"/>
      <c r="G162" s="549">
        <f>SUM(G29:G160)</f>
        <v>1293441.7576656158</v>
      </c>
      <c r="H162" s="549">
        <f>SUM(H29:H160)</f>
        <v>908.94</v>
      </c>
      <c r="I162" s="550">
        <f>SUM(I29:I160)+1</f>
        <v>1280719.5389466193</v>
      </c>
      <c r="J162" s="551">
        <f t="shared" ref="J162:Z162" si="2">SUM(J29:J160)</f>
        <v>0</v>
      </c>
      <c r="K162" s="551">
        <f t="shared" si="2"/>
        <v>0</v>
      </c>
      <c r="L162" s="551">
        <f t="shared" si="2"/>
        <v>0</v>
      </c>
      <c r="M162" s="551">
        <f t="shared" si="2"/>
        <v>0</v>
      </c>
      <c r="N162" s="551">
        <f t="shared" si="2"/>
        <v>0</v>
      </c>
      <c r="O162" s="551">
        <f t="shared" si="2"/>
        <v>0</v>
      </c>
      <c r="P162" s="551">
        <f t="shared" si="2"/>
        <v>0</v>
      </c>
      <c r="Q162" s="551">
        <f t="shared" si="2"/>
        <v>0</v>
      </c>
      <c r="R162" s="551">
        <f t="shared" si="2"/>
        <v>0</v>
      </c>
      <c r="S162" s="551">
        <f t="shared" si="2"/>
        <v>0</v>
      </c>
      <c r="T162" s="551">
        <f t="shared" si="2"/>
        <v>0</v>
      </c>
      <c r="U162" s="551">
        <f t="shared" si="2"/>
        <v>2525</v>
      </c>
      <c r="V162" s="551">
        <f t="shared" si="2"/>
        <v>0</v>
      </c>
      <c r="W162" s="551">
        <f t="shared" si="2"/>
        <v>0</v>
      </c>
      <c r="X162" s="551">
        <f t="shared" si="2"/>
        <v>0</v>
      </c>
      <c r="Y162" s="552">
        <f>SUM(Y29:Y160)+1</f>
        <v>10198.21871899615</v>
      </c>
      <c r="Z162" s="507">
        <f t="shared" si="2"/>
        <v>1</v>
      </c>
      <c r="AA162" s="223" t="s">
        <v>575</v>
      </c>
    </row>
    <row r="164" spans="2:27">
      <c r="B164" s="217"/>
      <c r="C164" s="217"/>
      <c r="D164" s="217"/>
      <c r="E164" s="217"/>
      <c r="F164" s="217"/>
      <c r="G164" s="553"/>
      <c r="H164" s="553"/>
      <c r="I164" s="553"/>
      <c r="J164" s="553"/>
      <c r="K164" s="217"/>
      <c r="L164" s="217"/>
      <c r="M164" s="217"/>
      <c r="N164" s="217"/>
      <c r="O164" s="217"/>
      <c r="P164" s="217"/>
      <c r="Q164" s="217"/>
      <c r="R164" s="217"/>
      <c r="S164" s="217"/>
      <c r="U164" s="553"/>
    </row>
    <row r="165" spans="2:27">
      <c r="B165" s="217"/>
      <c r="C165" s="217"/>
      <c r="D165" s="217"/>
      <c r="E165" s="217"/>
      <c r="F165" s="217"/>
      <c r="I165" s="217"/>
      <c r="J165" s="217"/>
      <c r="K165" s="217"/>
      <c r="L165" s="217"/>
      <c r="M165" s="217"/>
      <c r="N165" s="217"/>
      <c r="O165" s="217"/>
      <c r="P165" s="217"/>
      <c r="Q165" s="217"/>
      <c r="R165" s="217"/>
      <c r="S165" s="217"/>
    </row>
    <row r="166" spans="2:27">
      <c r="B166" s="217"/>
      <c r="C166" s="217"/>
      <c r="D166" s="217"/>
      <c r="E166" s="217"/>
      <c r="F166" s="217"/>
      <c r="I166" s="217"/>
      <c r="J166" s="217"/>
      <c r="K166" s="217"/>
      <c r="L166" s="217"/>
      <c r="M166" s="217"/>
      <c r="N166" s="217"/>
      <c r="O166" s="217"/>
      <c r="P166" s="217"/>
      <c r="Q166" s="217"/>
      <c r="R166" s="217"/>
      <c r="S166" s="217"/>
    </row>
    <row r="167" spans="2:27">
      <c r="B167" s="217"/>
      <c r="C167" s="217"/>
      <c r="D167" s="217"/>
      <c r="E167" s="217"/>
      <c r="F167" s="217"/>
      <c r="I167" s="217"/>
      <c r="J167" s="217"/>
      <c r="K167" s="217"/>
      <c r="L167" s="217"/>
      <c r="M167" s="217"/>
      <c r="N167" s="217"/>
      <c r="O167" s="217"/>
      <c r="P167" s="217"/>
      <c r="Q167" s="217"/>
      <c r="R167" s="217"/>
      <c r="S167" s="217"/>
    </row>
    <row r="168" spans="2:27">
      <c r="B168" s="217"/>
      <c r="C168" s="217"/>
      <c r="D168" s="217"/>
      <c r="E168" s="217"/>
      <c r="F168" s="217"/>
      <c r="I168" s="217"/>
      <c r="J168" s="217"/>
      <c r="K168" s="217"/>
      <c r="L168" s="217"/>
      <c r="M168" s="217"/>
      <c r="N168" s="217"/>
      <c r="O168" s="217"/>
      <c r="P168" s="217"/>
      <c r="Q168" s="217"/>
      <c r="R168" s="217"/>
      <c r="S168" s="217"/>
    </row>
    <row r="169" spans="2:27">
      <c r="B169" s="217"/>
      <c r="C169" s="217"/>
      <c r="D169" s="217"/>
      <c r="E169" s="217"/>
      <c r="F169" s="217"/>
      <c r="I169" s="217"/>
      <c r="J169" s="217"/>
      <c r="K169" s="217"/>
      <c r="L169" s="217"/>
      <c r="M169" s="217"/>
      <c r="N169" s="217"/>
      <c r="O169" s="217"/>
      <c r="P169" s="217"/>
      <c r="Q169" s="217"/>
      <c r="R169" s="217"/>
      <c r="S169" s="217"/>
    </row>
    <row r="170" spans="2:27">
      <c r="B170" s="217"/>
      <c r="C170" s="217"/>
      <c r="D170" s="217"/>
      <c r="E170" s="217"/>
      <c r="F170" s="217"/>
      <c r="I170" s="217"/>
      <c r="J170" s="217"/>
      <c r="K170" s="217"/>
      <c r="L170" s="217"/>
      <c r="M170" s="217"/>
      <c r="N170" s="217"/>
      <c r="O170" s="217"/>
      <c r="P170" s="217"/>
      <c r="Q170" s="217"/>
      <c r="R170" s="217"/>
      <c r="S170" s="217"/>
    </row>
    <row r="171" spans="2:27" s="2" customFormat="1">
      <c r="C171" s="65"/>
      <c r="D171" s="66"/>
      <c r="E171" s="65"/>
      <c r="F171" s="65"/>
      <c r="G171" s="66"/>
      <c r="H171" s="65"/>
    </row>
    <row r="172" spans="2:27" s="2" customFormat="1">
      <c r="B172" s="2" t="s">
        <v>55</v>
      </c>
      <c r="C172" s="65"/>
      <c r="D172" s="65" t="s">
        <v>646</v>
      </c>
      <c r="E172" s="65"/>
      <c r="F172" s="67"/>
      <c r="G172" s="65"/>
      <c r="H172" s="65" t="s">
        <v>647</v>
      </c>
    </row>
    <row r="173" spans="2:27" s="2" customFormat="1">
      <c r="C173" s="65"/>
      <c r="D173" s="65"/>
      <c r="E173" s="65"/>
    </row>
  </sheetData>
  <mergeCells count="195">
    <mergeCell ref="B7:C7"/>
    <mergeCell ref="D7:E7"/>
    <mergeCell ref="F7:H7"/>
    <mergeCell ref="I7:J7"/>
    <mergeCell ref="B8:C8"/>
    <mergeCell ref="D8:E8"/>
    <mergeCell ref="F8:H8"/>
    <mergeCell ref="I8:J8"/>
    <mergeCell ref="B5:E5"/>
    <mergeCell ref="F5:J5"/>
    <mergeCell ref="B6:C6"/>
    <mergeCell ref="D6:E6"/>
    <mergeCell ref="F6:H6"/>
    <mergeCell ref="I6:J6"/>
    <mergeCell ref="B11:C11"/>
    <mergeCell ref="D11:E11"/>
    <mergeCell ref="F11:H11"/>
    <mergeCell ref="I11:J11"/>
    <mergeCell ref="B12:C12"/>
    <mergeCell ref="D12:E12"/>
    <mergeCell ref="F12:H12"/>
    <mergeCell ref="I12:J12"/>
    <mergeCell ref="B9:C9"/>
    <mergeCell ref="D9:E9"/>
    <mergeCell ref="F9:H9"/>
    <mergeCell ref="I9:J9"/>
    <mergeCell ref="B10:C10"/>
    <mergeCell ref="D10:E10"/>
    <mergeCell ref="F10:H10"/>
    <mergeCell ref="I10:J10"/>
    <mergeCell ref="B14:M14"/>
    <mergeCell ref="C15:D15"/>
    <mergeCell ref="E16:G16"/>
    <mergeCell ref="B20:F20"/>
    <mergeCell ref="B21:F21"/>
    <mergeCell ref="B23:F28"/>
    <mergeCell ref="G23:G28"/>
    <mergeCell ref="H23:H28"/>
    <mergeCell ref="I23:Y23"/>
    <mergeCell ref="I24:K26"/>
    <mergeCell ref="X24:Y26"/>
    <mergeCell ref="I27:I28"/>
    <mergeCell ref="J27:J28"/>
    <mergeCell ref="K27:K28"/>
    <mergeCell ref="L27:L28"/>
    <mergeCell ref="M27:M28"/>
    <mergeCell ref="N27:N28"/>
    <mergeCell ref="O27:O28"/>
    <mergeCell ref="P27:P28"/>
    <mergeCell ref="Q27:Q28"/>
    <mergeCell ref="L24:M26"/>
    <mergeCell ref="N24:O26"/>
    <mergeCell ref="P24:R26"/>
    <mergeCell ref="S24:T26"/>
    <mergeCell ref="U24:U26"/>
    <mergeCell ref="V24:W26"/>
    <mergeCell ref="C34:F34"/>
    <mergeCell ref="C35:F35"/>
    <mergeCell ref="C36:F36"/>
    <mergeCell ref="C37:F37"/>
    <mergeCell ref="C38:F38"/>
    <mergeCell ref="C39:F39"/>
    <mergeCell ref="X27:X28"/>
    <mergeCell ref="Y27:Y28"/>
    <mergeCell ref="C30:F30"/>
    <mergeCell ref="C31:F31"/>
    <mergeCell ref="C32:F32"/>
    <mergeCell ref="C33:F33"/>
    <mergeCell ref="R27:R28"/>
    <mergeCell ref="S27:S28"/>
    <mergeCell ref="T27:T28"/>
    <mergeCell ref="U27:U28"/>
    <mergeCell ref="V27:V28"/>
    <mergeCell ref="W27:W28"/>
    <mergeCell ref="C46:F46"/>
    <mergeCell ref="C47:F47"/>
    <mergeCell ref="C48:F48"/>
    <mergeCell ref="C49:F49"/>
    <mergeCell ref="C50:F50"/>
    <mergeCell ref="C51:F51"/>
    <mergeCell ref="C40:F40"/>
    <mergeCell ref="C41:F41"/>
    <mergeCell ref="C42:F42"/>
    <mergeCell ref="C43:F43"/>
    <mergeCell ref="C44:F44"/>
    <mergeCell ref="C45:F45"/>
    <mergeCell ref="C58:F58"/>
    <mergeCell ref="C59:F59"/>
    <mergeCell ref="C60:F60"/>
    <mergeCell ref="C61:F61"/>
    <mergeCell ref="C62:F62"/>
    <mergeCell ref="C63:F63"/>
    <mergeCell ref="C52:F52"/>
    <mergeCell ref="C53:F53"/>
    <mergeCell ref="C54:F54"/>
    <mergeCell ref="C55:F55"/>
    <mergeCell ref="C56:F56"/>
    <mergeCell ref="C57:F57"/>
    <mergeCell ref="C70:F70"/>
    <mergeCell ref="C71:F71"/>
    <mergeCell ref="C72:F72"/>
    <mergeCell ref="C73:F73"/>
    <mergeCell ref="C74:F74"/>
    <mergeCell ref="C75:F75"/>
    <mergeCell ref="C64:F64"/>
    <mergeCell ref="C65:F65"/>
    <mergeCell ref="C66:F66"/>
    <mergeCell ref="C67:F67"/>
    <mergeCell ref="C68:F68"/>
    <mergeCell ref="C69:F69"/>
    <mergeCell ref="C82:F82"/>
    <mergeCell ref="C83:F83"/>
    <mergeCell ref="C84:F84"/>
    <mergeCell ref="C85:F85"/>
    <mergeCell ref="C86:F86"/>
    <mergeCell ref="C87:F87"/>
    <mergeCell ref="C76:F76"/>
    <mergeCell ref="C77:F77"/>
    <mergeCell ref="C78:F78"/>
    <mergeCell ref="C79:F79"/>
    <mergeCell ref="C80:F80"/>
    <mergeCell ref="C81:F81"/>
    <mergeCell ref="C94:F94"/>
    <mergeCell ref="C95:F95"/>
    <mergeCell ref="C96:F96"/>
    <mergeCell ref="C97:F97"/>
    <mergeCell ref="C98:F98"/>
    <mergeCell ref="C99:F99"/>
    <mergeCell ref="C88:F88"/>
    <mergeCell ref="C89:F89"/>
    <mergeCell ref="C90:F90"/>
    <mergeCell ref="C91:F91"/>
    <mergeCell ref="C92:F92"/>
    <mergeCell ref="C93:F93"/>
    <mergeCell ref="C106:F106"/>
    <mergeCell ref="C107:F107"/>
    <mergeCell ref="C108:F108"/>
    <mergeCell ref="C109:F109"/>
    <mergeCell ref="C110:F110"/>
    <mergeCell ref="C111:F111"/>
    <mergeCell ref="C100:F100"/>
    <mergeCell ref="C101:F101"/>
    <mergeCell ref="C102:F102"/>
    <mergeCell ref="C103:F103"/>
    <mergeCell ref="C104:F104"/>
    <mergeCell ref="C105:F105"/>
    <mergeCell ref="C118:F118"/>
    <mergeCell ref="C119:F119"/>
    <mergeCell ref="C120:F120"/>
    <mergeCell ref="C121:F121"/>
    <mergeCell ref="C122:F122"/>
    <mergeCell ref="C123:F123"/>
    <mergeCell ref="C112:F112"/>
    <mergeCell ref="C113:F113"/>
    <mergeCell ref="C114:F114"/>
    <mergeCell ref="C115:F115"/>
    <mergeCell ref="C116:F116"/>
    <mergeCell ref="C117:F117"/>
    <mergeCell ref="C130:F130"/>
    <mergeCell ref="C131:F131"/>
    <mergeCell ref="C132:F132"/>
    <mergeCell ref="C133:F133"/>
    <mergeCell ref="C134:F134"/>
    <mergeCell ref="C135:F135"/>
    <mergeCell ref="C124:F124"/>
    <mergeCell ref="C125:F125"/>
    <mergeCell ref="C126:F126"/>
    <mergeCell ref="C127:F127"/>
    <mergeCell ref="C128:F128"/>
    <mergeCell ref="C129:F129"/>
    <mergeCell ref="C142:F142"/>
    <mergeCell ref="C143:F143"/>
    <mergeCell ref="C144:F144"/>
    <mergeCell ref="C145:F145"/>
    <mergeCell ref="C146:F146"/>
    <mergeCell ref="C147:F147"/>
    <mergeCell ref="C136:F136"/>
    <mergeCell ref="C137:F137"/>
    <mergeCell ref="C138:F138"/>
    <mergeCell ref="C139:F139"/>
    <mergeCell ref="C140:F140"/>
    <mergeCell ref="C141:F141"/>
    <mergeCell ref="C160:F160"/>
    <mergeCell ref="C154:F154"/>
    <mergeCell ref="C155:F155"/>
    <mergeCell ref="C156:F156"/>
    <mergeCell ref="C157:F157"/>
    <mergeCell ref="C158:F158"/>
    <mergeCell ref="C159:F159"/>
    <mergeCell ref="C148:F148"/>
    <mergeCell ref="C149:F149"/>
    <mergeCell ref="C150:F150"/>
    <mergeCell ref="C151:F151"/>
    <mergeCell ref="C152:F152"/>
    <mergeCell ref="C153:F153"/>
  </mergeCells>
  <printOptions horizontalCentered="1"/>
  <pageMargins left="0.70866141732283472" right="0.70866141732283472" top="0.74803149606299213" bottom="0.74803149606299213" header="0.31496062992125984" footer="0.31496062992125984"/>
  <pageSetup paperSize="9" scale="49" fitToHeight="6" orientation="landscape" horizontalDpi="12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69696"/>
    <outlinePr summaryBelow="0"/>
    <pageSetUpPr fitToPage="1"/>
  </sheetPr>
  <dimension ref="A1:K205"/>
  <sheetViews>
    <sheetView topLeftCell="A141" zoomScale="85" zoomScaleNormal="85" zoomScaleSheetLayoutView="55" workbookViewId="0">
      <selection activeCell="G162" sqref="G162:H164"/>
    </sheetView>
  </sheetViews>
  <sheetFormatPr defaultColWidth="9.140625" defaultRowHeight="15"/>
  <cols>
    <col min="1" max="1" width="2.7109375" style="206" customWidth="1"/>
    <col min="2" max="2" width="10.42578125" style="206" customWidth="1"/>
    <col min="3" max="3" width="9.140625" style="206"/>
    <col min="4" max="4" width="22.85546875" style="206" customWidth="1"/>
    <col min="5" max="5" width="24.42578125" style="206" customWidth="1"/>
    <col min="6" max="7" width="13.28515625" style="206" customWidth="1"/>
    <col min="8" max="8" width="21.28515625" style="206" customWidth="1"/>
    <col min="9" max="10" width="15.140625" style="206" customWidth="1"/>
    <col min="11" max="11" width="12" style="206" customWidth="1"/>
    <col min="12" max="12" width="18.42578125" style="206" customWidth="1"/>
    <col min="13" max="16384" width="9.140625" style="206"/>
  </cols>
  <sheetData>
    <row r="1" spans="2:10" s="2" customFormat="1" ht="12.75"/>
    <row r="2" spans="2:10" s="2" customFormat="1" ht="12.75">
      <c r="B2" s="1"/>
      <c r="F2" s="2" t="s">
        <v>0</v>
      </c>
    </row>
    <row r="3" spans="2:10" s="2" customFormat="1" ht="12.75">
      <c r="F3" s="2" t="s">
        <v>577</v>
      </c>
    </row>
    <row r="4" spans="2:10" s="2" customFormat="1" ht="12.75"/>
    <row r="5" spans="2:10" s="2" customFormat="1" ht="12.75">
      <c r="B5" s="1046" t="s">
        <v>2</v>
      </c>
      <c r="C5" s="958"/>
      <c r="D5" s="959"/>
      <c r="E5" s="953" t="s">
        <v>3</v>
      </c>
      <c r="F5" s="953"/>
      <c r="G5" s="953"/>
    </row>
    <row r="6" spans="2:10" s="2" customFormat="1" ht="12.75" customHeight="1">
      <c r="B6" s="1046" t="s">
        <v>4</v>
      </c>
      <c r="C6" s="959"/>
      <c r="D6" s="556" t="s">
        <v>636</v>
      </c>
      <c r="E6" s="557" t="s">
        <v>5</v>
      </c>
      <c r="F6" s="1046" t="s">
        <v>640</v>
      </c>
      <c r="G6" s="959"/>
    </row>
    <row r="7" spans="2:10" s="2" customFormat="1" ht="12.75" customHeight="1">
      <c r="B7" s="1046" t="s">
        <v>6</v>
      </c>
      <c r="C7" s="959"/>
      <c r="D7" s="556">
        <v>164780489</v>
      </c>
      <c r="E7" s="557" t="s">
        <v>7</v>
      </c>
      <c r="F7" s="1046" t="s">
        <v>641</v>
      </c>
      <c r="G7" s="959"/>
    </row>
    <row r="8" spans="2:10" s="2" customFormat="1" ht="12.75" customHeight="1">
      <c r="B8" s="1046" t="s">
        <v>8</v>
      </c>
      <c r="C8" s="959"/>
      <c r="D8" s="556" t="s">
        <v>637</v>
      </c>
      <c r="E8" s="557" t="s">
        <v>9</v>
      </c>
      <c r="F8" s="1046" t="s">
        <v>642</v>
      </c>
      <c r="G8" s="959"/>
    </row>
    <row r="9" spans="2:10" s="2" customFormat="1" ht="12.75" customHeight="1">
      <c r="B9" s="1046" t="s">
        <v>9</v>
      </c>
      <c r="C9" s="959"/>
      <c r="D9" s="556" t="s">
        <v>638</v>
      </c>
      <c r="E9" s="557" t="s">
        <v>10</v>
      </c>
      <c r="F9" s="1046" t="s">
        <v>638</v>
      </c>
      <c r="G9" s="959"/>
    </row>
    <row r="10" spans="2:10" s="2" customFormat="1" ht="12.75" customHeight="1">
      <c r="B10" s="1046" t="s">
        <v>10</v>
      </c>
      <c r="C10" s="959"/>
      <c r="D10" s="556" t="s">
        <v>638</v>
      </c>
      <c r="E10" s="557" t="s">
        <v>11</v>
      </c>
      <c r="F10" s="1046" t="s">
        <v>639</v>
      </c>
      <c r="G10" s="959"/>
    </row>
    <row r="11" spans="2:10" s="2" customFormat="1" ht="12.75" customHeight="1">
      <c r="B11" s="1046" t="s">
        <v>12</v>
      </c>
      <c r="C11" s="959"/>
      <c r="D11" s="556" t="s">
        <v>217</v>
      </c>
      <c r="E11" s="96"/>
      <c r="F11" s="1046"/>
      <c r="G11" s="959"/>
    </row>
    <row r="12" spans="2:10" s="2" customFormat="1" ht="12.75" customHeight="1">
      <c r="B12" s="1046" t="s">
        <v>11</v>
      </c>
      <c r="C12" s="959"/>
      <c r="D12" s="556" t="s">
        <v>639</v>
      </c>
      <c r="E12" s="96"/>
      <c r="F12" s="1046"/>
      <c r="G12" s="959"/>
    </row>
    <row r="13" spans="2:10" s="2" customFormat="1" ht="12.75"/>
    <row r="14" spans="2:10" s="2" customFormat="1" ht="15.75" customHeight="1">
      <c r="B14" s="1080" t="s">
        <v>652</v>
      </c>
      <c r="C14" s="1080"/>
      <c r="D14" s="1080"/>
      <c r="E14" s="1080"/>
      <c r="F14" s="1080"/>
      <c r="G14" s="1080"/>
      <c r="H14" s="1080"/>
      <c r="I14" s="1080"/>
      <c r="J14" s="1080"/>
    </row>
    <row r="15" spans="2:10" s="2" customFormat="1" ht="15" customHeight="1">
      <c r="C15" s="949"/>
      <c r="D15" s="949"/>
    </row>
    <row r="16" spans="2:10" s="2" customFormat="1" ht="15" customHeight="1">
      <c r="E16" s="950">
        <v>42786</v>
      </c>
      <c r="F16" s="884"/>
    </row>
    <row r="17" spans="2:11" s="2" customFormat="1" ht="12.75"/>
    <row r="18" spans="2:11" s="2" customFormat="1" ht="12.75" customHeight="1"/>
    <row r="19" spans="2:11" s="2" customFormat="1" ht="12.75"/>
    <row r="20" spans="2:11" s="2" customFormat="1" ht="12.75">
      <c r="B20" s="951" t="s">
        <v>14</v>
      </c>
      <c r="C20" s="951"/>
      <c r="D20" s="951"/>
      <c r="E20" s="951"/>
    </row>
    <row r="21" spans="2:11" s="2" customFormat="1" ht="12.75">
      <c r="B21" s="952"/>
      <c r="C21" s="952"/>
      <c r="D21" s="952"/>
      <c r="E21" s="952"/>
    </row>
    <row r="22" spans="2:11" s="2" customFormat="1" ht="13.5" thickBot="1"/>
    <row r="23" spans="2:11" s="7" customFormat="1" ht="12.75" customHeight="1" thickBot="1">
      <c r="B23" s="885" t="s">
        <v>316</v>
      </c>
      <c r="C23" s="886"/>
      <c r="D23" s="886"/>
      <c r="E23" s="886"/>
      <c r="F23" s="1320" t="s">
        <v>578</v>
      </c>
      <c r="G23" s="856" t="s">
        <v>574</v>
      </c>
      <c r="H23" s="1323"/>
      <c r="I23" s="1323"/>
      <c r="J23" s="1324"/>
    </row>
    <row r="24" spans="2:11" s="7" customFormat="1" ht="15" customHeight="1">
      <c r="B24" s="888"/>
      <c r="C24" s="889"/>
      <c r="D24" s="889"/>
      <c r="E24" s="889"/>
      <c r="F24" s="1321"/>
      <c r="G24" s="857"/>
      <c r="H24" s="870" t="s">
        <v>579</v>
      </c>
      <c r="I24" s="873" t="s">
        <v>580</v>
      </c>
      <c r="J24" s="1312"/>
    </row>
    <row r="25" spans="2:11" s="7" customFormat="1" ht="15" customHeight="1">
      <c r="B25" s="888"/>
      <c r="C25" s="889"/>
      <c r="D25" s="889"/>
      <c r="E25" s="889"/>
      <c r="F25" s="1321"/>
      <c r="G25" s="857"/>
      <c r="H25" s="1311"/>
      <c r="I25" s="1313"/>
      <c r="J25" s="1314"/>
    </row>
    <row r="26" spans="2:11" s="7" customFormat="1" ht="15" customHeight="1">
      <c r="B26" s="888"/>
      <c r="C26" s="889"/>
      <c r="D26" s="889"/>
      <c r="E26" s="889"/>
      <c r="F26" s="1321"/>
      <c r="G26" s="857"/>
      <c r="H26" s="871" t="s">
        <v>653</v>
      </c>
      <c r="I26" s="1315" t="s">
        <v>654</v>
      </c>
      <c r="J26" s="1316" t="s">
        <v>655</v>
      </c>
    </row>
    <row r="27" spans="2:11" s="7" customFormat="1" ht="15" customHeight="1">
      <c r="B27" s="888"/>
      <c r="C27" s="889"/>
      <c r="D27" s="889"/>
      <c r="E27" s="889"/>
      <c r="F27" s="1321"/>
      <c r="G27" s="857"/>
      <c r="H27" s="871"/>
      <c r="I27" s="877"/>
      <c r="J27" s="1316"/>
    </row>
    <row r="28" spans="2:11" s="7" customFormat="1" ht="15.75" customHeight="1" thickBot="1">
      <c r="B28" s="1318"/>
      <c r="C28" s="1319"/>
      <c r="D28" s="1319"/>
      <c r="E28" s="1319"/>
      <c r="F28" s="1322"/>
      <c r="G28" s="858"/>
      <c r="H28" s="872"/>
      <c r="I28" s="878"/>
      <c r="J28" s="1317"/>
    </row>
    <row r="29" spans="2:11" s="563" customFormat="1" ht="12.75">
      <c r="B29" s="397" t="s">
        <v>82</v>
      </c>
      <c r="C29" s="1296" t="s">
        <v>318</v>
      </c>
      <c r="D29" s="1297"/>
      <c r="E29" s="1298"/>
      <c r="F29" s="558"/>
      <c r="G29" s="559"/>
      <c r="H29" s="560"/>
      <c r="I29" s="561"/>
      <c r="J29" s="562"/>
    </row>
    <row r="30" spans="2:11" s="563" customFormat="1" ht="12.75">
      <c r="B30" s="411" t="s">
        <v>140</v>
      </c>
      <c r="C30" s="1287" t="s">
        <v>319</v>
      </c>
      <c r="D30" s="1288"/>
      <c r="E30" s="1289"/>
      <c r="F30" s="558">
        <f>'7'!I28</f>
        <v>0</v>
      </c>
      <c r="G30" s="559">
        <v>0</v>
      </c>
      <c r="H30" s="560">
        <v>0</v>
      </c>
      <c r="I30" s="560">
        <v>0</v>
      </c>
      <c r="J30" s="562">
        <v>0</v>
      </c>
      <c r="K30" s="563" t="s">
        <v>575</v>
      </c>
    </row>
    <row r="31" spans="2:11" s="563" customFormat="1" ht="13.5" thickBot="1">
      <c r="B31" s="420" t="s">
        <v>152</v>
      </c>
      <c r="C31" s="1293" t="s">
        <v>581</v>
      </c>
      <c r="D31" s="1294"/>
      <c r="E31" s="1295"/>
      <c r="F31" s="564">
        <f>'7'!I29</f>
        <v>0</v>
      </c>
      <c r="G31" s="565">
        <v>0</v>
      </c>
      <c r="H31" s="566">
        <v>0</v>
      </c>
      <c r="I31" s="566">
        <v>0</v>
      </c>
      <c r="J31" s="567">
        <v>0</v>
      </c>
      <c r="K31" s="563" t="s">
        <v>575</v>
      </c>
    </row>
    <row r="32" spans="2:11" s="563" customFormat="1" ht="12.75">
      <c r="B32" s="397" t="s">
        <v>94</v>
      </c>
      <c r="C32" s="1296" t="s">
        <v>321</v>
      </c>
      <c r="D32" s="1297"/>
      <c r="E32" s="1298"/>
      <c r="F32" s="568">
        <f>'7'!I30</f>
        <v>0</v>
      </c>
      <c r="G32" s="569">
        <v>0</v>
      </c>
      <c r="H32" s="570">
        <v>0</v>
      </c>
      <c r="I32" s="570">
        <v>0</v>
      </c>
      <c r="J32" s="571">
        <v>0</v>
      </c>
      <c r="K32" s="563" t="s">
        <v>575</v>
      </c>
    </row>
    <row r="33" spans="2:11" s="563" customFormat="1" ht="12.75">
      <c r="B33" s="411" t="s">
        <v>157</v>
      </c>
      <c r="C33" s="1287" t="s">
        <v>322</v>
      </c>
      <c r="D33" s="1288"/>
      <c r="E33" s="1289"/>
      <c r="F33" s="558">
        <f>'7'!I31</f>
        <v>0</v>
      </c>
      <c r="G33" s="559">
        <v>0</v>
      </c>
      <c r="H33" s="560">
        <v>0</v>
      </c>
      <c r="I33" s="560">
        <v>0</v>
      </c>
      <c r="J33" s="562">
        <v>0</v>
      </c>
      <c r="K33" s="563" t="s">
        <v>575</v>
      </c>
    </row>
    <row r="34" spans="2:11" s="563" customFormat="1" ht="12.75">
      <c r="B34" s="411" t="s">
        <v>159</v>
      </c>
      <c r="C34" s="1287" t="s">
        <v>323</v>
      </c>
      <c r="D34" s="1288"/>
      <c r="E34" s="1289"/>
      <c r="F34" s="558">
        <f>'7'!I32</f>
        <v>0</v>
      </c>
      <c r="G34" s="559">
        <v>0</v>
      </c>
      <c r="H34" s="560">
        <v>0</v>
      </c>
      <c r="I34" s="560">
        <v>0</v>
      </c>
      <c r="J34" s="562">
        <v>0</v>
      </c>
      <c r="K34" s="563" t="s">
        <v>575</v>
      </c>
    </row>
    <row r="35" spans="2:11" s="563" customFormat="1" ht="12.75">
      <c r="B35" s="411" t="s">
        <v>162</v>
      </c>
      <c r="C35" s="1287" t="s">
        <v>324</v>
      </c>
      <c r="D35" s="1288"/>
      <c r="E35" s="1289"/>
      <c r="F35" s="558">
        <f>'7'!I33</f>
        <v>0</v>
      </c>
      <c r="G35" s="559">
        <v>0</v>
      </c>
      <c r="H35" s="560">
        <v>0</v>
      </c>
      <c r="I35" s="560">
        <v>0</v>
      </c>
      <c r="J35" s="562">
        <v>0</v>
      </c>
      <c r="K35" s="563" t="s">
        <v>575</v>
      </c>
    </row>
    <row r="36" spans="2:11" s="563" customFormat="1" ht="12.75">
      <c r="B36" s="411" t="s">
        <v>198</v>
      </c>
      <c r="C36" s="1287" t="s">
        <v>582</v>
      </c>
      <c r="D36" s="1288"/>
      <c r="E36" s="1289"/>
      <c r="F36" s="558">
        <f>'7'!I34</f>
        <v>0</v>
      </c>
      <c r="G36" s="559">
        <v>0</v>
      </c>
      <c r="H36" s="560">
        <v>0</v>
      </c>
      <c r="I36" s="560">
        <v>0</v>
      </c>
      <c r="J36" s="562">
        <v>0</v>
      </c>
      <c r="K36" s="563" t="s">
        <v>575</v>
      </c>
    </row>
    <row r="37" spans="2:11" s="563" customFormat="1" ht="13.5" thickBot="1">
      <c r="B37" s="572" t="s">
        <v>199</v>
      </c>
      <c r="C37" s="1290" t="s">
        <v>583</v>
      </c>
      <c r="D37" s="1291"/>
      <c r="E37" s="1292"/>
      <c r="F37" s="573">
        <f>'7'!I35</f>
        <v>0</v>
      </c>
      <c r="G37" s="574">
        <v>0</v>
      </c>
      <c r="H37" s="575">
        <v>0</v>
      </c>
      <c r="I37" s="575">
        <v>0</v>
      </c>
      <c r="J37" s="576">
        <v>0</v>
      </c>
      <c r="K37" s="563" t="s">
        <v>575</v>
      </c>
    </row>
    <row r="38" spans="2:11" s="563" customFormat="1" ht="12.75">
      <c r="B38" s="442" t="s">
        <v>119</v>
      </c>
      <c r="C38" s="1284" t="s">
        <v>327</v>
      </c>
      <c r="D38" s="1285"/>
      <c r="E38" s="1286"/>
      <c r="F38" s="577">
        <f>'7'!I36</f>
        <v>0</v>
      </c>
      <c r="G38" s="578">
        <v>0</v>
      </c>
      <c r="H38" s="561">
        <v>0</v>
      </c>
      <c r="I38" s="561">
        <v>0</v>
      </c>
      <c r="J38" s="579">
        <v>0</v>
      </c>
      <c r="K38" s="563" t="s">
        <v>575</v>
      </c>
    </row>
    <row r="39" spans="2:11" s="563" customFormat="1" ht="12.75">
      <c r="B39" s="411" t="s">
        <v>121</v>
      </c>
      <c r="C39" s="1287" t="s">
        <v>328</v>
      </c>
      <c r="D39" s="1288"/>
      <c r="E39" s="1289"/>
      <c r="F39" s="558">
        <f>'7'!I37</f>
        <v>0</v>
      </c>
      <c r="G39" s="559">
        <v>0</v>
      </c>
      <c r="H39" s="560">
        <v>0</v>
      </c>
      <c r="I39" s="560">
        <v>0</v>
      </c>
      <c r="J39" s="562">
        <v>0</v>
      </c>
      <c r="K39" s="563" t="s">
        <v>575</v>
      </c>
    </row>
    <row r="40" spans="2:11" s="563" customFormat="1" ht="13.5" thickBot="1">
      <c r="B40" s="420" t="s">
        <v>124</v>
      </c>
      <c r="C40" s="1293" t="s">
        <v>584</v>
      </c>
      <c r="D40" s="1294"/>
      <c r="E40" s="1295"/>
      <c r="F40" s="564">
        <f>'7'!I38</f>
        <v>0</v>
      </c>
      <c r="G40" s="565">
        <v>0</v>
      </c>
      <c r="H40" s="566">
        <v>0</v>
      </c>
      <c r="I40" s="566">
        <v>0</v>
      </c>
      <c r="J40" s="567">
        <v>0</v>
      </c>
      <c r="K40" s="563" t="s">
        <v>575</v>
      </c>
    </row>
    <row r="41" spans="2:11" s="563" customFormat="1" ht="12.75">
      <c r="B41" s="397" t="s">
        <v>131</v>
      </c>
      <c r="C41" s="1296" t="s">
        <v>330</v>
      </c>
      <c r="D41" s="1297"/>
      <c r="E41" s="1298"/>
      <c r="F41" s="568">
        <f>'7'!I39</f>
        <v>0</v>
      </c>
      <c r="G41" s="569">
        <v>0</v>
      </c>
      <c r="H41" s="570">
        <v>0</v>
      </c>
      <c r="I41" s="570">
        <v>0</v>
      </c>
      <c r="J41" s="571">
        <v>0</v>
      </c>
      <c r="K41" s="563" t="s">
        <v>575</v>
      </c>
    </row>
    <row r="42" spans="2:11" s="563" customFormat="1" ht="12.75">
      <c r="B42" s="411" t="s">
        <v>133</v>
      </c>
      <c r="C42" s="1287" t="s">
        <v>331</v>
      </c>
      <c r="D42" s="1288"/>
      <c r="E42" s="1289"/>
      <c r="F42" s="558">
        <f>'7'!I40</f>
        <v>0</v>
      </c>
      <c r="G42" s="559">
        <v>0</v>
      </c>
      <c r="H42" s="560">
        <v>0</v>
      </c>
      <c r="I42" s="560">
        <v>0</v>
      </c>
      <c r="J42" s="562">
        <v>0</v>
      </c>
      <c r="K42" s="563" t="s">
        <v>575</v>
      </c>
    </row>
    <row r="43" spans="2:11" s="563" customFormat="1" ht="13.5" thickBot="1">
      <c r="B43" s="438" t="s">
        <v>135</v>
      </c>
      <c r="C43" s="1290" t="s">
        <v>585</v>
      </c>
      <c r="D43" s="1291"/>
      <c r="E43" s="1292"/>
      <c r="F43" s="573">
        <f>'7'!I41</f>
        <v>0</v>
      </c>
      <c r="G43" s="574">
        <v>0</v>
      </c>
      <c r="H43" s="575">
        <v>0</v>
      </c>
      <c r="I43" s="575">
        <v>0</v>
      </c>
      <c r="J43" s="576">
        <v>0</v>
      </c>
      <c r="K43" s="563" t="s">
        <v>575</v>
      </c>
    </row>
    <row r="44" spans="2:11" s="563" customFormat="1" ht="12.75">
      <c r="B44" s="442" t="s">
        <v>333</v>
      </c>
      <c r="C44" s="1284" t="s">
        <v>586</v>
      </c>
      <c r="D44" s="1285"/>
      <c r="E44" s="1286"/>
      <c r="F44" s="577">
        <f>'7'!I42</f>
        <v>0</v>
      </c>
      <c r="G44" s="578">
        <v>0</v>
      </c>
      <c r="H44" s="561">
        <v>0</v>
      </c>
      <c r="I44" s="561">
        <v>0</v>
      </c>
      <c r="J44" s="579">
        <v>0</v>
      </c>
      <c r="K44" s="563" t="s">
        <v>575</v>
      </c>
    </row>
    <row r="45" spans="2:11" s="563" customFormat="1" ht="12.75">
      <c r="B45" s="411" t="s">
        <v>335</v>
      </c>
      <c r="C45" s="1287" t="s">
        <v>336</v>
      </c>
      <c r="D45" s="1288"/>
      <c r="E45" s="1289"/>
      <c r="F45" s="558">
        <f>'7'!I43</f>
        <v>0</v>
      </c>
      <c r="G45" s="559">
        <v>0</v>
      </c>
      <c r="H45" s="560">
        <v>0</v>
      </c>
      <c r="I45" s="560">
        <v>0</v>
      </c>
      <c r="J45" s="562">
        <v>0</v>
      </c>
      <c r="K45" s="563" t="s">
        <v>575</v>
      </c>
    </row>
    <row r="46" spans="2:11" s="563" customFormat="1" ht="13.5" thickBot="1">
      <c r="B46" s="420" t="s">
        <v>337</v>
      </c>
      <c r="C46" s="1293" t="s">
        <v>587</v>
      </c>
      <c r="D46" s="1294"/>
      <c r="E46" s="1295"/>
      <c r="F46" s="564">
        <f>'7'!I44</f>
        <v>0</v>
      </c>
      <c r="G46" s="565">
        <v>0</v>
      </c>
      <c r="H46" s="566">
        <v>0</v>
      </c>
      <c r="I46" s="566">
        <v>0</v>
      </c>
      <c r="J46" s="567">
        <v>0</v>
      </c>
      <c r="K46" s="563" t="s">
        <v>575</v>
      </c>
    </row>
    <row r="47" spans="2:11" s="563" customFormat="1" ht="12.75">
      <c r="B47" s="397" t="s">
        <v>339</v>
      </c>
      <c r="C47" s="1308" t="s">
        <v>340</v>
      </c>
      <c r="D47" s="1309"/>
      <c r="E47" s="1310"/>
      <c r="F47" s="568">
        <f>'7'!I45</f>
        <v>0</v>
      </c>
      <c r="G47" s="569">
        <v>0</v>
      </c>
      <c r="H47" s="570">
        <v>0</v>
      </c>
      <c r="I47" s="570">
        <v>0</v>
      </c>
      <c r="J47" s="571">
        <v>0</v>
      </c>
      <c r="K47" s="563" t="s">
        <v>575</v>
      </c>
    </row>
    <row r="48" spans="2:11" s="563" customFormat="1" ht="12.75">
      <c r="B48" s="411" t="s">
        <v>341</v>
      </c>
      <c r="C48" s="1305" t="s">
        <v>342</v>
      </c>
      <c r="D48" s="1306"/>
      <c r="E48" s="1307"/>
      <c r="F48" s="558">
        <f>'7'!I46</f>
        <v>0</v>
      </c>
      <c r="G48" s="559">
        <v>0</v>
      </c>
      <c r="H48" s="560">
        <v>0</v>
      </c>
      <c r="I48" s="560">
        <v>0</v>
      </c>
      <c r="J48" s="562">
        <v>0</v>
      </c>
      <c r="K48" s="563" t="s">
        <v>575</v>
      </c>
    </row>
    <row r="49" spans="2:11" s="563" customFormat="1" ht="12.75">
      <c r="B49" s="411" t="s">
        <v>343</v>
      </c>
      <c r="C49" s="1305" t="s">
        <v>344</v>
      </c>
      <c r="D49" s="1306"/>
      <c r="E49" s="1307"/>
      <c r="F49" s="558">
        <f>'7'!I47</f>
        <v>0</v>
      </c>
      <c r="G49" s="559">
        <v>0</v>
      </c>
      <c r="H49" s="560">
        <v>0</v>
      </c>
      <c r="I49" s="560">
        <v>0</v>
      </c>
      <c r="J49" s="562">
        <v>0</v>
      </c>
      <c r="K49" s="563" t="s">
        <v>575</v>
      </c>
    </row>
    <row r="50" spans="2:11" s="563" customFormat="1" ht="12.75">
      <c r="B50" s="411" t="s">
        <v>345</v>
      </c>
      <c r="C50" s="1287" t="s">
        <v>346</v>
      </c>
      <c r="D50" s="1288"/>
      <c r="E50" s="1289"/>
      <c r="F50" s="558">
        <f>'7'!I48</f>
        <v>0</v>
      </c>
      <c r="G50" s="559">
        <v>0</v>
      </c>
      <c r="H50" s="560">
        <v>0</v>
      </c>
      <c r="I50" s="560">
        <v>0</v>
      </c>
      <c r="J50" s="562">
        <v>0</v>
      </c>
      <c r="K50" s="563" t="s">
        <v>575</v>
      </c>
    </row>
    <row r="51" spans="2:11" s="563" customFormat="1" ht="12.75">
      <c r="B51" s="411" t="s">
        <v>347</v>
      </c>
      <c r="C51" s="1287" t="s">
        <v>348</v>
      </c>
      <c r="D51" s="1288"/>
      <c r="E51" s="1289"/>
      <c r="F51" s="558">
        <f>'7'!I49</f>
        <v>0</v>
      </c>
      <c r="G51" s="559">
        <v>0</v>
      </c>
      <c r="H51" s="560">
        <v>0</v>
      </c>
      <c r="I51" s="560">
        <v>0</v>
      </c>
      <c r="J51" s="562">
        <v>0</v>
      </c>
      <c r="K51" s="563" t="s">
        <v>575</v>
      </c>
    </row>
    <row r="52" spans="2:11" s="563" customFormat="1" ht="12.75">
      <c r="B52" s="411" t="s">
        <v>349</v>
      </c>
      <c r="C52" s="1287" t="s">
        <v>588</v>
      </c>
      <c r="D52" s="1288"/>
      <c r="E52" s="1289"/>
      <c r="F52" s="558">
        <f>'7'!I50</f>
        <v>0</v>
      </c>
      <c r="G52" s="559">
        <v>0</v>
      </c>
      <c r="H52" s="560">
        <v>0</v>
      </c>
      <c r="I52" s="560">
        <v>0</v>
      </c>
      <c r="J52" s="562">
        <v>0</v>
      </c>
      <c r="K52" s="563" t="s">
        <v>575</v>
      </c>
    </row>
    <row r="53" spans="2:11" s="563" customFormat="1" ht="12.75">
      <c r="B53" s="411" t="s">
        <v>351</v>
      </c>
      <c r="C53" s="1287" t="s">
        <v>352</v>
      </c>
      <c r="D53" s="1288"/>
      <c r="E53" s="1289"/>
      <c r="F53" s="558">
        <f>'7'!I51</f>
        <v>0</v>
      </c>
      <c r="G53" s="559">
        <v>0</v>
      </c>
      <c r="H53" s="560">
        <v>0</v>
      </c>
      <c r="I53" s="560">
        <v>0</v>
      </c>
      <c r="J53" s="562">
        <v>0</v>
      </c>
      <c r="K53" s="563" t="s">
        <v>575</v>
      </c>
    </row>
    <row r="54" spans="2:11" s="563" customFormat="1" ht="12.75">
      <c r="B54" s="411" t="s">
        <v>353</v>
      </c>
      <c r="C54" s="1287" t="s">
        <v>354</v>
      </c>
      <c r="D54" s="1288"/>
      <c r="E54" s="1289"/>
      <c r="F54" s="558">
        <f>'7'!I52</f>
        <v>0</v>
      </c>
      <c r="G54" s="559">
        <v>0</v>
      </c>
      <c r="H54" s="560">
        <v>0</v>
      </c>
      <c r="I54" s="560">
        <v>0</v>
      </c>
      <c r="J54" s="562">
        <v>0</v>
      </c>
      <c r="K54" s="563" t="s">
        <v>575</v>
      </c>
    </row>
    <row r="55" spans="2:11" s="580" customFormat="1" ht="12.75">
      <c r="B55" s="411" t="s">
        <v>355</v>
      </c>
      <c r="C55" s="1287" t="s">
        <v>356</v>
      </c>
      <c r="D55" s="1288"/>
      <c r="E55" s="1289"/>
      <c r="F55" s="558">
        <f>'7'!I53</f>
        <v>0</v>
      </c>
      <c r="G55" s="559">
        <v>0</v>
      </c>
      <c r="H55" s="560">
        <v>0</v>
      </c>
      <c r="I55" s="560">
        <v>0</v>
      </c>
      <c r="J55" s="562">
        <v>0</v>
      </c>
      <c r="K55" s="563" t="s">
        <v>575</v>
      </c>
    </row>
    <row r="56" spans="2:11" s="563" customFormat="1" ht="12.75">
      <c r="B56" s="411" t="s">
        <v>357</v>
      </c>
      <c r="C56" s="1287" t="s">
        <v>358</v>
      </c>
      <c r="D56" s="1288"/>
      <c r="E56" s="1289"/>
      <c r="F56" s="558">
        <f>'7'!I54</f>
        <v>0</v>
      </c>
      <c r="G56" s="559">
        <v>0</v>
      </c>
      <c r="H56" s="560">
        <v>0</v>
      </c>
      <c r="I56" s="560">
        <v>0</v>
      </c>
      <c r="J56" s="562">
        <v>0</v>
      </c>
      <c r="K56" s="563" t="s">
        <v>575</v>
      </c>
    </row>
    <row r="57" spans="2:11" s="563" customFormat="1" ht="12.75">
      <c r="B57" s="411" t="s">
        <v>359</v>
      </c>
      <c r="C57" s="1287" t="s">
        <v>360</v>
      </c>
      <c r="D57" s="1288"/>
      <c r="E57" s="1289"/>
      <c r="F57" s="558">
        <f>'7'!I55</f>
        <v>0</v>
      </c>
      <c r="G57" s="559">
        <v>0</v>
      </c>
      <c r="H57" s="560">
        <v>0</v>
      </c>
      <c r="I57" s="560">
        <v>0</v>
      </c>
      <c r="J57" s="562">
        <v>0</v>
      </c>
      <c r="K57" s="563" t="s">
        <v>575</v>
      </c>
    </row>
    <row r="58" spans="2:11" s="563" customFormat="1" ht="12.75">
      <c r="B58" s="411" t="s">
        <v>361</v>
      </c>
      <c r="C58" s="1287" t="s">
        <v>362</v>
      </c>
      <c r="D58" s="1288"/>
      <c r="E58" s="1289"/>
      <c r="F58" s="558">
        <f>'7'!I56</f>
        <v>0</v>
      </c>
      <c r="G58" s="559">
        <v>0</v>
      </c>
      <c r="H58" s="560">
        <v>0</v>
      </c>
      <c r="I58" s="560">
        <v>0</v>
      </c>
      <c r="J58" s="562">
        <v>0</v>
      </c>
      <c r="K58" s="563" t="s">
        <v>575</v>
      </c>
    </row>
    <row r="59" spans="2:11" s="563" customFormat="1" ht="12.75">
      <c r="B59" s="411" t="s">
        <v>363</v>
      </c>
      <c r="C59" s="1287" t="s">
        <v>364</v>
      </c>
      <c r="D59" s="1288"/>
      <c r="E59" s="1289"/>
      <c r="F59" s="558">
        <f>'7'!I57</f>
        <v>0</v>
      </c>
      <c r="G59" s="559">
        <v>0</v>
      </c>
      <c r="H59" s="560">
        <v>0</v>
      </c>
      <c r="I59" s="560">
        <v>0</v>
      </c>
      <c r="J59" s="562">
        <v>0</v>
      </c>
      <c r="K59" s="563" t="s">
        <v>575</v>
      </c>
    </row>
    <row r="60" spans="2:11" s="563" customFormat="1" ht="12.75">
      <c r="B60" s="411" t="s">
        <v>365</v>
      </c>
      <c r="C60" s="1287" t="s">
        <v>366</v>
      </c>
      <c r="D60" s="1288"/>
      <c r="E60" s="1289"/>
      <c r="F60" s="558">
        <f>'7'!I58</f>
        <v>0</v>
      </c>
      <c r="G60" s="559">
        <v>0</v>
      </c>
      <c r="H60" s="560">
        <v>0</v>
      </c>
      <c r="I60" s="560">
        <v>0</v>
      </c>
      <c r="J60" s="562">
        <v>0</v>
      </c>
      <c r="K60" s="563" t="s">
        <v>575</v>
      </c>
    </row>
    <row r="61" spans="2:11" s="563" customFormat="1" ht="12.75">
      <c r="B61" s="411" t="s">
        <v>367</v>
      </c>
      <c r="C61" s="1287" t="s">
        <v>368</v>
      </c>
      <c r="D61" s="1288"/>
      <c r="E61" s="1289"/>
      <c r="F61" s="558">
        <f>'7'!I59</f>
        <v>0</v>
      </c>
      <c r="G61" s="559">
        <v>0</v>
      </c>
      <c r="H61" s="560">
        <v>0</v>
      </c>
      <c r="I61" s="560">
        <v>0</v>
      </c>
      <c r="J61" s="562">
        <v>0</v>
      </c>
      <c r="K61" s="563" t="s">
        <v>575</v>
      </c>
    </row>
    <row r="62" spans="2:11" s="563" customFormat="1" ht="12.75">
      <c r="B62" s="411" t="s">
        <v>369</v>
      </c>
      <c r="C62" s="1287" t="s">
        <v>370</v>
      </c>
      <c r="D62" s="1288"/>
      <c r="E62" s="1289"/>
      <c r="F62" s="558">
        <f>'7'!I60</f>
        <v>0</v>
      </c>
      <c r="G62" s="559">
        <v>0</v>
      </c>
      <c r="H62" s="560">
        <v>0</v>
      </c>
      <c r="I62" s="560">
        <v>0</v>
      </c>
      <c r="J62" s="562">
        <v>0</v>
      </c>
      <c r="K62" s="563" t="s">
        <v>575</v>
      </c>
    </row>
    <row r="63" spans="2:11" s="563" customFormat="1" ht="12.75">
      <c r="B63" s="411" t="s">
        <v>371</v>
      </c>
      <c r="C63" s="1287" t="s">
        <v>372</v>
      </c>
      <c r="D63" s="1288"/>
      <c r="E63" s="1289"/>
      <c r="F63" s="558">
        <f>'7'!I61</f>
        <v>0</v>
      </c>
      <c r="G63" s="559">
        <v>0</v>
      </c>
      <c r="H63" s="560">
        <v>0</v>
      </c>
      <c r="I63" s="560">
        <v>0</v>
      </c>
      <c r="J63" s="562">
        <v>0</v>
      </c>
      <c r="K63" s="563" t="s">
        <v>575</v>
      </c>
    </row>
    <row r="64" spans="2:11" s="563" customFormat="1" ht="12.75">
      <c r="B64" s="411" t="s">
        <v>373</v>
      </c>
      <c r="C64" s="1287" t="s">
        <v>374</v>
      </c>
      <c r="D64" s="1288"/>
      <c r="E64" s="1289"/>
      <c r="F64" s="558">
        <f>'7'!I62</f>
        <v>0</v>
      </c>
      <c r="G64" s="559">
        <v>0</v>
      </c>
      <c r="H64" s="560">
        <v>0</v>
      </c>
      <c r="I64" s="560">
        <v>0</v>
      </c>
      <c r="J64" s="562">
        <v>0</v>
      </c>
      <c r="K64" s="563" t="s">
        <v>575</v>
      </c>
    </row>
    <row r="65" spans="2:11" s="563" customFormat="1" ht="12.75">
      <c r="B65" s="411" t="s">
        <v>375</v>
      </c>
      <c r="C65" s="1287" t="s">
        <v>376</v>
      </c>
      <c r="D65" s="1288"/>
      <c r="E65" s="1289"/>
      <c r="F65" s="558">
        <f>'7'!I63</f>
        <v>0</v>
      </c>
      <c r="G65" s="559">
        <v>0</v>
      </c>
      <c r="H65" s="560">
        <v>0</v>
      </c>
      <c r="I65" s="560">
        <v>0</v>
      </c>
      <c r="J65" s="562">
        <v>0</v>
      </c>
      <c r="K65" s="563" t="s">
        <v>575</v>
      </c>
    </row>
    <row r="66" spans="2:11" s="563" customFormat="1" ht="12.75">
      <c r="B66" s="411" t="s">
        <v>377</v>
      </c>
      <c r="C66" s="1287" t="s">
        <v>378</v>
      </c>
      <c r="D66" s="1288"/>
      <c r="E66" s="1289"/>
      <c r="F66" s="558">
        <f>'7'!I64</f>
        <v>0</v>
      </c>
      <c r="G66" s="559">
        <v>0</v>
      </c>
      <c r="H66" s="560">
        <v>0</v>
      </c>
      <c r="I66" s="560">
        <v>0</v>
      </c>
      <c r="J66" s="562">
        <v>0</v>
      </c>
      <c r="K66" s="563" t="s">
        <v>575</v>
      </c>
    </row>
    <row r="67" spans="2:11" s="563" customFormat="1" ht="12.75">
      <c r="B67" s="411" t="s">
        <v>379</v>
      </c>
      <c r="C67" s="1287" t="s">
        <v>589</v>
      </c>
      <c r="D67" s="1288"/>
      <c r="E67" s="1289"/>
      <c r="F67" s="558">
        <f>'7'!I65</f>
        <v>0</v>
      </c>
      <c r="G67" s="559">
        <v>0</v>
      </c>
      <c r="H67" s="560">
        <v>0</v>
      </c>
      <c r="I67" s="560">
        <v>0</v>
      </c>
      <c r="J67" s="562">
        <v>0</v>
      </c>
      <c r="K67" s="563" t="s">
        <v>575</v>
      </c>
    </row>
    <row r="68" spans="2:11" s="563" customFormat="1" ht="12.75">
      <c r="B68" s="411" t="s">
        <v>381</v>
      </c>
      <c r="C68" s="1287" t="s">
        <v>382</v>
      </c>
      <c r="D68" s="1288"/>
      <c r="E68" s="1289"/>
      <c r="F68" s="558">
        <f>'7'!I66</f>
        <v>0</v>
      </c>
      <c r="G68" s="559">
        <v>0</v>
      </c>
      <c r="H68" s="560">
        <v>0</v>
      </c>
      <c r="I68" s="560">
        <v>0</v>
      </c>
      <c r="J68" s="562">
        <v>0</v>
      </c>
      <c r="K68" s="563" t="s">
        <v>575</v>
      </c>
    </row>
    <row r="69" spans="2:11" s="563" customFormat="1" ht="12.75">
      <c r="B69" s="411" t="s">
        <v>383</v>
      </c>
      <c r="C69" s="1305" t="s">
        <v>384</v>
      </c>
      <c r="D69" s="1306"/>
      <c r="E69" s="1307"/>
      <c r="F69" s="558">
        <v>53</v>
      </c>
      <c r="G69" s="559">
        <v>0</v>
      </c>
      <c r="H69" s="560">
        <v>53</v>
      </c>
      <c r="I69" s="560">
        <v>0</v>
      </c>
      <c r="J69" s="562">
        <v>0</v>
      </c>
      <c r="K69" s="563" t="s">
        <v>575</v>
      </c>
    </row>
    <row r="70" spans="2:11" s="563" customFormat="1" ht="12.75">
      <c r="B70" s="411" t="s">
        <v>385</v>
      </c>
      <c r="C70" s="1305" t="s">
        <v>386</v>
      </c>
      <c r="D70" s="1306"/>
      <c r="E70" s="1307"/>
      <c r="F70" s="558">
        <f>'7'!I68</f>
        <v>0</v>
      </c>
      <c r="G70" s="559">
        <v>0</v>
      </c>
      <c r="H70" s="560">
        <v>0</v>
      </c>
      <c r="I70" s="560">
        <v>0</v>
      </c>
      <c r="J70" s="562">
        <v>0</v>
      </c>
      <c r="K70" s="563" t="s">
        <v>575</v>
      </c>
    </row>
    <row r="71" spans="2:11" s="563" customFormat="1" ht="12.75">
      <c r="B71" s="411" t="s">
        <v>387</v>
      </c>
      <c r="C71" s="1287" t="s">
        <v>388</v>
      </c>
      <c r="D71" s="1288"/>
      <c r="E71" s="1289"/>
      <c r="F71" s="558">
        <f>'7'!I69</f>
        <v>0</v>
      </c>
      <c r="G71" s="559">
        <v>0</v>
      </c>
      <c r="H71" s="560">
        <v>0</v>
      </c>
      <c r="I71" s="560">
        <v>0</v>
      </c>
      <c r="J71" s="562">
        <v>0</v>
      </c>
      <c r="K71" s="563" t="s">
        <v>575</v>
      </c>
    </row>
    <row r="72" spans="2:11" s="563" customFormat="1" ht="12.75">
      <c r="B72" s="411" t="s">
        <v>389</v>
      </c>
      <c r="C72" s="1287" t="s">
        <v>390</v>
      </c>
      <c r="D72" s="1288"/>
      <c r="E72" s="1289"/>
      <c r="F72" s="558">
        <f>'7'!I70</f>
        <v>0</v>
      </c>
      <c r="G72" s="559">
        <v>0</v>
      </c>
      <c r="H72" s="560">
        <v>0</v>
      </c>
      <c r="I72" s="560">
        <v>0</v>
      </c>
      <c r="J72" s="562">
        <v>0</v>
      </c>
      <c r="K72" s="563" t="s">
        <v>575</v>
      </c>
    </row>
    <row r="73" spans="2:11" s="563" customFormat="1" ht="12.75">
      <c r="B73" s="411" t="s">
        <v>391</v>
      </c>
      <c r="C73" s="1287" t="s">
        <v>392</v>
      </c>
      <c r="D73" s="1288"/>
      <c r="E73" s="1289"/>
      <c r="F73" s="558">
        <f>'7'!I71</f>
        <v>0</v>
      </c>
      <c r="G73" s="559">
        <v>0</v>
      </c>
      <c r="H73" s="560">
        <v>0</v>
      </c>
      <c r="I73" s="560">
        <v>0</v>
      </c>
      <c r="J73" s="562">
        <v>0</v>
      </c>
      <c r="K73" s="563" t="s">
        <v>575</v>
      </c>
    </row>
    <row r="74" spans="2:11" s="563" customFormat="1" ht="13.5" thickBot="1">
      <c r="B74" s="438" t="s">
        <v>393</v>
      </c>
      <c r="C74" s="1290" t="s">
        <v>394</v>
      </c>
      <c r="D74" s="1291"/>
      <c r="E74" s="1292"/>
      <c r="F74" s="573">
        <f>'7'!I72</f>
        <v>0</v>
      </c>
      <c r="G74" s="574">
        <v>0</v>
      </c>
      <c r="H74" s="575">
        <v>0</v>
      </c>
      <c r="I74" s="575">
        <v>0</v>
      </c>
      <c r="J74" s="576">
        <v>0</v>
      </c>
      <c r="K74" s="563" t="s">
        <v>575</v>
      </c>
    </row>
    <row r="75" spans="2:11" s="563" customFormat="1" ht="12.75">
      <c r="B75" s="442" t="s">
        <v>395</v>
      </c>
      <c r="C75" s="1284" t="s">
        <v>396</v>
      </c>
      <c r="D75" s="1285"/>
      <c r="E75" s="1286"/>
      <c r="F75" s="577">
        <f>'7'!I73</f>
        <v>0</v>
      </c>
      <c r="G75" s="578">
        <v>0</v>
      </c>
      <c r="H75" s="561">
        <v>0</v>
      </c>
      <c r="I75" s="561">
        <v>0</v>
      </c>
      <c r="J75" s="579">
        <v>0</v>
      </c>
      <c r="K75" s="563" t="s">
        <v>575</v>
      </c>
    </row>
    <row r="76" spans="2:11" s="563" customFormat="1" ht="12.75">
      <c r="B76" s="411" t="s">
        <v>397</v>
      </c>
      <c r="C76" s="1287" t="s">
        <v>398</v>
      </c>
      <c r="D76" s="1288"/>
      <c r="E76" s="1289"/>
      <c r="F76" s="558">
        <f>'7'!I74</f>
        <v>0</v>
      </c>
      <c r="G76" s="559">
        <v>0</v>
      </c>
      <c r="H76" s="560">
        <v>0</v>
      </c>
      <c r="I76" s="560">
        <v>0</v>
      </c>
      <c r="J76" s="562">
        <v>0</v>
      </c>
      <c r="K76" s="563" t="s">
        <v>575</v>
      </c>
    </row>
    <row r="77" spans="2:11" s="563" customFormat="1" ht="12.75">
      <c r="B77" s="411" t="s">
        <v>399</v>
      </c>
      <c r="C77" s="1287" t="s">
        <v>400</v>
      </c>
      <c r="D77" s="1288"/>
      <c r="E77" s="1289"/>
      <c r="F77" s="558">
        <f>'7'!I75</f>
        <v>0</v>
      </c>
      <c r="G77" s="559">
        <v>0</v>
      </c>
      <c r="H77" s="560">
        <v>0</v>
      </c>
      <c r="I77" s="560">
        <v>0</v>
      </c>
      <c r="J77" s="562">
        <v>0</v>
      </c>
      <c r="K77" s="563" t="s">
        <v>575</v>
      </c>
    </row>
    <row r="78" spans="2:11" s="563" customFormat="1" ht="12.75">
      <c r="B78" s="411" t="s">
        <v>401</v>
      </c>
      <c r="C78" s="1287" t="s">
        <v>402</v>
      </c>
      <c r="D78" s="1288"/>
      <c r="E78" s="1289"/>
      <c r="F78" s="558">
        <f>'7'!I76</f>
        <v>0</v>
      </c>
      <c r="G78" s="559">
        <v>0</v>
      </c>
      <c r="H78" s="560">
        <v>0</v>
      </c>
      <c r="I78" s="560">
        <v>0</v>
      </c>
      <c r="J78" s="562">
        <v>0</v>
      </c>
      <c r="K78" s="563" t="s">
        <v>575</v>
      </c>
    </row>
    <row r="79" spans="2:11" s="563" customFormat="1" ht="12.75">
      <c r="B79" s="411" t="s">
        <v>403</v>
      </c>
      <c r="C79" s="1287" t="s">
        <v>404</v>
      </c>
      <c r="D79" s="1288"/>
      <c r="E79" s="1289"/>
      <c r="F79" s="558">
        <f>'7'!I77</f>
        <v>0</v>
      </c>
      <c r="G79" s="559">
        <v>0</v>
      </c>
      <c r="H79" s="560">
        <v>0</v>
      </c>
      <c r="I79" s="560">
        <v>0</v>
      </c>
      <c r="J79" s="562">
        <v>0</v>
      </c>
      <c r="K79" s="563" t="s">
        <v>575</v>
      </c>
    </row>
    <row r="80" spans="2:11" s="563" customFormat="1" ht="12.75">
      <c r="B80" s="411" t="s">
        <v>405</v>
      </c>
      <c r="C80" s="1287" t="s">
        <v>590</v>
      </c>
      <c r="D80" s="1288"/>
      <c r="E80" s="1289"/>
      <c r="F80" s="558">
        <f>'7'!I78</f>
        <v>0</v>
      </c>
      <c r="G80" s="559">
        <v>0</v>
      </c>
      <c r="H80" s="560">
        <v>0</v>
      </c>
      <c r="I80" s="560">
        <v>0</v>
      </c>
      <c r="J80" s="562">
        <v>0</v>
      </c>
      <c r="K80" s="563" t="s">
        <v>575</v>
      </c>
    </row>
    <row r="81" spans="2:11" s="563" customFormat="1" ht="12.75">
      <c r="B81" s="411" t="s">
        <v>407</v>
      </c>
      <c r="C81" s="1287" t="s">
        <v>408</v>
      </c>
      <c r="D81" s="1288"/>
      <c r="E81" s="1289"/>
      <c r="F81" s="558">
        <f>'7'!I79</f>
        <v>0</v>
      </c>
      <c r="G81" s="559">
        <v>0</v>
      </c>
      <c r="H81" s="560">
        <v>0</v>
      </c>
      <c r="I81" s="560">
        <v>0</v>
      </c>
      <c r="J81" s="562">
        <v>0</v>
      </c>
      <c r="K81" s="563" t="s">
        <v>575</v>
      </c>
    </row>
    <row r="82" spans="2:11" s="563" customFormat="1" ht="12.75">
      <c r="B82" s="411" t="s">
        <v>409</v>
      </c>
      <c r="C82" s="1287" t="s">
        <v>410</v>
      </c>
      <c r="D82" s="1288"/>
      <c r="E82" s="1289"/>
      <c r="F82" s="558">
        <f>'7'!I80</f>
        <v>0</v>
      </c>
      <c r="G82" s="559">
        <v>0</v>
      </c>
      <c r="H82" s="560">
        <v>0</v>
      </c>
      <c r="I82" s="560">
        <v>0</v>
      </c>
      <c r="J82" s="562">
        <v>0</v>
      </c>
      <c r="K82" s="563" t="s">
        <v>575</v>
      </c>
    </row>
    <row r="83" spans="2:11" s="563" customFormat="1" ht="12.75">
      <c r="B83" s="411" t="s">
        <v>411</v>
      </c>
      <c r="C83" s="1287" t="s">
        <v>412</v>
      </c>
      <c r="D83" s="1288"/>
      <c r="E83" s="1289"/>
      <c r="F83" s="558">
        <f>'7'!I81</f>
        <v>0</v>
      </c>
      <c r="G83" s="559">
        <v>0</v>
      </c>
      <c r="H83" s="560">
        <v>0</v>
      </c>
      <c r="I83" s="560">
        <v>0</v>
      </c>
      <c r="J83" s="562">
        <v>0</v>
      </c>
      <c r="K83" s="563" t="s">
        <v>575</v>
      </c>
    </row>
    <row r="84" spans="2:11" s="563" customFormat="1" ht="12.75">
      <c r="B84" s="411" t="s">
        <v>413</v>
      </c>
      <c r="C84" s="1287" t="s">
        <v>414</v>
      </c>
      <c r="D84" s="1288"/>
      <c r="E84" s="1289"/>
      <c r="F84" s="558">
        <f>'7'!I82</f>
        <v>0</v>
      </c>
      <c r="G84" s="559">
        <v>0</v>
      </c>
      <c r="H84" s="560">
        <v>0</v>
      </c>
      <c r="I84" s="560">
        <v>0</v>
      </c>
      <c r="J84" s="562">
        <v>0</v>
      </c>
      <c r="K84" s="563" t="s">
        <v>575</v>
      </c>
    </row>
    <row r="85" spans="2:11" s="563" customFormat="1" ht="12.75">
      <c r="B85" s="411" t="s">
        <v>415</v>
      </c>
      <c r="C85" s="1287" t="s">
        <v>591</v>
      </c>
      <c r="D85" s="1288"/>
      <c r="E85" s="1289"/>
      <c r="F85" s="558">
        <f>'7'!I83</f>
        <v>0</v>
      </c>
      <c r="G85" s="559">
        <v>0</v>
      </c>
      <c r="H85" s="560">
        <v>0</v>
      </c>
      <c r="I85" s="560">
        <v>0</v>
      </c>
      <c r="J85" s="562">
        <v>0</v>
      </c>
      <c r="K85" s="563" t="s">
        <v>575</v>
      </c>
    </row>
    <row r="86" spans="2:11" s="563" customFormat="1" ht="12.75">
      <c r="B86" s="411" t="s">
        <v>417</v>
      </c>
      <c r="C86" s="1287" t="s">
        <v>418</v>
      </c>
      <c r="D86" s="1288"/>
      <c r="E86" s="1289"/>
      <c r="F86" s="558">
        <f>'7'!I84</f>
        <v>0</v>
      </c>
      <c r="G86" s="559">
        <v>0</v>
      </c>
      <c r="H86" s="560">
        <v>0</v>
      </c>
      <c r="I86" s="560">
        <v>0</v>
      </c>
      <c r="J86" s="562">
        <v>0</v>
      </c>
      <c r="K86" s="563" t="s">
        <v>575</v>
      </c>
    </row>
    <row r="87" spans="2:11" s="563" customFormat="1" ht="12.75">
      <c r="B87" s="411" t="s">
        <v>419</v>
      </c>
      <c r="C87" s="1299" t="s">
        <v>420</v>
      </c>
      <c r="D87" s="1300"/>
      <c r="E87" s="1301"/>
      <c r="F87" s="558">
        <f>'7'!I85</f>
        <v>0</v>
      </c>
      <c r="G87" s="559">
        <v>0</v>
      </c>
      <c r="H87" s="560">
        <v>0</v>
      </c>
      <c r="I87" s="560">
        <v>0</v>
      </c>
      <c r="J87" s="562">
        <v>0</v>
      </c>
      <c r="K87" s="563" t="s">
        <v>575</v>
      </c>
    </row>
    <row r="88" spans="2:11" s="563" customFormat="1" ht="12.75">
      <c r="B88" s="411" t="s">
        <v>421</v>
      </c>
      <c r="C88" s="1287" t="s">
        <v>422</v>
      </c>
      <c r="D88" s="1288"/>
      <c r="E88" s="1289"/>
      <c r="F88" s="558">
        <f>'7'!I86</f>
        <v>0</v>
      </c>
      <c r="G88" s="559">
        <v>0</v>
      </c>
      <c r="H88" s="560">
        <v>0</v>
      </c>
      <c r="I88" s="560">
        <v>0</v>
      </c>
      <c r="J88" s="562">
        <v>0</v>
      </c>
      <c r="K88" s="563" t="s">
        <v>575</v>
      </c>
    </row>
    <row r="89" spans="2:11" s="563" customFormat="1" ht="12.75">
      <c r="B89" s="411" t="s">
        <v>423</v>
      </c>
      <c r="C89" s="1299" t="s">
        <v>424</v>
      </c>
      <c r="D89" s="1300"/>
      <c r="E89" s="1301"/>
      <c r="F89" s="558">
        <f>'7'!I87</f>
        <v>0</v>
      </c>
      <c r="G89" s="559">
        <v>0</v>
      </c>
      <c r="H89" s="560">
        <v>0</v>
      </c>
      <c r="I89" s="560">
        <v>0</v>
      </c>
      <c r="J89" s="562">
        <v>0</v>
      </c>
      <c r="K89" s="563" t="s">
        <v>575</v>
      </c>
    </row>
    <row r="90" spans="2:11" s="563" customFormat="1" ht="12.75">
      <c r="B90" s="411" t="s">
        <v>425</v>
      </c>
      <c r="C90" s="1287" t="s">
        <v>426</v>
      </c>
      <c r="D90" s="1288"/>
      <c r="E90" s="1289"/>
      <c r="F90" s="558">
        <f>'7'!I88</f>
        <v>0</v>
      </c>
      <c r="G90" s="559">
        <v>0</v>
      </c>
      <c r="H90" s="560">
        <v>0</v>
      </c>
      <c r="I90" s="560">
        <v>0</v>
      </c>
      <c r="J90" s="562">
        <v>0</v>
      </c>
      <c r="K90" s="563" t="s">
        <v>575</v>
      </c>
    </row>
    <row r="91" spans="2:11" s="563" customFormat="1" ht="12.75">
      <c r="B91" s="411" t="s">
        <v>427</v>
      </c>
      <c r="C91" s="1299" t="s">
        <v>428</v>
      </c>
      <c r="D91" s="1300"/>
      <c r="E91" s="1301"/>
      <c r="F91" s="558">
        <f>'7'!I89</f>
        <v>0</v>
      </c>
      <c r="G91" s="559">
        <v>0</v>
      </c>
      <c r="H91" s="560">
        <v>0</v>
      </c>
      <c r="I91" s="560">
        <v>0</v>
      </c>
      <c r="J91" s="562">
        <v>0</v>
      </c>
      <c r="K91" s="563" t="s">
        <v>575</v>
      </c>
    </row>
    <row r="92" spans="2:11" s="563" customFormat="1" ht="12.75">
      <c r="B92" s="411" t="s">
        <v>429</v>
      </c>
      <c r="C92" s="1287" t="s">
        <v>430</v>
      </c>
      <c r="D92" s="1288"/>
      <c r="E92" s="1289"/>
      <c r="F92" s="558">
        <f>'7'!I90</f>
        <v>0</v>
      </c>
      <c r="G92" s="559">
        <v>0</v>
      </c>
      <c r="H92" s="560">
        <v>0</v>
      </c>
      <c r="I92" s="560">
        <v>0</v>
      </c>
      <c r="J92" s="562">
        <v>0</v>
      </c>
      <c r="K92" s="563" t="s">
        <v>575</v>
      </c>
    </row>
    <row r="93" spans="2:11" s="563" customFormat="1" ht="12.75">
      <c r="B93" s="411" t="s">
        <v>431</v>
      </c>
      <c r="C93" s="1287" t="s">
        <v>432</v>
      </c>
      <c r="D93" s="1288"/>
      <c r="E93" s="1289"/>
      <c r="F93" s="558">
        <f>'7'!I91</f>
        <v>0</v>
      </c>
      <c r="G93" s="559">
        <v>0</v>
      </c>
      <c r="H93" s="560">
        <v>0</v>
      </c>
      <c r="I93" s="560">
        <v>0</v>
      </c>
      <c r="J93" s="562">
        <v>0</v>
      </c>
      <c r="K93" s="563" t="s">
        <v>575</v>
      </c>
    </row>
    <row r="94" spans="2:11" s="563" customFormat="1" ht="12.75">
      <c r="B94" s="411" t="s">
        <v>433</v>
      </c>
      <c r="C94" s="1299" t="s">
        <v>434</v>
      </c>
      <c r="D94" s="1300"/>
      <c r="E94" s="1301"/>
      <c r="F94" s="558">
        <f>'7'!I92</f>
        <v>0</v>
      </c>
      <c r="G94" s="559">
        <v>0</v>
      </c>
      <c r="H94" s="560">
        <v>0</v>
      </c>
      <c r="I94" s="560">
        <v>0</v>
      </c>
      <c r="J94" s="562">
        <v>0</v>
      </c>
      <c r="K94" s="563" t="s">
        <v>575</v>
      </c>
    </row>
    <row r="95" spans="2:11" s="563" customFormat="1" ht="12.75">
      <c r="B95" s="411" t="s">
        <v>435</v>
      </c>
      <c r="C95" s="1299" t="s">
        <v>436</v>
      </c>
      <c r="D95" s="1300"/>
      <c r="E95" s="1301"/>
      <c r="F95" s="558">
        <f>'7'!I93</f>
        <v>0</v>
      </c>
      <c r="G95" s="559">
        <v>0</v>
      </c>
      <c r="H95" s="560">
        <v>0</v>
      </c>
      <c r="I95" s="560">
        <v>0</v>
      </c>
      <c r="J95" s="562">
        <v>0</v>
      </c>
      <c r="K95" s="563" t="s">
        <v>575</v>
      </c>
    </row>
    <row r="96" spans="2:11" s="563" customFormat="1" ht="12.75">
      <c r="B96" s="411" t="s">
        <v>437</v>
      </c>
      <c r="C96" s="1299" t="s">
        <v>438</v>
      </c>
      <c r="D96" s="1300"/>
      <c r="E96" s="1301"/>
      <c r="F96" s="558">
        <f>'7'!I94</f>
        <v>0</v>
      </c>
      <c r="G96" s="559">
        <v>0</v>
      </c>
      <c r="H96" s="560">
        <v>0</v>
      </c>
      <c r="I96" s="560">
        <v>0</v>
      </c>
      <c r="J96" s="562">
        <v>0</v>
      </c>
      <c r="K96" s="563" t="s">
        <v>575</v>
      </c>
    </row>
    <row r="97" spans="1:11" s="563" customFormat="1" ht="12.75">
      <c r="B97" s="411" t="s">
        <v>439</v>
      </c>
      <c r="C97" s="1299" t="s">
        <v>440</v>
      </c>
      <c r="D97" s="1300"/>
      <c r="E97" s="1301"/>
      <c r="F97" s="558">
        <f>'7'!I95</f>
        <v>0</v>
      </c>
      <c r="G97" s="559">
        <v>0</v>
      </c>
      <c r="H97" s="560">
        <v>0</v>
      </c>
      <c r="I97" s="560">
        <v>0</v>
      </c>
      <c r="J97" s="562">
        <v>0</v>
      </c>
      <c r="K97" s="563" t="s">
        <v>575</v>
      </c>
    </row>
    <row r="98" spans="1:11" s="563" customFormat="1" ht="13.5" thickBot="1">
      <c r="B98" s="420" t="s">
        <v>441</v>
      </c>
      <c r="C98" s="1302" t="s">
        <v>442</v>
      </c>
      <c r="D98" s="1303"/>
      <c r="E98" s="1304"/>
      <c r="F98" s="564">
        <f>'7'!I96</f>
        <v>0</v>
      </c>
      <c r="G98" s="565">
        <v>0</v>
      </c>
      <c r="H98" s="566">
        <v>0</v>
      </c>
      <c r="I98" s="566">
        <v>0</v>
      </c>
      <c r="J98" s="567">
        <v>0</v>
      </c>
    </row>
    <row r="99" spans="1:11" s="563" customFormat="1" ht="12.75">
      <c r="A99" s="581"/>
      <c r="B99" s="397" t="s">
        <v>443</v>
      </c>
      <c r="C99" s="1296" t="s">
        <v>444</v>
      </c>
      <c r="D99" s="1297"/>
      <c r="E99" s="1298"/>
      <c r="F99" s="568">
        <f>'7'!I97</f>
        <v>0</v>
      </c>
      <c r="G99" s="569">
        <v>0</v>
      </c>
      <c r="H99" s="570">
        <v>0</v>
      </c>
      <c r="I99" s="570">
        <v>0</v>
      </c>
      <c r="J99" s="571">
        <v>0</v>
      </c>
      <c r="K99" s="802"/>
    </row>
    <row r="100" spans="1:11" s="581" customFormat="1" ht="12.75">
      <c r="B100" s="411" t="s">
        <v>445</v>
      </c>
      <c r="C100" s="1287" t="s">
        <v>446</v>
      </c>
      <c r="D100" s="1288"/>
      <c r="E100" s="1289"/>
      <c r="F100" s="558">
        <f>'7'!I98</f>
        <v>25294.533878706767</v>
      </c>
      <c r="G100" s="559">
        <v>0</v>
      </c>
      <c r="H100" s="560">
        <v>25294.533878706767</v>
      </c>
      <c r="I100" s="560">
        <v>0</v>
      </c>
      <c r="J100" s="562">
        <v>0</v>
      </c>
      <c r="K100" s="563" t="s">
        <v>575</v>
      </c>
    </row>
    <row r="101" spans="1:11" s="581" customFormat="1" ht="12.75">
      <c r="B101" s="411" t="s">
        <v>447</v>
      </c>
      <c r="C101" s="1287" t="s">
        <v>592</v>
      </c>
      <c r="D101" s="1288"/>
      <c r="E101" s="1289"/>
      <c r="F101" s="558">
        <f>'7'!I99</f>
        <v>7701.0688669319343</v>
      </c>
      <c r="G101" s="559">
        <v>0</v>
      </c>
      <c r="H101" s="560">
        <v>7701.0688669319343</v>
      </c>
      <c r="I101" s="560">
        <v>0</v>
      </c>
      <c r="J101" s="562">
        <v>0</v>
      </c>
      <c r="K101" s="563" t="s">
        <v>575</v>
      </c>
    </row>
    <row r="102" spans="1:11" s="581" customFormat="1" ht="12.75">
      <c r="B102" s="411" t="s">
        <v>449</v>
      </c>
      <c r="C102" s="1287" t="s">
        <v>450</v>
      </c>
      <c r="D102" s="1288"/>
      <c r="E102" s="1289"/>
      <c r="F102" s="558">
        <f>'7'!I100</f>
        <v>49.758035843534046</v>
      </c>
      <c r="G102" s="559">
        <v>0</v>
      </c>
      <c r="H102" s="560">
        <v>49.758035843534046</v>
      </c>
      <c r="I102" s="560">
        <v>0</v>
      </c>
      <c r="J102" s="562">
        <v>0</v>
      </c>
      <c r="K102" s="563" t="s">
        <v>575</v>
      </c>
    </row>
    <row r="103" spans="1:11" s="581" customFormat="1" ht="12.75">
      <c r="B103" s="411" t="s">
        <v>451</v>
      </c>
      <c r="C103" s="1287" t="s">
        <v>452</v>
      </c>
      <c r="D103" s="1288"/>
      <c r="E103" s="1289"/>
      <c r="F103" s="558">
        <f>'7'!I101</f>
        <v>0</v>
      </c>
      <c r="G103" s="559">
        <v>0</v>
      </c>
      <c r="H103" s="560">
        <v>0</v>
      </c>
      <c r="I103" s="560">
        <v>0</v>
      </c>
      <c r="J103" s="562">
        <v>0</v>
      </c>
      <c r="K103" s="563" t="s">
        <v>575</v>
      </c>
    </row>
    <row r="104" spans="1:11" s="581" customFormat="1" ht="12.75">
      <c r="B104" s="411" t="s">
        <v>453</v>
      </c>
      <c r="C104" s="1287" t="s">
        <v>454</v>
      </c>
      <c r="D104" s="1288"/>
      <c r="E104" s="1289"/>
      <c r="F104" s="558">
        <f>'7'!I102</f>
        <v>134.62717004847624</v>
      </c>
      <c r="G104" s="559">
        <v>0</v>
      </c>
      <c r="H104" s="560">
        <v>134.62717004847624</v>
      </c>
      <c r="I104" s="560">
        <v>0</v>
      </c>
      <c r="J104" s="562">
        <v>0</v>
      </c>
      <c r="K104" s="563" t="s">
        <v>575</v>
      </c>
    </row>
    <row r="105" spans="1:11" s="581" customFormat="1" ht="12.75">
      <c r="B105" s="411" t="s">
        <v>455</v>
      </c>
      <c r="C105" s="1287" t="s">
        <v>456</v>
      </c>
      <c r="D105" s="1288"/>
      <c r="E105" s="1289"/>
      <c r="F105" s="558">
        <f>'7'!I103</f>
        <v>0</v>
      </c>
      <c r="G105" s="559">
        <v>0</v>
      </c>
      <c r="H105" s="560">
        <v>0</v>
      </c>
      <c r="I105" s="560">
        <v>0</v>
      </c>
      <c r="J105" s="562">
        <v>0</v>
      </c>
      <c r="K105" s="563" t="s">
        <v>575</v>
      </c>
    </row>
    <row r="106" spans="1:11" s="581" customFormat="1" ht="12.75">
      <c r="B106" s="411" t="s">
        <v>457</v>
      </c>
      <c r="C106" s="1287" t="s">
        <v>458</v>
      </c>
      <c r="D106" s="1288"/>
      <c r="E106" s="1289"/>
      <c r="F106" s="558">
        <f>'7'!I104</f>
        <v>108.86518071821229</v>
      </c>
      <c r="G106" s="559">
        <v>0</v>
      </c>
      <c r="H106" s="560">
        <v>108.86518071821229</v>
      </c>
      <c r="I106" s="560">
        <v>0</v>
      </c>
      <c r="J106" s="562">
        <v>0</v>
      </c>
      <c r="K106" s="563" t="s">
        <v>575</v>
      </c>
    </row>
    <row r="107" spans="1:11" s="581" customFormat="1" ht="12.75">
      <c r="B107" s="411" t="s">
        <v>459</v>
      </c>
      <c r="C107" s="1287" t="s">
        <v>460</v>
      </c>
      <c r="D107" s="1288"/>
      <c r="E107" s="1289"/>
      <c r="F107" s="558">
        <f>'7'!I105</f>
        <v>0</v>
      </c>
      <c r="G107" s="559">
        <v>0</v>
      </c>
      <c r="H107" s="560">
        <v>0</v>
      </c>
      <c r="I107" s="560">
        <v>0</v>
      </c>
      <c r="J107" s="562">
        <v>0</v>
      </c>
      <c r="K107" s="563" t="s">
        <v>575</v>
      </c>
    </row>
    <row r="108" spans="1:11" s="581" customFormat="1" ht="13.5" thickBot="1">
      <c r="B108" s="438" t="s">
        <v>461</v>
      </c>
      <c r="C108" s="1290" t="s">
        <v>593</v>
      </c>
      <c r="D108" s="1291"/>
      <c r="E108" s="1292"/>
      <c r="F108" s="573">
        <f>'7'!I106</f>
        <v>623.89720934502191</v>
      </c>
      <c r="G108" s="574">
        <v>0</v>
      </c>
      <c r="H108" s="575">
        <v>623.89720934502191</v>
      </c>
      <c r="I108" s="575">
        <v>0</v>
      </c>
      <c r="J108" s="576">
        <v>0</v>
      </c>
      <c r="K108" s="563" t="s">
        <v>575</v>
      </c>
    </row>
    <row r="109" spans="1:11" s="581" customFormat="1" ht="12.75">
      <c r="A109" s="563"/>
      <c r="B109" s="442" t="s">
        <v>463</v>
      </c>
      <c r="C109" s="1284" t="s">
        <v>464</v>
      </c>
      <c r="D109" s="1285"/>
      <c r="E109" s="1286"/>
      <c r="F109" s="577">
        <f>'7'!I107</f>
        <v>0</v>
      </c>
      <c r="G109" s="578">
        <v>0</v>
      </c>
      <c r="H109" s="561">
        <v>0</v>
      </c>
      <c r="I109" s="561">
        <v>0</v>
      </c>
      <c r="J109" s="579">
        <v>0</v>
      </c>
      <c r="K109" s="563" t="s">
        <v>575</v>
      </c>
    </row>
    <row r="110" spans="1:11" s="563" customFormat="1" ht="12.75">
      <c r="B110" s="411" t="s">
        <v>465</v>
      </c>
      <c r="C110" s="1287" t="s">
        <v>466</v>
      </c>
      <c r="D110" s="1288"/>
      <c r="E110" s="1289"/>
      <c r="F110" s="558">
        <f>'7'!I108</f>
        <v>0</v>
      </c>
      <c r="G110" s="559">
        <v>0</v>
      </c>
      <c r="H110" s="560">
        <v>0</v>
      </c>
      <c r="I110" s="560">
        <v>0</v>
      </c>
      <c r="J110" s="562">
        <v>0</v>
      </c>
      <c r="K110" s="563" t="s">
        <v>575</v>
      </c>
    </row>
    <row r="111" spans="1:11" s="563" customFormat="1" ht="12.75">
      <c r="B111" s="411" t="s">
        <v>467</v>
      </c>
      <c r="C111" s="1287" t="s">
        <v>468</v>
      </c>
      <c r="D111" s="1288"/>
      <c r="E111" s="1289"/>
      <c r="F111" s="558">
        <f>'7'!I109</f>
        <v>0</v>
      </c>
      <c r="G111" s="559">
        <v>0</v>
      </c>
      <c r="H111" s="560">
        <v>0</v>
      </c>
      <c r="I111" s="560">
        <v>0</v>
      </c>
      <c r="J111" s="562">
        <v>0</v>
      </c>
      <c r="K111" s="563" t="s">
        <v>575</v>
      </c>
    </row>
    <row r="112" spans="1:11" s="563" customFormat="1" ht="12.75">
      <c r="B112" s="411" t="s">
        <v>469</v>
      </c>
      <c r="C112" s="1287" t="s">
        <v>470</v>
      </c>
      <c r="D112" s="1288"/>
      <c r="E112" s="1289"/>
      <c r="F112" s="558">
        <f>'7'!I110</f>
        <v>0</v>
      </c>
      <c r="G112" s="559">
        <v>0</v>
      </c>
      <c r="H112" s="560">
        <v>0</v>
      </c>
      <c r="I112" s="560">
        <v>0</v>
      </c>
      <c r="J112" s="562">
        <v>0</v>
      </c>
      <c r="K112" s="563" t="s">
        <v>575</v>
      </c>
    </row>
    <row r="113" spans="2:11" s="563" customFormat="1" ht="12.75">
      <c r="B113" s="411" t="s">
        <v>471</v>
      </c>
      <c r="C113" s="1287" t="s">
        <v>472</v>
      </c>
      <c r="D113" s="1288"/>
      <c r="E113" s="1289"/>
      <c r="F113" s="558">
        <f>'7'!I111</f>
        <v>0</v>
      </c>
      <c r="G113" s="559">
        <v>0</v>
      </c>
      <c r="H113" s="560">
        <v>0</v>
      </c>
      <c r="I113" s="560">
        <v>0</v>
      </c>
      <c r="J113" s="562">
        <v>0</v>
      </c>
      <c r="K113" s="563" t="s">
        <v>575</v>
      </c>
    </row>
    <row r="114" spans="2:11" s="563" customFormat="1" ht="12.75">
      <c r="B114" s="411" t="s">
        <v>473</v>
      </c>
      <c r="C114" s="1287" t="s">
        <v>474</v>
      </c>
      <c r="D114" s="1288"/>
      <c r="E114" s="1289"/>
      <c r="F114" s="558">
        <f>'7'!I112</f>
        <v>0</v>
      </c>
      <c r="G114" s="559">
        <v>0</v>
      </c>
      <c r="H114" s="560">
        <v>0</v>
      </c>
      <c r="I114" s="560">
        <v>0</v>
      </c>
      <c r="J114" s="562">
        <v>0</v>
      </c>
      <c r="K114" s="563" t="s">
        <v>575</v>
      </c>
    </row>
    <row r="115" spans="2:11" s="563" customFormat="1" ht="12.75">
      <c r="B115" s="411" t="s">
        <v>475</v>
      </c>
      <c r="C115" s="1299" t="s">
        <v>476</v>
      </c>
      <c r="D115" s="1300"/>
      <c r="E115" s="1301"/>
      <c r="F115" s="558">
        <f>'7'!I113</f>
        <v>0</v>
      </c>
      <c r="G115" s="559">
        <v>0</v>
      </c>
      <c r="H115" s="560">
        <v>0</v>
      </c>
      <c r="I115" s="560">
        <v>0</v>
      </c>
      <c r="J115" s="562">
        <v>0</v>
      </c>
    </row>
    <row r="116" spans="2:11" s="563" customFormat="1" ht="13.5" thickBot="1">
      <c r="B116" s="420" t="s">
        <v>477</v>
      </c>
      <c r="C116" s="1302" t="s">
        <v>594</v>
      </c>
      <c r="D116" s="1303"/>
      <c r="E116" s="1304"/>
      <c r="F116" s="564">
        <f>'7'!I114</f>
        <v>0</v>
      </c>
      <c r="G116" s="565">
        <v>0</v>
      </c>
      <c r="H116" s="566">
        <v>0</v>
      </c>
      <c r="I116" s="566">
        <v>0</v>
      </c>
      <c r="J116" s="567">
        <v>0</v>
      </c>
      <c r="K116" s="563" t="s">
        <v>575</v>
      </c>
    </row>
    <row r="117" spans="2:11" s="563" customFormat="1" ht="12.75">
      <c r="B117" s="397" t="s">
        <v>479</v>
      </c>
      <c r="C117" s="1296" t="s">
        <v>480</v>
      </c>
      <c r="D117" s="1297"/>
      <c r="E117" s="1298"/>
      <c r="F117" s="568">
        <f>'7'!I115</f>
        <v>0</v>
      </c>
      <c r="G117" s="569">
        <v>0</v>
      </c>
      <c r="H117" s="570">
        <v>0</v>
      </c>
      <c r="I117" s="570">
        <v>0</v>
      </c>
      <c r="J117" s="571">
        <v>0</v>
      </c>
      <c r="K117" s="563" t="s">
        <v>575</v>
      </c>
    </row>
    <row r="118" spans="2:11" s="563" customFormat="1" ht="12.75">
      <c r="B118" s="411" t="s">
        <v>481</v>
      </c>
      <c r="C118" s="1287" t="s">
        <v>482</v>
      </c>
      <c r="D118" s="1288"/>
      <c r="E118" s="1289"/>
      <c r="F118" s="558">
        <f>'7'!I116</f>
        <v>0</v>
      </c>
      <c r="G118" s="559">
        <v>0</v>
      </c>
      <c r="H118" s="560">
        <v>0</v>
      </c>
      <c r="I118" s="560">
        <v>0</v>
      </c>
      <c r="J118" s="562">
        <v>0</v>
      </c>
      <c r="K118" s="563" t="s">
        <v>575</v>
      </c>
    </row>
    <row r="119" spans="2:11" s="563" customFormat="1" ht="12.75">
      <c r="B119" s="411" t="s">
        <v>483</v>
      </c>
      <c r="C119" s="1287" t="s">
        <v>484</v>
      </c>
      <c r="D119" s="1288"/>
      <c r="E119" s="1289"/>
      <c r="F119" s="558">
        <f>'7'!I117</f>
        <v>0</v>
      </c>
      <c r="G119" s="559">
        <v>0</v>
      </c>
      <c r="H119" s="560">
        <v>0</v>
      </c>
      <c r="I119" s="560">
        <v>0</v>
      </c>
      <c r="J119" s="562">
        <v>0</v>
      </c>
      <c r="K119" s="563" t="s">
        <v>575</v>
      </c>
    </row>
    <row r="120" spans="2:11" s="563" customFormat="1" ht="12.75">
      <c r="B120" s="411" t="s">
        <v>485</v>
      </c>
      <c r="C120" s="1287" t="s">
        <v>486</v>
      </c>
      <c r="D120" s="1288"/>
      <c r="E120" s="1289"/>
      <c r="F120" s="558">
        <f>'7'!I118</f>
        <v>0</v>
      </c>
      <c r="G120" s="559">
        <v>0</v>
      </c>
      <c r="H120" s="560">
        <v>0</v>
      </c>
      <c r="I120" s="560">
        <v>0</v>
      </c>
      <c r="J120" s="562">
        <v>0</v>
      </c>
      <c r="K120" s="563" t="s">
        <v>575</v>
      </c>
    </row>
    <row r="121" spans="2:11" s="563" customFormat="1" ht="13.5" thickBot="1">
      <c r="B121" s="438" t="s">
        <v>487</v>
      </c>
      <c r="C121" s="1290" t="s">
        <v>595</v>
      </c>
      <c r="D121" s="1291"/>
      <c r="E121" s="1292"/>
      <c r="F121" s="573">
        <f>'7'!I119</f>
        <v>0</v>
      </c>
      <c r="G121" s="574">
        <v>0</v>
      </c>
      <c r="H121" s="575">
        <v>0</v>
      </c>
      <c r="I121" s="575">
        <v>0</v>
      </c>
      <c r="J121" s="576">
        <v>0</v>
      </c>
      <c r="K121" s="563" t="s">
        <v>575</v>
      </c>
    </row>
    <row r="122" spans="2:11" s="563" customFormat="1" ht="12.75">
      <c r="B122" s="442" t="s">
        <v>489</v>
      </c>
      <c r="C122" s="1284" t="s">
        <v>490</v>
      </c>
      <c r="D122" s="1285"/>
      <c r="E122" s="1286"/>
      <c r="F122" s="577">
        <f>'7'!I120</f>
        <v>0</v>
      </c>
      <c r="G122" s="578">
        <v>0</v>
      </c>
      <c r="H122" s="561">
        <v>0</v>
      </c>
      <c r="I122" s="561">
        <v>0</v>
      </c>
      <c r="J122" s="579">
        <v>0</v>
      </c>
      <c r="K122" s="563" t="s">
        <v>575</v>
      </c>
    </row>
    <row r="123" spans="2:11" s="563" customFormat="1" ht="12.75">
      <c r="B123" s="411" t="s">
        <v>491</v>
      </c>
      <c r="C123" s="1287" t="s">
        <v>492</v>
      </c>
      <c r="D123" s="1288"/>
      <c r="E123" s="1289"/>
      <c r="F123" s="558">
        <f>'7'!I121</f>
        <v>0</v>
      </c>
      <c r="G123" s="559">
        <v>0</v>
      </c>
      <c r="H123" s="560">
        <v>0</v>
      </c>
      <c r="I123" s="560">
        <v>0</v>
      </c>
      <c r="J123" s="562">
        <v>0</v>
      </c>
      <c r="K123" s="563" t="s">
        <v>575</v>
      </c>
    </row>
    <row r="124" spans="2:11" s="563" customFormat="1" ht="12.75">
      <c r="B124" s="411" t="s">
        <v>493</v>
      </c>
      <c r="C124" s="1287" t="s">
        <v>494</v>
      </c>
      <c r="D124" s="1288"/>
      <c r="E124" s="1289"/>
      <c r="F124" s="558">
        <f>'7'!I122</f>
        <v>0</v>
      </c>
      <c r="G124" s="559">
        <v>0</v>
      </c>
      <c r="H124" s="560">
        <v>0</v>
      </c>
      <c r="I124" s="560">
        <v>0</v>
      </c>
      <c r="J124" s="562">
        <v>0</v>
      </c>
      <c r="K124" s="563" t="s">
        <v>575</v>
      </c>
    </row>
    <row r="125" spans="2:11" s="563" customFormat="1" ht="12.75">
      <c r="B125" s="411" t="s">
        <v>495</v>
      </c>
      <c r="C125" s="1287" t="s">
        <v>496</v>
      </c>
      <c r="D125" s="1288"/>
      <c r="E125" s="1289"/>
      <c r="F125" s="558">
        <f>'7'!I123</f>
        <v>0</v>
      </c>
      <c r="G125" s="559">
        <v>0</v>
      </c>
      <c r="H125" s="560">
        <v>0</v>
      </c>
      <c r="I125" s="560">
        <v>0</v>
      </c>
      <c r="J125" s="562">
        <v>0</v>
      </c>
      <c r="K125" s="563" t="s">
        <v>575</v>
      </c>
    </row>
    <row r="126" spans="2:11" s="563" customFormat="1" ht="12.75">
      <c r="B126" s="411" t="s">
        <v>497</v>
      </c>
      <c r="C126" s="1287" t="s">
        <v>498</v>
      </c>
      <c r="D126" s="1288"/>
      <c r="E126" s="1289"/>
      <c r="F126" s="558">
        <f>'7'!I124</f>
        <v>0</v>
      </c>
      <c r="G126" s="559">
        <v>0</v>
      </c>
      <c r="H126" s="560">
        <v>0</v>
      </c>
      <c r="I126" s="560">
        <v>0</v>
      </c>
      <c r="J126" s="562">
        <v>0</v>
      </c>
      <c r="K126" s="563" t="s">
        <v>575</v>
      </c>
    </row>
    <row r="127" spans="2:11" s="563" customFormat="1" ht="12.75">
      <c r="B127" s="411" t="s">
        <v>499</v>
      </c>
      <c r="C127" s="1287" t="s">
        <v>500</v>
      </c>
      <c r="D127" s="1288"/>
      <c r="E127" s="1289"/>
      <c r="F127" s="558">
        <f>'7'!I125</f>
        <v>0</v>
      </c>
      <c r="G127" s="559">
        <v>0</v>
      </c>
      <c r="H127" s="560">
        <v>0</v>
      </c>
      <c r="I127" s="560">
        <v>0</v>
      </c>
      <c r="J127" s="562">
        <v>0</v>
      </c>
      <c r="K127" s="563" t="s">
        <v>575</v>
      </c>
    </row>
    <row r="128" spans="2:11" s="563" customFormat="1" ht="12.75">
      <c r="B128" s="411" t="s">
        <v>501</v>
      </c>
      <c r="C128" s="1287" t="s">
        <v>502</v>
      </c>
      <c r="D128" s="1288"/>
      <c r="E128" s="1289"/>
      <c r="F128" s="558">
        <f>'7'!I126</f>
        <v>0</v>
      </c>
      <c r="G128" s="559">
        <v>0</v>
      </c>
      <c r="H128" s="560">
        <v>0</v>
      </c>
      <c r="I128" s="560">
        <v>0</v>
      </c>
      <c r="J128" s="562">
        <v>0</v>
      </c>
      <c r="K128" s="563" t="s">
        <v>575</v>
      </c>
    </row>
    <row r="129" spans="2:11" s="563" customFormat="1" ht="12.75">
      <c r="B129" s="411" t="s">
        <v>503</v>
      </c>
      <c r="C129" s="1299" t="s">
        <v>504</v>
      </c>
      <c r="D129" s="1300"/>
      <c r="E129" s="1301"/>
      <c r="F129" s="558">
        <f>'7'!I127</f>
        <v>0</v>
      </c>
      <c r="G129" s="559">
        <v>0</v>
      </c>
      <c r="H129" s="560">
        <v>0</v>
      </c>
      <c r="I129" s="560">
        <v>0</v>
      </c>
      <c r="J129" s="562">
        <v>0</v>
      </c>
      <c r="K129" s="563" t="s">
        <v>575</v>
      </c>
    </row>
    <row r="130" spans="2:11" s="563" customFormat="1" ht="12.75">
      <c r="B130" s="411" t="s">
        <v>505</v>
      </c>
      <c r="C130" s="1287" t="s">
        <v>506</v>
      </c>
      <c r="D130" s="1288"/>
      <c r="E130" s="1289"/>
      <c r="F130" s="558">
        <f>'7'!I128</f>
        <v>0</v>
      </c>
      <c r="G130" s="559">
        <v>0</v>
      </c>
      <c r="H130" s="560">
        <v>0</v>
      </c>
      <c r="I130" s="560">
        <v>0</v>
      </c>
      <c r="J130" s="562">
        <v>0</v>
      </c>
      <c r="K130" s="563" t="s">
        <v>575</v>
      </c>
    </row>
    <row r="131" spans="2:11" s="563" customFormat="1" ht="12.75">
      <c r="B131" s="411" t="s">
        <v>507</v>
      </c>
      <c r="C131" s="1287" t="s">
        <v>508</v>
      </c>
      <c r="D131" s="1288"/>
      <c r="E131" s="1289"/>
      <c r="F131" s="558">
        <f>'7'!I129</f>
        <v>0</v>
      </c>
      <c r="G131" s="559">
        <v>0</v>
      </c>
      <c r="H131" s="560">
        <v>0</v>
      </c>
      <c r="I131" s="560">
        <v>0</v>
      </c>
      <c r="J131" s="562">
        <v>0</v>
      </c>
      <c r="K131" s="563" t="s">
        <v>575</v>
      </c>
    </row>
    <row r="132" spans="2:11" s="563" customFormat="1" ht="13.5" thickBot="1">
      <c r="B132" s="420" t="s">
        <v>509</v>
      </c>
      <c r="C132" s="1293" t="s">
        <v>510</v>
      </c>
      <c r="D132" s="1294"/>
      <c r="E132" s="1295"/>
      <c r="F132" s="564">
        <f>'7'!I130</f>
        <v>0</v>
      </c>
      <c r="G132" s="565">
        <v>0</v>
      </c>
      <c r="H132" s="566">
        <v>0</v>
      </c>
      <c r="I132" s="566">
        <v>0</v>
      </c>
      <c r="J132" s="567">
        <v>0</v>
      </c>
      <c r="K132" s="563" t="s">
        <v>575</v>
      </c>
    </row>
    <row r="133" spans="2:11" s="563" customFormat="1" ht="12.75">
      <c r="B133" s="397" t="s">
        <v>511</v>
      </c>
      <c r="C133" s="1296" t="s">
        <v>512</v>
      </c>
      <c r="D133" s="1297"/>
      <c r="E133" s="1298"/>
      <c r="F133" s="568">
        <f>'7'!I131</f>
        <v>0</v>
      </c>
      <c r="G133" s="569">
        <v>0</v>
      </c>
      <c r="H133" s="570">
        <v>0</v>
      </c>
      <c r="I133" s="570">
        <v>0</v>
      </c>
      <c r="J133" s="571">
        <v>0</v>
      </c>
      <c r="K133" s="563" t="s">
        <v>575</v>
      </c>
    </row>
    <row r="134" spans="2:11" s="563" customFormat="1" ht="12.75">
      <c r="B134" s="411" t="s">
        <v>513</v>
      </c>
      <c r="C134" s="1299" t="s">
        <v>514</v>
      </c>
      <c r="D134" s="1300"/>
      <c r="E134" s="1301"/>
      <c r="F134" s="558">
        <f>'7'!I132</f>
        <v>0</v>
      </c>
      <c r="G134" s="559">
        <v>0</v>
      </c>
      <c r="H134" s="560">
        <v>0</v>
      </c>
      <c r="I134" s="560">
        <v>0</v>
      </c>
      <c r="J134" s="562">
        <v>0</v>
      </c>
      <c r="K134" s="563" t="s">
        <v>575</v>
      </c>
    </row>
    <row r="135" spans="2:11" s="563" customFormat="1" ht="12.75">
      <c r="B135" s="411" t="s">
        <v>515</v>
      </c>
      <c r="C135" s="1299" t="s">
        <v>516</v>
      </c>
      <c r="D135" s="1300"/>
      <c r="E135" s="1301"/>
      <c r="F135" s="558">
        <f>'7'!I133</f>
        <v>0</v>
      </c>
      <c r="G135" s="559">
        <v>0</v>
      </c>
      <c r="H135" s="560">
        <v>0</v>
      </c>
      <c r="I135" s="560">
        <v>0</v>
      </c>
      <c r="J135" s="562">
        <v>0</v>
      </c>
      <c r="K135" s="563" t="s">
        <v>575</v>
      </c>
    </row>
    <row r="136" spans="2:11" s="563" customFormat="1" ht="12.75">
      <c r="B136" s="411" t="s">
        <v>517</v>
      </c>
      <c r="C136" s="1299" t="s">
        <v>518</v>
      </c>
      <c r="D136" s="1300"/>
      <c r="E136" s="1301"/>
      <c r="F136" s="558">
        <f>'7'!I134</f>
        <v>0</v>
      </c>
      <c r="G136" s="559">
        <v>0</v>
      </c>
      <c r="H136" s="560">
        <v>0</v>
      </c>
      <c r="I136" s="560">
        <v>0</v>
      </c>
      <c r="J136" s="562">
        <v>0</v>
      </c>
      <c r="K136" s="563" t="s">
        <v>575</v>
      </c>
    </row>
    <row r="137" spans="2:11" s="563" customFormat="1" ht="12.75">
      <c r="B137" s="411" t="s">
        <v>519</v>
      </c>
      <c r="C137" s="1299" t="s">
        <v>520</v>
      </c>
      <c r="D137" s="1300"/>
      <c r="E137" s="1301"/>
      <c r="F137" s="558">
        <f>'7'!I135</f>
        <v>0</v>
      </c>
      <c r="G137" s="559">
        <v>0</v>
      </c>
      <c r="H137" s="560">
        <v>0</v>
      </c>
      <c r="I137" s="560">
        <v>0</v>
      </c>
      <c r="J137" s="562">
        <v>0</v>
      </c>
      <c r="K137" s="563" t="s">
        <v>575</v>
      </c>
    </row>
    <row r="138" spans="2:11" s="563" customFormat="1" ht="12.75">
      <c r="B138" s="411" t="s">
        <v>521</v>
      </c>
      <c r="C138" s="1299" t="s">
        <v>522</v>
      </c>
      <c r="D138" s="1300"/>
      <c r="E138" s="1301"/>
      <c r="F138" s="558">
        <f>'7'!I136</f>
        <v>0</v>
      </c>
      <c r="G138" s="559">
        <v>0</v>
      </c>
      <c r="H138" s="560">
        <v>0</v>
      </c>
      <c r="I138" s="560">
        <v>0</v>
      </c>
      <c r="J138" s="562">
        <v>0</v>
      </c>
      <c r="K138" s="563" t="s">
        <v>575</v>
      </c>
    </row>
    <row r="139" spans="2:11" s="563" customFormat="1" ht="12.75">
      <c r="B139" s="411" t="s">
        <v>523</v>
      </c>
      <c r="C139" s="1299" t="s">
        <v>524</v>
      </c>
      <c r="D139" s="1300"/>
      <c r="E139" s="1301"/>
      <c r="F139" s="558">
        <f>'7'!I137</f>
        <v>0</v>
      </c>
      <c r="G139" s="559">
        <v>0</v>
      </c>
      <c r="H139" s="560">
        <v>0</v>
      </c>
      <c r="I139" s="560">
        <v>0</v>
      </c>
      <c r="J139" s="562">
        <v>0</v>
      </c>
      <c r="K139" s="563" t="s">
        <v>575</v>
      </c>
    </row>
    <row r="140" spans="2:11" s="563" customFormat="1" ht="12.75">
      <c r="B140" s="411" t="s">
        <v>525</v>
      </c>
      <c r="C140" s="1287" t="s">
        <v>526</v>
      </c>
      <c r="D140" s="1288"/>
      <c r="E140" s="1289"/>
      <c r="F140" s="558">
        <f>'7'!I138</f>
        <v>0</v>
      </c>
      <c r="G140" s="559">
        <v>0</v>
      </c>
      <c r="H140" s="560">
        <v>0</v>
      </c>
      <c r="I140" s="560">
        <v>0</v>
      </c>
      <c r="J140" s="562">
        <v>0</v>
      </c>
      <c r="K140" s="563" t="s">
        <v>575</v>
      </c>
    </row>
    <row r="141" spans="2:11" s="563" customFormat="1" ht="12.75">
      <c r="B141" s="456" t="s">
        <v>527</v>
      </c>
      <c r="C141" s="1287" t="s">
        <v>528</v>
      </c>
      <c r="D141" s="1288"/>
      <c r="E141" s="1289"/>
      <c r="F141" s="558">
        <f>'7'!I139</f>
        <v>0</v>
      </c>
      <c r="G141" s="559">
        <v>0</v>
      </c>
      <c r="H141" s="560">
        <v>0</v>
      </c>
      <c r="I141" s="560">
        <v>0</v>
      </c>
      <c r="J141" s="562">
        <v>0</v>
      </c>
      <c r="K141" s="563" t="s">
        <v>575</v>
      </c>
    </row>
    <row r="142" spans="2:11" s="563" customFormat="1" ht="13.5" thickBot="1">
      <c r="B142" s="457" t="s">
        <v>529</v>
      </c>
      <c r="C142" s="1290" t="s">
        <v>596</v>
      </c>
      <c r="D142" s="1291"/>
      <c r="E142" s="1292"/>
      <c r="F142" s="573">
        <f>'7'!I140</f>
        <v>0</v>
      </c>
      <c r="G142" s="574">
        <v>0</v>
      </c>
      <c r="H142" s="575">
        <v>0</v>
      </c>
      <c r="I142" s="575">
        <v>0</v>
      </c>
      <c r="J142" s="576">
        <v>0</v>
      </c>
    </row>
    <row r="143" spans="2:11" s="563" customFormat="1" ht="12.75">
      <c r="B143" s="442" t="s">
        <v>531</v>
      </c>
      <c r="C143" s="1284" t="s">
        <v>532</v>
      </c>
      <c r="D143" s="1285"/>
      <c r="E143" s="1286"/>
      <c r="F143" s="577">
        <f>'7'!I141</f>
        <v>0</v>
      </c>
      <c r="G143" s="578">
        <v>0</v>
      </c>
      <c r="H143" s="561">
        <v>0</v>
      </c>
      <c r="I143" s="561">
        <v>0</v>
      </c>
      <c r="J143" s="579">
        <v>0</v>
      </c>
      <c r="K143" s="563" t="s">
        <v>575</v>
      </c>
    </row>
    <row r="144" spans="2:11" s="563" customFormat="1" ht="12.75">
      <c r="B144" s="411" t="s">
        <v>533</v>
      </c>
      <c r="C144" s="1287" t="s">
        <v>534</v>
      </c>
      <c r="D144" s="1288"/>
      <c r="E144" s="1289"/>
      <c r="F144" s="558">
        <f>'7'!I142</f>
        <v>0</v>
      </c>
      <c r="G144" s="559">
        <v>0</v>
      </c>
      <c r="H144" s="560">
        <v>0</v>
      </c>
      <c r="I144" s="560">
        <v>0</v>
      </c>
      <c r="J144" s="562">
        <v>0</v>
      </c>
      <c r="K144" s="563" t="s">
        <v>575</v>
      </c>
    </row>
    <row r="145" spans="2:11" s="563" customFormat="1" ht="13.5" thickBot="1">
      <c r="B145" s="420" t="s">
        <v>535</v>
      </c>
      <c r="C145" s="1293" t="s">
        <v>597</v>
      </c>
      <c r="D145" s="1294"/>
      <c r="E145" s="1295"/>
      <c r="F145" s="564">
        <f>'7'!I143</f>
        <v>0</v>
      </c>
      <c r="G145" s="565">
        <v>0</v>
      </c>
      <c r="H145" s="566">
        <v>0</v>
      </c>
      <c r="I145" s="566">
        <v>0</v>
      </c>
      <c r="J145" s="567">
        <v>0</v>
      </c>
      <c r="K145" s="563" t="s">
        <v>575</v>
      </c>
    </row>
    <row r="146" spans="2:11" s="563" customFormat="1" ht="12.75">
      <c r="B146" s="397" t="s">
        <v>537</v>
      </c>
      <c r="C146" s="1296" t="s">
        <v>538</v>
      </c>
      <c r="D146" s="1297"/>
      <c r="E146" s="1298"/>
      <c r="F146" s="568">
        <f>'7'!I144</f>
        <v>0</v>
      </c>
      <c r="G146" s="569">
        <v>0</v>
      </c>
      <c r="H146" s="570">
        <v>0</v>
      </c>
      <c r="I146" s="570">
        <v>0</v>
      </c>
      <c r="J146" s="571">
        <v>0</v>
      </c>
      <c r="K146" s="563" t="s">
        <v>575</v>
      </c>
    </row>
    <row r="147" spans="2:11" s="563" customFormat="1" ht="12.75">
      <c r="B147" s="411" t="s">
        <v>539</v>
      </c>
      <c r="C147" s="1287" t="s">
        <v>540</v>
      </c>
      <c r="D147" s="1288"/>
      <c r="E147" s="1289"/>
      <c r="F147" s="558">
        <f>'7'!I145</f>
        <v>0</v>
      </c>
      <c r="G147" s="559">
        <v>0</v>
      </c>
      <c r="H147" s="560">
        <v>0</v>
      </c>
      <c r="I147" s="560">
        <v>0</v>
      </c>
      <c r="J147" s="562">
        <v>0</v>
      </c>
      <c r="K147" s="563" t="s">
        <v>575</v>
      </c>
    </row>
    <row r="148" spans="2:11" s="563" customFormat="1" ht="12.75">
      <c r="B148" s="411" t="s">
        <v>541</v>
      </c>
      <c r="C148" s="1287" t="s">
        <v>542</v>
      </c>
      <c r="D148" s="1288"/>
      <c r="E148" s="1289"/>
      <c r="F148" s="558">
        <f>'7'!I146</f>
        <v>0</v>
      </c>
      <c r="G148" s="559">
        <v>0</v>
      </c>
      <c r="H148" s="560">
        <v>0</v>
      </c>
      <c r="I148" s="560">
        <v>0</v>
      </c>
      <c r="J148" s="562">
        <v>0</v>
      </c>
      <c r="K148" s="563" t="s">
        <v>575</v>
      </c>
    </row>
    <row r="149" spans="2:11" s="563" customFormat="1" ht="12.75">
      <c r="B149" s="411" t="s">
        <v>543</v>
      </c>
      <c r="C149" s="1287" t="s">
        <v>544</v>
      </c>
      <c r="D149" s="1288"/>
      <c r="E149" s="1289"/>
      <c r="F149" s="558">
        <f>'7'!I147</f>
        <v>0</v>
      </c>
      <c r="G149" s="559">
        <v>0</v>
      </c>
      <c r="H149" s="560">
        <v>0</v>
      </c>
      <c r="I149" s="560">
        <v>0</v>
      </c>
      <c r="J149" s="562">
        <v>0</v>
      </c>
      <c r="K149" s="563" t="s">
        <v>575</v>
      </c>
    </row>
    <row r="150" spans="2:11" s="563" customFormat="1" ht="12.75">
      <c r="B150" s="411" t="s">
        <v>545</v>
      </c>
      <c r="C150" s="1287" t="s">
        <v>546</v>
      </c>
      <c r="D150" s="1288"/>
      <c r="E150" s="1289"/>
      <c r="F150" s="558">
        <f>'7'!I148</f>
        <v>0</v>
      </c>
      <c r="G150" s="559">
        <v>0</v>
      </c>
      <c r="H150" s="560">
        <v>0</v>
      </c>
      <c r="I150" s="560">
        <v>0</v>
      </c>
      <c r="J150" s="562">
        <v>0</v>
      </c>
      <c r="K150" s="563" t="s">
        <v>575</v>
      </c>
    </row>
    <row r="151" spans="2:11" s="563" customFormat="1" ht="12.75">
      <c r="B151" s="411" t="s">
        <v>547</v>
      </c>
      <c r="C151" s="1287" t="s">
        <v>548</v>
      </c>
      <c r="D151" s="1288"/>
      <c r="E151" s="1289"/>
      <c r="F151" s="558">
        <f>'7'!I149</f>
        <v>0</v>
      </c>
      <c r="G151" s="559">
        <v>0</v>
      </c>
      <c r="H151" s="560">
        <v>0</v>
      </c>
      <c r="I151" s="560">
        <v>0</v>
      </c>
      <c r="J151" s="562">
        <v>0</v>
      </c>
      <c r="K151" s="563" t="s">
        <v>575</v>
      </c>
    </row>
    <row r="152" spans="2:11" s="563" customFormat="1" ht="12.75">
      <c r="B152" s="411" t="s">
        <v>549</v>
      </c>
      <c r="C152" s="1287" t="s">
        <v>550</v>
      </c>
      <c r="D152" s="1288"/>
      <c r="E152" s="1289"/>
      <c r="F152" s="558">
        <f>'7'!I150</f>
        <v>0</v>
      </c>
      <c r="G152" s="559">
        <v>0</v>
      </c>
      <c r="H152" s="560">
        <v>0</v>
      </c>
      <c r="I152" s="560">
        <v>0</v>
      </c>
      <c r="J152" s="562">
        <v>0</v>
      </c>
      <c r="K152" s="563" t="s">
        <v>575</v>
      </c>
    </row>
    <row r="153" spans="2:11" s="563" customFormat="1" ht="12.75">
      <c r="B153" s="411" t="s">
        <v>551</v>
      </c>
      <c r="C153" s="1287" t="s">
        <v>552</v>
      </c>
      <c r="D153" s="1288"/>
      <c r="E153" s="1289"/>
      <c r="F153" s="558">
        <f>'7'!I151</f>
        <v>0</v>
      </c>
      <c r="G153" s="559">
        <v>0</v>
      </c>
      <c r="H153" s="560">
        <v>0</v>
      </c>
      <c r="I153" s="560">
        <v>0</v>
      </c>
      <c r="J153" s="562">
        <v>0</v>
      </c>
      <c r="K153" s="563" t="s">
        <v>575</v>
      </c>
    </row>
    <row r="154" spans="2:11" s="563" customFormat="1" ht="13.5" thickBot="1">
      <c r="B154" s="438" t="s">
        <v>553</v>
      </c>
      <c r="C154" s="1290" t="s">
        <v>598</v>
      </c>
      <c r="D154" s="1291"/>
      <c r="E154" s="1292"/>
      <c r="F154" s="573">
        <f>'7'!I152</f>
        <v>0</v>
      </c>
      <c r="G154" s="574">
        <v>0</v>
      </c>
      <c r="H154" s="575">
        <v>0</v>
      </c>
      <c r="I154" s="575">
        <v>0</v>
      </c>
      <c r="J154" s="576">
        <v>0</v>
      </c>
      <c r="K154" s="563" t="s">
        <v>575</v>
      </c>
    </row>
    <row r="155" spans="2:11" s="563" customFormat="1" ht="12.75">
      <c r="B155" s="442" t="s">
        <v>555</v>
      </c>
      <c r="C155" s="1284" t="s">
        <v>556</v>
      </c>
      <c r="D155" s="1285"/>
      <c r="E155" s="1286"/>
      <c r="F155" s="577">
        <f>'7'!I153</f>
        <v>0</v>
      </c>
      <c r="G155" s="578">
        <v>0</v>
      </c>
      <c r="H155" s="561">
        <v>0</v>
      </c>
      <c r="I155" s="561">
        <v>0</v>
      </c>
      <c r="J155" s="579">
        <v>0</v>
      </c>
    </row>
    <row r="156" spans="2:11" s="563" customFormat="1" ht="12.75">
      <c r="B156" s="411" t="s">
        <v>557</v>
      </c>
      <c r="C156" s="1287" t="s">
        <v>558</v>
      </c>
      <c r="D156" s="1288"/>
      <c r="E156" s="1289"/>
      <c r="F156" s="558">
        <f>'7'!I154</f>
        <v>0</v>
      </c>
      <c r="G156" s="559">
        <v>0</v>
      </c>
      <c r="H156" s="560">
        <v>0</v>
      </c>
      <c r="I156" s="560">
        <v>0</v>
      </c>
      <c r="J156" s="562">
        <v>0</v>
      </c>
    </row>
    <row r="157" spans="2:11" s="563" customFormat="1" ht="12.75">
      <c r="B157" s="411" t="s">
        <v>559</v>
      </c>
      <c r="C157" s="1287" t="s">
        <v>560</v>
      </c>
      <c r="D157" s="1288"/>
      <c r="E157" s="1289"/>
      <c r="F157" s="558">
        <f>'7'!I155</f>
        <v>0</v>
      </c>
      <c r="G157" s="559">
        <v>0</v>
      </c>
      <c r="H157" s="560">
        <v>0</v>
      </c>
      <c r="I157" s="560">
        <v>0</v>
      </c>
      <c r="J157" s="562">
        <v>0</v>
      </c>
    </row>
    <row r="158" spans="2:11" s="563" customFormat="1" ht="12.75">
      <c r="B158" s="411" t="s">
        <v>561</v>
      </c>
      <c r="C158" s="1287" t="s">
        <v>562</v>
      </c>
      <c r="D158" s="1288"/>
      <c r="E158" s="1289"/>
      <c r="F158" s="558">
        <f>'7'!I156</f>
        <v>0</v>
      </c>
      <c r="G158" s="559">
        <v>0</v>
      </c>
      <c r="H158" s="560">
        <v>0</v>
      </c>
      <c r="I158" s="560">
        <v>0</v>
      </c>
      <c r="J158" s="562">
        <v>0</v>
      </c>
    </row>
    <row r="159" spans="2:11" s="563" customFormat="1" ht="12.75">
      <c r="B159" s="411" t="s">
        <v>563</v>
      </c>
      <c r="C159" s="1287" t="s">
        <v>564</v>
      </c>
      <c r="D159" s="1288"/>
      <c r="E159" s="1289"/>
      <c r="F159" s="558">
        <f>'7'!I157</f>
        <v>0</v>
      </c>
      <c r="G159" s="559">
        <v>0</v>
      </c>
      <c r="H159" s="560">
        <v>0</v>
      </c>
      <c r="I159" s="560">
        <v>0</v>
      </c>
      <c r="J159" s="562">
        <v>0</v>
      </c>
    </row>
    <row r="160" spans="2:11" s="563" customFormat="1" ht="13.5" thickBot="1">
      <c r="B160" s="438" t="s">
        <v>565</v>
      </c>
      <c r="C160" s="1290" t="s">
        <v>599</v>
      </c>
      <c r="D160" s="1291"/>
      <c r="E160" s="1292"/>
      <c r="F160" s="564">
        <f>'7'!I158</f>
        <v>0</v>
      </c>
      <c r="G160" s="565">
        <v>0</v>
      </c>
      <c r="H160" s="566">
        <v>0</v>
      </c>
      <c r="I160" s="566">
        <v>0</v>
      </c>
      <c r="J160" s="567">
        <v>0</v>
      </c>
    </row>
    <row r="161" spans="2:11" s="563" customFormat="1" ht="13.5" thickBot="1">
      <c r="B161" s="582"/>
      <c r="C161" s="1282" t="s">
        <v>567</v>
      </c>
      <c r="D161" s="1283"/>
      <c r="E161" s="1283"/>
      <c r="F161" s="583">
        <f>SUM(F29:F160)-1</f>
        <v>33964.75034159395</v>
      </c>
      <c r="G161" s="583">
        <f>SUM(G29:G160)</f>
        <v>0</v>
      </c>
      <c r="H161" s="584">
        <f>SUM(H29:H160)-1</f>
        <v>33964.75034159395</v>
      </c>
      <c r="I161" s="584">
        <f>SUM(I29:I160)</f>
        <v>0</v>
      </c>
      <c r="J161" s="585">
        <f>SUM(J29:J160)</f>
        <v>0</v>
      </c>
      <c r="K161" s="563" t="s">
        <v>575</v>
      </c>
    </row>
    <row r="162" spans="2:11" s="563" customFormat="1" ht="12.75">
      <c r="G162" s="803"/>
      <c r="H162" s="803"/>
    </row>
    <row r="163" spans="2:11" s="563" customFormat="1" ht="12.75">
      <c r="G163" s="803"/>
      <c r="H163" s="803"/>
    </row>
    <row r="164" spans="2:11" s="2" customFormat="1" ht="12.75">
      <c r="C164" s="65"/>
      <c r="D164" s="66"/>
      <c r="E164" s="65"/>
      <c r="F164" s="65"/>
      <c r="G164" s="66"/>
      <c r="H164" s="804"/>
    </row>
    <row r="165" spans="2:11" s="2" customFormat="1" ht="12.75">
      <c r="B165" s="2" t="s">
        <v>55</v>
      </c>
      <c r="C165" s="65"/>
      <c r="D165" s="65" t="s">
        <v>646</v>
      </c>
      <c r="E165" s="67"/>
      <c r="G165" s="65" t="s">
        <v>647</v>
      </c>
    </row>
    <row r="166" spans="2:11" s="2" customFormat="1" ht="12.75">
      <c r="C166" s="65"/>
      <c r="D166" s="65"/>
    </row>
    <row r="167" spans="2:11" s="563" customFormat="1" ht="12.75"/>
    <row r="168" spans="2:11" s="563" customFormat="1" ht="12.75"/>
    <row r="169" spans="2:11" s="563" customFormat="1" ht="12.75"/>
    <row r="170" spans="2:11" s="563" customFormat="1" ht="12.75"/>
    <row r="171" spans="2:11" s="563" customFormat="1" ht="12.75"/>
    <row r="172" spans="2:11" s="563" customFormat="1" ht="12.75"/>
    <row r="173" spans="2:11" s="563" customFormat="1" ht="12.75"/>
    <row r="174" spans="2:11" s="563" customFormat="1" ht="12.75"/>
    <row r="175" spans="2:11" s="563" customFormat="1" ht="12.75"/>
    <row r="176" spans="2:11" s="563" customFormat="1" ht="12.75"/>
    <row r="177" s="563" customFormat="1" ht="12.75"/>
    <row r="178" s="563" customFormat="1" ht="12.75"/>
    <row r="179" s="563" customFormat="1" ht="12.75"/>
    <row r="180" s="563" customFormat="1" ht="12.75"/>
    <row r="181" s="563" customFormat="1" ht="12.75"/>
    <row r="182" s="563" customFormat="1" ht="12.75"/>
    <row r="183" s="563" customFormat="1" ht="12.75"/>
    <row r="184" s="563" customFormat="1" ht="12.75"/>
    <row r="185" s="563" customFormat="1" ht="12.75"/>
    <row r="186" s="563" customFormat="1" ht="12.75"/>
    <row r="187" s="563" customFormat="1" ht="12.75"/>
    <row r="188" s="563" customFormat="1" ht="12.75"/>
    <row r="189" s="563" customFormat="1" ht="12.75"/>
    <row r="190" s="563" customFormat="1" ht="12.75"/>
    <row r="191" s="563" customFormat="1" ht="12.75"/>
    <row r="192" s="563" customFormat="1" ht="12.75"/>
    <row r="193" spans="1:1" s="563" customFormat="1" ht="12.75"/>
    <row r="194" spans="1:1" s="563" customFormat="1" ht="12.75"/>
    <row r="195" spans="1:1" s="563" customFormat="1" ht="12.75"/>
    <row r="196" spans="1:1" s="563" customFormat="1" ht="12.75"/>
    <row r="197" spans="1:1" s="563" customFormat="1" ht="12.75"/>
    <row r="198" spans="1:1" s="563" customFormat="1" ht="12.75"/>
    <row r="199" spans="1:1" s="563" customFormat="1" ht="12.75"/>
    <row r="200" spans="1:1" s="563" customFormat="1" ht="12.75"/>
    <row r="201" spans="1:1" s="563" customFormat="1" ht="12.75"/>
    <row r="202" spans="1:1" s="563" customFormat="1" ht="12.75"/>
    <row r="203" spans="1:1" s="563" customFormat="1" ht="12.75"/>
    <row r="204" spans="1:1" s="563" customFormat="1">
      <c r="A204" s="206"/>
    </row>
    <row r="205" spans="1:1" s="563" customFormat="1">
      <c r="A205" s="206"/>
    </row>
  </sheetData>
  <mergeCells count="163">
    <mergeCell ref="B5:D5"/>
    <mergeCell ref="E5:G5"/>
    <mergeCell ref="B6:C6"/>
    <mergeCell ref="F6:G6"/>
    <mergeCell ref="B7:C7"/>
    <mergeCell ref="F7:G7"/>
    <mergeCell ref="B11:C11"/>
    <mergeCell ref="F11:G11"/>
    <mergeCell ref="B12:C12"/>
    <mergeCell ref="F12:G12"/>
    <mergeCell ref="B14:J14"/>
    <mergeCell ref="C15:D15"/>
    <mergeCell ref="B8:C8"/>
    <mergeCell ref="F8:G8"/>
    <mergeCell ref="B9:C9"/>
    <mergeCell ref="F9:G9"/>
    <mergeCell ref="B10:C10"/>
    <mergeCell ref="F10:G10"/>
    <mergeCell ref="H23:J23"/>
    <mergeCell ref="H24:H25"/>
    <mergeCell ref="I24:J25"/>
    <mergeCell ref="H26:H28"/>
    <mergeCell ref="I26:I28"/>
    <mergeCell ref="J26:J28"/>
    <mergeCell ref="E16:F16"/>
    <mergeCell ref="B20:E20"/>
    <mergeCell ref="B21:E21"/>
    <mergeCell ref="B23:E28"/>
    <mergeCell ref="F23:F28"/>
    <mergeCell ref="G23:G28"/>
    <mergeCell ref="C35:E35"/>
    <mergeCell ref="C36:E36"/>
    <mergeCell ref="C37:E37"/>
    <mergeCell ref="C38:E38"/>
    <mergeCell ref="C39:E39"/>
    <mergeCell ref="C40:E40"/>
    <mergeCell ref="C29:E29"/>
    <mergeCell ref="C30:E30"/>
    <mergeCell ref="C31:E31"/>
    <mergeCell ref="C32:E32"/>
    <mergeCell ref="C33:E33"/>
    <mergeCell ref="C34:E34"/>
    <mergeCell ref="C47:E47"/>
    <mergeCell ref="C48:E48"/>
    <mergeCell ref="C49:E49"/>
    <mergeCell ref="C50:E50"/>
    <mergeCell ref="C51:E51"/>
    <mergeCell ref="C52:E52"/>
    <mergeCell ref="C41:E41"/>
    <mergeCell ref="C42:E42"/>
    <mergeCell ref="C43:E43"/>
    <mergeCell ref="C44:E44"/>
    <mergeCell ref="C45:E45"/>
    <mergeCell ref="C46:E46"/>
    <mergeCell ref="C59:E59"/>
    <mergeCell ref="C60:E60"/>
    <mergeCell ref="C61:E61"/>
    <mergeCell ref="C62:E62"/>
    <mergeCell ref="C63:E63"/>
    <mergeCell ref="C64:E64"/>
    <mergeCell ref="C53:E53"/>
    <mergeCell ref="C54:E54"/>
    <mergeCell ref="C55:E55"/>
    <mergeCell ref="C56:E56"/>
    <mergeCell ref="C57:E57"/>
    <mergeCell ref="C58:E58"/>
    <mergeCell ref="C71:E71"/>
    <mergeCell ref="C72:E72"/>
    <mergeCell ref="C73:E73"/>
    <mergeCell ref="C74:E74"/>
    <mergeCell ref="C75:E75"/>
    <mergeCell ref="C76:E76"/>
    <mergeCell ref="C65:E65"/>
    <mergeCell ref="C66:E66"/>
    <mergeCell ref="C67:E67"/>
    <mergeCell ref="C68:E68"/>
    <mergeCell ref="C69:E69"/>
    <mergeCell ref="C70:E70"/>
    <mergeCell ref="C83:E83"/>
    <mergeCell ref="C84:E84"/>
    <mergeCell ref="C85:E85"/>
    <mergeCell ref="C86:E86"/>
    <mergeCell ref="C87:E87"/>
    <mergeCell ref="C88:E88"/>
    <mergeCell ref="C77:E77"/>
    <mergeCell ref="C78:E78"/>
    <mergeCell ref="C79:E79"/>
    <mergeCell ref="C80:E80"/>
    <mergeCell ref="C81:E81"/>
    <mergeCell ref="C82:E82"/>
    <mergeCell ref="C95:E95"/>
    <mergeCell ref="C96:E96"/>
    <mergeCell ref="C97:E97"/>
    <mergeCell ref="C98:E98"/>
    <mergeCell ref="C99:E99"/>
    <mergeCell ref="C100:E100"/>
    <mergeCell ref="C89:E89"/>
    <mergeCell ref="C90:E90"/>
    <mergeCell ref="C91:E91"/>
    <mergeCell ref="C92:E92"/>
    <mergeCell ref="C93:E93"/>
    <mergeCell ref="C94:E94"/>
    <mergeCell ref="C107:E107"/>
    <mergeCell ref="C108:E108"/>
    <mergeCell ref="C109:E109"/>
    <mergeCell ref="C110:E110"/>
    <mergeCell ref="C111:E111"/>
    <mergeCell ref="C112:E112"/>
    <mergeCell ref="C101:E101"/>
    <mergeCell ref="C102:E102"/>
    <mergeCell ref="C103:E103"/>
    <mergeCell ref="C104:E104"/>
    <mergeCell ref="C105:E105"/>
    <mergeCell ref="C106:E106"/>
    <mergeCell ref="C119:E119"/>
    <mergeCell ref="C120:E120"/>
    <mergeCell ref="C121:E121"/>
    <mergeCell ref="C122:E122"/>
    <mergeCell ref="C123:E123"/>
    <mergeCell ref="C124:E124"/>
    <mergeCell ref="C113:E113"/>
    <mergeCell ref="C114:E114"/>
    <mergeCell ref="C115:E115"/>
    <mergeCell ref="C116:E116"/>
    <mergeCell ref="C117:E117"/>
    <mergeCell ref="C118:E118"/>
    <mergeCell ref="C131:E131"/>
    <mergeCell ref="C132:E132"/>
    <mergeCell ref="C133:E133"/>
    <mergeCell ref="C134:E134"/>
    <mergeCell ref="C135:E135"/>
    <mergeCell ref="C136:E136"/>
    <mergeCell ref="C125:E125"/>
    <mergeCell ref="C126:E126"/>
    <mergeCell ref="C127:E127"/>
    <mergeCell ref="C128:E128"/>
    <mergeCell ref="C129:E129"/>
    <mergeCell ref="C130:E130"/>
    <mergeCell ref="C143:E143"/>
    <mergeCell ref="C144:E144"/>
    <mergeCell ref="C145:E145"/>
    <mergeCell ref="C146:E146"/>
    <mergeCell ref="C147:E147"/>
    <mergeCell ref="C148:E148"/>
    <mergeCell ref="C137:E137"/>
    <mergeCell ref="C138:E138"/>
    <mergeCell ref="C139:E139"/>
    <mergeCell ref="C140:E140"/>
    <mergeCell ref="C141:E141"/>
    <mergeCell ref="C142:E142"/>
    <mergeCell ref="C161:E161"/>
    <mergeCell ref="C155:E155"/>
    <mergeCell ref="C156:E156"/>
    <mergeCell ref="C157:E157"/>
    <mergeCell ref="C158:E158"/>
    <mergeCell ref="C159:E159"/>
    <mergeCell ref="C160:E160"/>
    <mergeCell ref="C149:E149"/>
    <mergeCell ref="C150:E150"/>
    <mergeCell ref="C151:E151"/>
    <mergeCell ref="C152:E152"/>
    <mergeCell ref="C153:E153"/>
    <mergeCell ref="C154:E154"/>
  </mergeCells>
  <printOptions horizontalCentered="1"/>
  <pageMargins left="0.11811023622047245" right="0.11811023622047245" top="0.74803149606299213" bottom="0.74803149606299213" header="0.31496062992125984" footer="0.31496062992125984"/>
  <pageSetup paperSize="9" scale="56" fitToHeight="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as" ma:contentTypeID="0x0101009B4DF73163FA1B4DBFA6424C497F7FD0" ma:contentTypeVersion="1" ma:contentTypeDescription="Kurkite naują dokumentą." ma:contentTypeScope="" ma:versionID="cf2959ac0c4c37cccf8582ff0984fad2">
  <xsd:schema xmlns:xsd="http://www.w3.org/2001/XMLSchema" xmlns:xs="http://www.w3.org/2001/XMLSchema" xmlns:p="http://schemas.microsoft.com/office/2006/metadata/properties" xmlns:ns2="e8ad8025-1eb2-494f-b36d-1013a19dfede" targetNamespace="http://schemas.microsoft.com/office/2006/metadata/properties" ma:root="true" ma:fieldsID="3f56b2765a7b4bb6a831665d10b98698" ns2:_="">
    <xsd:import namespace="e8ad8025-1eb2-494f-b36d-1013a19dfede"/>
    <xsd:element name="properties">
      <xsd:complexType>
        <xsd:sequence>
          <xsd:element name="documentManagement">
            <xsd:complexType>
              <xsd:all>
                <xsd:element ref="ns2: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ad8025-1eb2-494f-b36d-1013a19dfede" elementFormDefault="qualified">
    <xsd:import namespace="http://schemas.microsoft.com/office/2006/documentManagement/types"/>
    <xsd:import namespace="http://schemas.microsoft.com/office/infopath/2007/PartnerControls"/>
    <xsd:element name="SharedWithUsers" ma:index="8"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AD4F2C6-5C54-4019-AC41-7B96BCCA66EC}">
  <ds:schemaRefs>
    <ds:schemaRef ds:uri="http://schemas.microsoft.com/office/2006/metadata/properties"/>
    <ds:schemaRef ds:uri="http://purl.org/dc/elements/1.1/"/>
    <ds:schemaRef ds:uri="http://purl.org/dc/terms/"/>
    <ds:schemaRef ds:uri="http://schemas.openxmlformats.org/package/2006/metadata/core-properties"/>
    <ds:schemaRef ds:uri="http://schemas.microsoft.com/office/infopath/2007/PartnerControls"/>
    <ds:schemaRef ds:uri="http://schemas.microsoft.com/office/2006/documentManagement/types"/>
    <ds:schemaRef ds:uri="http://www.w3.org/XML/1998/namespace"/>
    <ds:schemaRef ds:uri="http://purl.org/dc/dcmitype/"/>
  </ds:schemaRefs>
</ds:datastoreItem>
</file>

<file path=customXml/itemProps2.xml><?xml version="1.0" encoding="utf-8"?>
<ds:datastoreItem xmlns:ds="http://schemas.openxmlformats.org/officeDocument/2006/customXml" ds:itemID="{D49736E5-C33E-47C3-8E38-7606D9C090E7}">
  <ds:schemaRefs>
    <ds:schemaRef ds:uri="http://schemas.microsoft.com/sharepoint/v3/contenttype/forms"/>
  </ds:schemaRefs>
</ds:datastoreItem>
</file>

<file path=customXml/itemProps3.xml><?xml version="1.0" encoding="utf-8"?>
<ds:datastoreItem xmlns:ds="http://schemas.openxmlformats.org/officeDocument/2006/customXml" ds:itemID="{FB863E73-59D2-4878-BF31-DAD76BCA45B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1</vt:lpstr>
      <vt:lpstr>2</vt:lpstr>
      <vt:lpstr>3</vt:lpstr>
      <vt:lpstr>4</vt:lpstr>
      <vt:lpstr>5-1</vt:lpstr>
      <vt:lpstr>5-8</vt:lpstr>
      <vt:lpstr>7</vt:lpstr>
      <vt:lpstr>8</vt:lpstr>
      <vt:lpstr>9</vt:lpstr>
      <vt:lpstr>10</vt:lpstr>
      <vt:lpstr>13</vt:lpstr>
      <vt:lpstr>14</vt:lpstr>
      <vt:lpstr>15</vt:lpstr>
      <vt:lpstr>16</vt:lpstr>
      <vt:lpstr>17</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enerlink*</dc:creator>
  <cp:lastModifiedBy>Vilija Janickienė</cp:lastModifiedBy>
  <cp:lastPrinted>2017-03-17T09:34:40Z</cp:lastPrinted>
  <dcterms:created xsi:type="dcterms:W3CDTF">2016-05-23T15:56:59Z</dcterms:created>
  <dcterms:modified xsi:type="dcterms:W3CDTF">2017-03-24T08:14:23Z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0x0101009B4DF73163FA1B4DBFA6424C497F7FD0</vt:lpwstr>
  </property>
</Properties>
</file>