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vkekk-my.sharepoint.com/personal/anastasija_skuncikaite_vert_lt/Documents/Elektros skyriaus darbai ir klausimai/6. Tiekimo rinkos liberalizacija/2023/"/>
    </mc:Choice>
  </mc:AlternateContent>
  <xr:revisionPtr revIDLastSave="0" documentId="8_{DA012B4D-D636-4596-8C12-0BDDCD8089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O informacija 01.02" sheetId="7" r:id="rId1"/>
    <sheet name="1. Grafikai 01.02" sheetId="8" r:id="rId2"/>
    <sheet name="2. Tinklapiui 01.02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7" l="1"/>
  <c r="M18" i="7"/>
  <c r="L18" i="7"/>
  <c r="K18" i="7"/>
  <c r="J18" i="7"/>
  <c r="I18" i="7"/>
  <c r="H18" i="7"/>
  <c r="G18" i="7"/>
  <c r="F18" i="7"/>
  <c r="E18" i="7"/>
  <c r="D18" i="7"/>
  <c r="C18" i="7"/>
  <c r="B18" i="7"/>
  <c r="O17" i="7"/>
  <c r="O16" i="7"/>
  <c r="O15" i="7"/>
  <c r="O14" i="7"/>
  <c r="O18" i="7" l="1"/>
  <c r="I4" i="9" l="1"/>
  <c r="I5" i="9"/>
  <c r="I6" i="9"/>
  <c r="I7" i="9"/>
  <c r="G3" i="9"/>
  <c r="H7" i="8"/>
  <c r="H6" i="8"/>
  <c r="H5" i="8"/>
  <c r="H4" i="8"/>
  <c r="H3" i="8"/>
  <c r="K5" i="7"/>
  <c r="K6" i="7"/>
  <c r="K7" i="7"/>
  <c r="K4" i="7"/>
  <c r="J4" i="8"/>
  <c r="L8" i="7"/>
  <c r="J7" i="8"/>
  <c r="J6" i="8"/>
  <c r="J5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L5" i="9"/>
  <c r="L6" i="9"/>
  <c r="L7" i="9"/>
  <c r="L4" i="9"/>
  <c r="G8" i="8" l="1"/>
  <c r="F8" i="8"/>
  <c r="C8" i="8"/>
  <c r="E8" i="8"/>
  <c r="D8" i="8"/>
  <c r="B8" i="8"/>
  <c r="H8" i="8"/>
  <c r="C4" i="9"/>
  <c r="D4" i="9"/>
  <c r="E4" i="9"/>
  <c r="F4" i="9"/>
  <c r="G4" i="9"/>
  <c r="H4" i="9"/>
  <c r="J4" i="9"/>
  <c r="C5" i="9"/>
  <c r="D5" i="9"/>
  <c r="E5" i="9"/>
  <c r="F5" i="9"/>
  <c r="G5" i="9"/>
  <c r="H5" i="9"/>
  <c r="J5" i="9"/>
  <c r="C6" i="9"/>
  <c r="D6" i="9"/>
  <c r="E6" i="9"/>
  <c r="F6" i="9"/>
  <c r="G6" i="9"/>
  <c r="H6" i="9"/>
  <c r="J6" i="9"/>
  <c r="C7" i="9"/>
  <c r="D7" i="9"/>
  <c r="E7" i="9"/>
  <c r="F7" i="9"/>
  <c r="G7" i="9"/>
  <c r="H7" i="9"/>
  <c r="J7" i="9"/>
  <c r="B5" i="9"/>
  <c r="B6" i="9"/>
  <c r="B7" i="9"/>
  <c r="B4" i="9"/>
  <c r="L8" i="9"/>
  <c r="L10" i="9" s="1"/>
  <c r="G8" i="9" l="1"/>
  <c r="F8" i="9"/>
  <c r="B8" i="9"/>
  <c r="J8" i="9"/>
  <c r="H8" i="9"/>
  <c r="I8" i="9"/>
  <c r="D8" i="9"/>
  <c r="C8" i="9"/>
  <c r="E8" i="9"/>
  <c r="K8" i="9" l="1"/>
  <c r="M8" i="9" s="1"/>
  <c r="N8" i="9" s="1"/>
  <c r="O8" i="9" s="1"/>
  <c r="I4" i="8"/>
  <c r="I6" i="8"/>
  <c r="I7" i="8"/>
  <c r="I5" i="8" l="1"/>
  <c r="H10" i="8" s="1"/>
  <c r="K8" i="7"/>
  <c r="B12" i="8"/>
  <c r="C12" i="8"/>
  <c r="D12" i="8"/>
  <c r="E12" i="8"/>
  <c r="F12" i="8"/>
  <c r="G12" i="8"/>
  <c r="H12" i="8"/>
  <c r="J12" i="8"/>
  <c r="K7" i="8"/>
  <c r="B11" i="8"/>
  <c r="C11" i="8"/>
  <c r="D11" i="8"/>
  <c r="E11" i="8"/>
  <c r="F11" i="8"/>
  <c r="G11" i="8"/>
  <c r="H11" i="8"/>
  <c r="J11" i="8"/>
  <c r="K6" i="8"/>
  <c r="K4" i="8"/>
  <c r="B9" i="8"/>
  <c r="C9" i="8"/>
  <c r="D9" i="8"/>
  <c r="E9" i="8"/>
  <c r="F9" i="8"/>
  <c r="G9" i="8"/>
  <c r="H9" i="8"/>
  <c r="J9" i="8"/>
  <c r="K4" i="9"/>
  <c r="M4" i="9" s="1"/>
  <c r="N4" i="9" s="1"/>
  <c r="O4" i="9" s="1"/>
  <c r="M4" i="7"/>
  <c r="N4" i="7" s="1"/>
  <c r="K7" i="9"/>
  <c r="M7" i="9" s="1"/>
  <c r="N7" i="9" s="1"/>
  <c r="O7" i="9" s="1"/>
  <c r="K6" i="9"/>
  <c r="M6" i="9" s="1"/>
  <c r="N6" i="9" s="1"/>
  <c r="O6" i="9" s="1"/>
  <c r="K5" i="9"/>
  <c r="M5" i="9" s="1"/>
  <c r="N5" i="9" s="1"/>
  <c r="O5" i="9" s="1"/>
  <c r="J8" i="7"/>
  <c r="J10" i="9" s="1"/>
  <c r="F10" i="8" l="1"/>
  <c r="E10" i="8"/>
  <c r="K5" i="8"/>
  <c r="L5" i="8" s="1"/>
  <c r="J10" i="8"/>
  <c r="C10" i="8"/>
  <c r="B10" i="8"/>
  <c r="I8" i="8"/>
  <c r="B13" i="8" s="1"/>
  <c r="G10" i="8"/>
  <c r="D10" i="8"/>
  <c r="L4" i="8"/>
  <c r="K9" i="8"/>
  <c r="K11" i="8"/>
  <c r="L6" i="8"/>
  <c r="K12" i="8"/>
  <c r="L7" i="8"/>
  <c r="H8" i="7"/>
  <c r="H10" i="9" s="1"/>
  <c r="D13" i="8" l="1"/>
  <c r="K10" i="8"/>
  <c r="E13" i="8"/>
  <c r="C13" i="8"/>
  <c r="G13" i="8"/>
  <c r="H13" i="8"/>
  <c r="F13" i="8"/>
  <c r="B8" i="7"/>
  <c r="B10" i="9" s="1"/>
  <c r="C8" i="7"/>
  <c r="C10" i="9" s="1"/>
  <c r="D8" i="7"/>
  <c r="D10" i="9" s="1"/>
  <c r="E8" i="7"/>
  <c r="E10" i="9" s="1"/>
  <c r="F8" i="7"/>
  <c r="F10" i="9" s="1"/>
  <c r="G8" i="7"/>
  <c r="G10" i="9" s="1"/>
  <c r="I8" i="7"/>
  <c r="I10" i="9" s="1"/>
  <c r="M5" i="7" l="1"/>
  <c r="N5" i="7" s="1"/>
  <c r="O5" i="7" s="1"/>
  <c r="M6" i="7"/>
  <c r="N6" i="7" s="1"/>
  <c r="O6" i="7" s="1"/>
  <c r="M7" i="7"/>
  <c r="N7" i="7" s="1"/>
  <c r="O7" i="7" s="1"/>
  <c r="J8" i="8"/>
  <c r="K8" i="8" l="1"/>
  <c r="K13" i="8" s="1"/>
  <c r="J13" i="8"/>
  <c r="K10" i="9"/>
  <c r="M8" i="7"/>
  <c r="N8" i="7" s="1"/>
  <c r="O8" i="7" s="1"/>
  <c r="O4" i="7" l="1"/>
</calcChain>
</file>

<file path=xl/sharedStrings.xml><?xml version="1.0" encoding="utf-8"?>
<sst xmlns="http://schemas.openxmlformats.org/spreadsheetml/2006/main" count="84" uniqueCount="50">
  <si>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</si>
  <si>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</si>
  <si>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</si>
  <si>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</si>
  <si>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</si>
  <si>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</si>
  <si>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</si>
  <si>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</si>
  <si>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</si>
  <si>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</si>
  <si>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</si>
  <si>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</si>
  <si>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</si>
  <si>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</si>
  <si>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</si>
  <si>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</si>
  <si>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</si>
  <si>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</si>
  <si>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</si>
  <si>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Kauno termofikacijos elektrinė</t>
  </si>
  <si>
    <t>Panevėžio energija</t>
  </si>
  <si>
    <t>Perlas energija</t>
  </si>
  <si>
    <t>Scener</t>
  </si>
  <si>
    <t>Vilniaus elektra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</si>
  <si>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</si>
  <si>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</si>
  <si>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</si>
  <si>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</si>
  <si>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</si>
  <si>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</si>
  <si>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</si>
  <si>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</si>
  <si>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</si>
  <si>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</si>
  <si>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</si>
  <si>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</si>
  <si>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</si>
  <si>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</si>
  <si>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</si>
  <si>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</si>
  <si>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</si>
  <si>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migrtuojantys į buitį.</t>
  </si>
  <si>
    <t>Suplanuotas išėjimas pas NT</t>
  </si>
  <si>
    <t>Check:</t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</si>
  <si>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</si>
  <si>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Importuojama dalis į sheetą "Grafikai 01.02" pilkai pažymėta</t>
  </si>
  <si>
    <t xml:space="preserve">                                                                                              2023 m. sausio mėn. 2 d. duomenys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</si>
  <si>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Lyginant su 12.27 objektų kiekis sumažėjo, nes buvo priskirtas III etapas</t>
    </r>
  </si>
  <si>
    <t>2023 m. sausio mėn. 2 d. duomenys</t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</si>
  <si>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 xml:space="preserve">- suplanuotas išėjimas iš VT/GT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</si>
</sst>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rgb="FF4472C4"/>
      <name val="Calibri"/>
      <family val="2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4" fontId="0" fillId="0" borderId="0" xfId="0" applyNumberFormat="1"/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10" fillId="4" borderId="1" xfId="0" applyNumberFormat="1" applyFont="1" applyFill="1" applyBorder="1"/>
    <xf numFmtId="3" fontId="11" fillId="4" borderId="1" xfId="0" applyNumberFormat="1" applyFont="1" applyFill="1" applyBorder="1"/>
    <xf numFmtId="3" fontId="12" fillId="0" borderId="0" xfId="0" applyNumberFormat="1" applyFont="1"/>
    <xf numFmtId="0" fontId="13" fillId="3" borderId="1" xfId="0" applyFont="1" applyFill="1" applyBorder="1"/>
    <xf numFmtId="3" fontId="0" fillId="0" borderId="0" xfId="0" applyNumberFormat="1"/>
    <xf numFmtId="0" fontId="14" fillId="0" borderId="1" xfId="0" applyFont="1" applyBorder="1"/>
    <xf numFmtId="0" fontId="14" fillId="0" borderId="4" xfId="0" applyFont="1" applyBorder="1"/>
    <xf numFmtId="0" fontId="14" fillId="0" borderId="7" xfId="0" applyFont="1" applyBorder="1"/>
    <xf numFmtId="0" fontId="14" fillId="0" borderId="8" xfId="0" applyFont="1" applyBorder="1"/>
    <xf numFmtId="3" fontId="13" fillId="3" borderId="1" xfId="0" applyNumberFormat="1" applyFont="1" applyFill="1" applyBorder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11" fillId="0" borderId="1" xfId="0" applyFont="1" applyBorder="1" applyAlignment="1">
      <alignment wrapText="1"/>
    </xf>
    <xf numFmtId="1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01.02'!$I$3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01.02'!$I$4</c:f>
              <c:numCache>
                <c:formatCode>#\ ##0\ _€</c:formatCode>
                <c:ptCount val="1"/>
                <c:pt idx="0">
                  <c:v>95399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01.02'!$J$9</c15:f>
                <c15:dlblRangeCache>
                  <c:ptCount val="1"/>
                  <c:pt idx="0">
                    <c:v>98%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01.02'!$K$3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01.02'!$K$4</c:f>
              <c:numCache>
                <c:formatCode>#\ ##0\ _€</c:formatCode>
                <c:ptCount val="1"/>
                <c:pt idx="0">
                  <c:v>2302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01.02'!$K$9</c15:f>
                <c15:dlblRangeCache>
                  <c:ptCount val="1"/>
                  <c:pt idx="0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01.02'!$A$4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1AA1509-FF18-4EA5-B0F2-729F01CD22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04B584-390C-4593-8F18-62751574B0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7613A7F-CCF4-4A8F-A155-970F9E5A67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7CE990C-90D1-4BD4-BADE-0D2F9E6521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FE6BFEA-CCE1-4636-869F-06C9C7C530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5EDBFAA-3035-4346-A17E-A593347499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C4CBA2D-B94E-4C8B-BB4C-5B5503F642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01.02'!$B$3:$H$3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01.02'!$B$4:$H$4</c:f>
              <c:numCache>
                <c:formatCode>#\ ##0\ _€</c:formatCode>
                <c:ptCount val="7"/>
                <c:pt idx="0">
                  <c:v>120</c:v>
                </c:pt>
                <c:pt idx="1">
                  <c:v>365</c:v>
                </c:pt>
                <c:pt idx="2">
                  <c:v>19295</c:v>
                </c:pt>
                <c:pt idx="3">
                  <c:v>16184</c:v>
                </c:pt>
                <c:pt idx="4">
                  <c:v>59394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01.02'!$B$9:$H$9</c15:f>
                <c15:dlblRangeCache>
                  <c:ptCount val="7"/>
                  <c:pt idx="0">
                    <c:v>0,1%</c:v>
                  </c:pt>
                  <c:pt idx="1">
                    <c:v>0,4%</c:v>
                  </c:pt>
                  <c:pt idx="2">
                    <c:v>20,2%</c:v>
                  </c:pt>
                  <c:pt idx="3">
                    <c:v>17,0%</c:v>
                  </c:pt>
                  <c:pt idx="4">
                    <c:v>62,3%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2DF-4577-96FB-7719FF6E4572}"/>
            </c:ext>
          </c:extLst>
        </c:ser>
        <c:ser>
          <c:idx val="1"/>
          <c:order val="1"/>
          <c:tx>
            <c:strRef>
              <c:f>'1. Grafikai 01.02'!$A$5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CAA6619-E86E-48B9-B8E1-3523562673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BBAAE72-B98D-4647-A2E3-F06EB09BA5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297D935-7D8B-490F-8004-272A1558CF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EA4F225-370F-4204-9CA2-EBC4D5A939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E06FA0F-59C6-475E-9349-32C002AA4F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9DC6E47-72BA-4A96-8756-9A4AC14A81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B7BE83F-E847-4AAD-80E7-C99DAEB86B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01.02'!$B$3:$H$3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01.02'!$B$5:$H$5</c:f>
              <c:numCache>
                <c:formatCode>#\ ##0\ _€</c:formatCode>
                <c:ptCount val="7"/>
                <c:pt idx="0">
                  <c:v>703</c:v>
                </c:pt>
                <c:pt idx="1">
                  <c:v>3942</c:v>
                </c:pt>
                <c:pt idx="2">
                  <c:v>76619</c:v>
                </c:pt>
                <c:pt idx="3">
                  <c:v>74028</c:v>
                </c:pt>
                <c:pt idx="4">
                  <c:v>537177</c:v>
                </c:pt>
                <c:pt idx="5">
                  <c:v>49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01.02'!$B$10:$H$10</c15:f>
                <c15:dlblRangeCache>
                  <c:ptCount val="7"/>
                  <c:pt idx="0">
                    <c:v>0,1%</c:v>
                  </c:pt>
                  <c:pt idx="1">
                    <c:v>0,6%</c:v>
                  </c:pt>
                  <c:pt idx="2">
                    <c:v>11,1%</c:v>
                  </c:pt>
                  <c:pt idx="3">
                    <c:v>10,7%</c:v>
                  </c:pt>
                  <c:pt idx="4">
                    <c:v>77,5%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2DF-4577-96FB-7719FF6E4572}"/>
            </c:ext>
          </c:extLst>
        </c:ser>
        <c:ser>
          <c:idx val="2"/>
          <c:order val="2"/>
          <c:tx>
            <c:strRef>
              <c:f>'1. Grafikai 01.02'!$A$6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82208C4-FE5A-4A8E-8094-B27D1DE31A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2DF-4577-96FB-7719FF6E4572}"/>
                </c:ext>
              </c:extLst>
            </c:dLbl>
            <c:dLbl>
              <c:idx val="1"/>
              <c:layout>
                <c:manualLayout>
                  <c:x val="-5.4091167550748723E-17"/>
                  <c:y val="-2.1148036253776436E-2"/>
                </c:manualLayout>
              </c:layout>
              <c:tx>
                <c:rich>
                  <a:bodyPr/>
                  <a:lstStyle/>
                  <a:p>
                    <a:fld id="{0A492862-2222-4954-ABCC-353043C315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D0E2A0-69D4-4B2B-B035-E292DF93E8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9F3F547-14BB-45E8-9D57-89C4703452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08E2279-85B9-457F-A52F-A9A9B38C9C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89F81E4-5A4F-4B75-A570-1E58AB8BCB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D1E534D-8A02-418F-B1D5-5196561939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01.02'!$B$3:$H$3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01.02'!$B$6:$H$6</c:f>
              <c:numCache>
                <c:formatCode>#\ ##0\ _€</c:formatCode>
                <c:ptCount val="7"/>
                <c:pt idx="0">
                  <c:v>219</c:v>
                </c:pt>
                <c:pt idx="1">
                  <c:v>1189</c:v>
                </c:pt>
                <c:pt idx="2">
                  <c:v>30639</c:v>
                </c:pt>
                <c:pt idx="3">
                  <c:v>34978</c:v>
                </c:pt>
                <c:pt idx="4">
                  <c:v>333756</c:v>
                </c:pt>
                <c:pt idx="5">
                  <c:v>18</c:v>
                </c:pt>
                <c:pt idx="6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01.02'!$B$11:$H$11</c15:f>
                <c15:dlblRangeCache>
                  <c:ptCount val="7"/>
                  <c:pt idx="0">
                    <c:v>0,1%</c:v>
                  </c:pt>
                  <c:pt idx="1">
                    <c:v>0,3%</c:v>
                  </c:pt>
                  <c:pt idx="2">
                    <c:v>7,6%</c:v>
                  </c:pt>
                  <c:pt idx="3">
                    <c:v>8,7%</c:v>
                  </c:pt>
                  <c:pt idx="4">
                    <c:v>83,2%</c:v>
                  </c:pt>
                  <c:pt idx="5">
                    <c:v>0,004%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22DF-4577-96FB-7719FF6E4572}"/>
            </c:ext>
          </c:extLst>
        </c:ser>
        <c:ser>
          <c:idx val="3"/>
          <c:order val="3"/>
          <c:tx>
            <c:strRef>
              <c:f>'1. Grafikai 01.02'!$A$7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01.02'!$B$3:$H$3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01.02'!$B$7:$H$7</c:f>
              <c:numCache>
                <c:formatCode>#\ ##0\ _€</c:formatCode>
                <c:ptCount val="7"/>
                <c:pt idx="0">
                  <c:v>1</c:v>
                </c:pt>
                <c:pt idx="1">
                  <c:v>1</c:v>
                </c:pt>
                <c:pt idx="2">
                  <c:v>92</c:v>
                </c:pt>
                <c:pt idx="3">
                  <c:v>64</c:v>
                </c:pt>
                <c:pt idx="4">
                  <c:v>31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ndard"/>
        <c:varyColors val="0"/>
        <c:ser>
          <c:idx val="4"/>
          <c:order val="4"/>
          <c:tx>
            <c:strRef>
              <c:f>'1. Grafikai 01.02'!$A$8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21F5449-FC82-4A5B-A452-D96C63F345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1283425-BF96-4F6B-A1D3-2FB25548A8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3D3C6BC-EC43-443B-A244-6C5140D6A7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433BFCF-D905-4789-B014-0C790CE470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D99391A-F222-4093-BF66-6205B5E7B0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5260DD8-2085-499B-BEEF-8B6891EEC3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8E3D28D-29DC-4C49-B48B-36A4261DDB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01.02'!$B$3:$H$3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01.02'!$B$8:$H$8</c:f>
              <c:numCache>
                <c:formatCode>#\ ##0\ _€</c:formatCode>
                <c:ptCount val="7"/>
                <c:pt idx="0">
                  <c:v>1043</c:v>
                </c:pt>
                <c:pt idx="1">
                  <c:v>5497</c:v>
                </c:pt>
                <c:pt idx="2">
                  <c:v>126645</c:v>
                </c:pt>
                <c:pt idx="3">
                  <c:v>125254</c:v>
                </c:pt>
                <c:pt idx="4">
                  <c:v>930358</c:v>
                </c:pt>
                <c:pt idx="5">
                  <c:v>76</c:v>
                </c:pt>
                <c:pt idx="6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01.02'!$B$13:$H$13</c15:f>
                <c15:dlblRangeCache>
                  <c:ptCount val="7"/>
                  <c:pt idx="0">
                    <c:v>0,1%</c:v>
                  </c:pt>
                  <c:pt idx="1">
                    <c:v>0,5%</c:v>
                  </c:pt>
                  <c:pt idx="2">
                    <c:v>10,6%</c:v>
                  </c:pt>
                  <c:pt idx="3">
                    <c:v>10,5%</c:v>
                  </c:pt>
                  <c:pt idx="4">
                    <c:v>78,2%</c:v>
                  </c:pt>
                  <c:pt idx="5">
                    <c:v>0,006%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01.02'!$I$3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7B57FD0-F687-433E-A1A1-049629D3C5D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FF07E45C-60F1-4027-AD91-BF786EC3404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01.02'!$I$5</c:f>
              <c:numCache>
                <c:formatCode>#\ ##0\ _€</c:formatCode>
                <c:ptCount val="1"/>
                <c:pt idx="0">
                  <c:v>692753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01.02'!$J$10</c15:f>
                <c15:dlblRangeCache>
                  <c:ptCount val="1"/>
                  <c:pt idx="0">
                    <c:v>94%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01.02'!$K$3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C9DB74E-C295-4CA2-AA41-C75DA16C172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DDF94F5E-19E8-4AA9-9D36-4A792DD4A97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01.02'!$K$5</c:f>
              <c:numCache>
                <c:formatCode>#\ ##0\ _€</c:formatCode>
                <c:ptCount val="1"/>
                <c:pt idx="0">
                  <c:v>46120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01.02'!$K$10</c15:f>
                <c15:dlblRangeCache>
                  <c:ptCount val="1"/>
                  <c:pt idx="0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01.02'!$I$3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83A2F3-7E8E-40AE-BB57-DEF0EAEBAF4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9D262A9-189F-4AD3-983C-A0E75E36126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A263107-6B92-4EA4-8431-63833B0BDA1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0EAC7BBF-EC03-436F-8943-FB40A16A96C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90C05AC-13D9-4475-A904-8BAEE9F4854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30A43634-89BA-4EBC-B1CD-2A7FD775D04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AE7DB9D-E3E8-4477-A9C7-8C297616EFB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90278E4-9E1F-40F4-BEBC-48695E0EB4B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01.02'!$A$4:$A$8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01.02'!$I$4:$I$8</c:f>
              <c:numCache>
                <c:formatCode>#\ ##0\ _€</c:formatCode>
                <c:ptCount val="5"/>
                <c:pt idx="0">
                  <c:v>95399</c:v>
                </c:pt>
                <c:pt idx="1">
                  <c:v>692753</c:v>
                </c:pt>
                <c:pt idx="2">
                  <c:v>400948</c:v>
                </c:pt>
                <c:pt idx="3">
                  <c:v>190</c:v>
                </c:pt>
                <c:pt idx="4">
                  <c:v>1189290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01.02'!$J$9:$J$13</c15:f>
                <c15:dlblRangeCache>
                  <c:ptCount val="5"/>
                  <c:pt idx="0">
                    <c:v>98%</c:v>
                  </c:pt>
                  <c:pt idx="1">
                    <c:v>94%</c:v>
                  </c:pt>
                  <c:pt idx="2">
                    <c:v>46%</c:v>
                  </c:pt>
                  <c:pt idx="3">
                    <c:v>56%</c:v>
                  </c:pt>
                  <c:pt idx="4">
                    <c:v>70%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01.02'!$K$3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BE788AD-61C7-4093-98B6-13C3207020A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4E456FC-E0A6-461C-BB3F-0AB012242F2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01.02'!$A$4:$A$8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01.02'!$K$4:$K$8</c:f>
              <c:numCache>
                <c:formatCode>#\ ##0\ _€</c:formatCode>
                <c:ptCount val="5"/>
                <c:pt idx="0">
                  <c:v>2302</c:v>
                </c:pt>
                <c:pt idx="1">
                  <c:v>46120</c:v>
                </c:pt>
                <c:pt idx="2">
                  <c:v>472347</c:v>
                </c:pt>
                <c:pt idx="3">
                  <c:v>147</c:v>
                </c:pt>
                <c:pt idx="4" formatCode="_-* #\ ##0\ _€_-;\-* #\ ##0\ _€_-;_-* &quot;-&quot;\ _€_-;_-@_-">
                  <c:v>520916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01.02'!$K$9:$K$13</c15:f>
                <c15:dlblRangeCache>
                  <c:ptCount val="5"/>
                  <c:pt idx="0">
                    <c:v>2%</c:v>
                  </c:pt>
                  <c:pt idx="1">
                    <c:v>6%</c:v>
                  </c:pt>
                  <c:pt idx="2">
                    <c:v>54%</c:v>
                  </c:pt>
                  <c:pt idx="3">
                    <c:v>44%</c:v>
                  </c:pt>
                  <c:pt idx="4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</xdr:colOff>
      <xdr:row>67</xdr:row>
      <xdr:rowOff>3048</xdr:rowOff>
    </xdr:from>
    <xdr:to>
      <xdr:col>6</xdr:col>
      <xdr:colOff>332740</xdr:colOff>
      <xdr:row>72</xdr:row>
      <xdr:rowOff>132588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7704</xdr:colOff>
      <xdr:row>15</xdr:row>
      <xdr:rowOff>166688</xdr:rowOff>
    </xdr:from>
    <xdr:to>
      <xdr:col>8</xdr:col>
      <xdr:colOff>20404</xdr:colOff>
      <xdr:row>38</xdr:row>
      <xdr:rowOff>168434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D825B-4F98-4313-9EB1-8293FAF2050B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438912</xdr:colOff>
      <xdr:row>72</xdr:row>
      <xdr:rowOff>146510</xdr:rowOff>
    </xdr:from>
    <xdr:to>
      <xdr:col>6</xdr:col>
      <xdr:colOff>365297</xdr:colOff>
      <xdr:row>78</xdr:row>
      <xdr:rowOff>93169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zamuiskas\AppData\Local\Microsoft\Windows\INetCache\Content.Outlook\9WRU38JK\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  <row r="5">
          <cell r="G5">
            <v>1</v>
          </cell>
        </row>
        <row r="7">
          <cell r="G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5"/>
  <sheetViews>
    <sheetView tabSelected="1" zoomScale="70" zoomScaleNormal="70" workbookViewId="0">
      <selection activeCell="H25" sqref="H24:H25"/>
    </sheetView>
  </sheetViews>
  <sheetFormatPr defaultRowHeight="14.5" x14ac:dyDescent="0.35"/>
  <cols>
    <col min="1" max="1" width="23" bestFit="1" customWidth="1"/>
    <col min="2" max="2" width="13.81640625" customWidth="1"/>
    <col min="3" max="3" width="18.54296875" bestFit="1" customWidth="1"/>
    <col min="4" max="4" width="14.7265625" bestFit="1" customWidth="1"/>
    <col min="5" max="5" width="16" bestFit="1" customWidth="1"/>
    <col min="6" max="6" width="14.1796875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.1796875" customWidth="1"/>
    <col min="16" max="16" width="23.81640625" customWidth="1"/>
    <col min="17" max="17" width="14.453125" bestFit="1" customWidth="1"/>
  </cols>
  <sheetData>
    <row r="1" spans="1:18" x14ac:dyDescent="0.35">
      <c r="A1" s="52" t="s">
        <v>45</v>
      </c>
      <c r="B1" s="52"/>
      <c r="C1" s="52"/>
      <c r="D1" s="51" t="s">
        <v>46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x14ac:dyDescent="0.3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8" s="3" customFormat="1" ht="40.5" customHeight="1" x14ac:dyDescent="0.35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19</v>
      </c>
      <c r="I3" s="22" t="s">
        <v>21</v>
      </c>
      <c r="J3" s="22" t="s">
        <v>23</v>
      </c>
      <c r="K3" s="23" t="s">
        <v>8</v>
      </c>
      <c r="L3" s="22" t="s">
        <v>9</v>
      </c>
      <c r="M3" s="4" t="s">
        <v>10</v>
      </c>
      <c r="N3" s="4" t="s">
        <v>11</v>
      </c>
      <c r="O3" s="4" t="s">
        <v>12</v>
      </c>
      <c r="P3" s="8" t="s">
        <v>13</v>
      </c>
    </row>
    <row r="4" spans="1:18" x14ac:dyDescent="0.35">
      <c r="A4" s="21">
        <v>1</v>
      </c>
      <c r="B4" s="37">
        <v>120</v>
      </c>
      <c r="C4" s="38">
        <v>365</v>
      </c>
      <c r="D4" s="38">
        <v>19295</v>
      </c>
      <c r="E4" s="38">
        <v>16184</v>
      </c>
      <c r="F4" s="38">
        <v>59394</v>
      </c>
      <c r="G4" s="38">
        <v>1</v>
      </c>
      <c r="H4" s="38">
        <v>9</v>
      </c>
      <c r="I4" s="38">
        <v>0</v>
      </c>
      <c r="J4" s="38">
        <v>0</v>
      </c>
      <c r="K4" s="33">
        <f>SUM(B4:J4)+P4</f>
        <v>95399</v>
      </c>
      <c r="L4" s="32">
        <v>97701</v>
      </c>
      <c r="M4" s="7">
        <f>L4-K4</f>
        <v>2302</v>
      </c>
      <c r="N4" s="6">
        <f>M4/L4</f>
        <v>2.3561683094338849E-2</v>
      </c>
      <c r="O4" s="6">
        <f>1-N4</f>
        <v>0.97643831690566119</v>
      </c>
      <c r="P4" s="41">
        <v>31</v>
      </c>
      <c r="Q4" s="36"/>
      <c r="R4" s="36"/>
    </row>
    <row r="5" spans="1:18" x14ac:dyDescent="0.35">
      <c r="A5" s="21">
        <v>2</v>
      </c>
      <c r="B5" s="39">
        <v>703</v>
      </c>
      <c r="C5" s="40">
        <v>3942</v>
      </c>
      <c r="D5" s="40">
        <v>76619</v>
      </c>
      <c r="E5" s="40">
        <v>74028</v>
      </c>
      <c r="F5" s="40">
        <v>537177</v>
      </c>
      <c r="G5" s="40"/>
      <c r="H5" s="40">
        <v>49</v>
      </c>
      <c r="I5" s="40">
        <v>0</v>
      </c>
      <c r="J5" s="40">
        <v>0</v>
      </c>
      <c r="K5" s="33">
        <f t="shared" ref="K5:K7" si="0">SUM(B5:J5)+P5</f>
        <v>692753</v>
      </c>
      <c r="L5" s="32">
        <v>738873</v>
      </c>
      <c r="M5" s="7">
        <f t="shared" ref="M5:M8" si="1">L5-K5</f>
        <v>46120</v>
      </c>
      <c r="N5" s="6">
        <f t="shared" ref="N5:N8" si="2">M5/L5</f>
        <v>6.2419387364269635E-2</v>
      </c>
      <c r="O5" s="6">
        <f t="shared" ref="O5:O8" si="3">1-N5</f>
        <v>0.93758061263573034</v>
      </c>
      <c r="P5" s="41">
        <v>235</v>
      </c>
      <c r="Q5" s="36"/>
      <c r="R5" s="36"/>
    </row>
    <row r="6" spans="1:18" x14ac:dyDescent="0.35">
      <c r="A6" s="21">
        <v>3</v>
      </c>
      <c r="B6" s="39">
        <v>219</v>
      </c>
      <c r="C6" s="40">
        <v>1189</v>
      </c>
      <c r="D6" s="40">
        <v>30639</v>
      </c>
      <c r="E6" s="40">
        <v>34978</v>
      </c>
      <c r="F6" s="40">
        <v>333756</v>
      </c>
      <c r="G6" s="40">
        <v>25</v>
      </c>
      <c r="H6" s="40">
        <v>18</v>
      </c>
      <c r="I6" s="40">
        <v>0</v>
      </c>
      <c r="J6" s="40">
        <v>0</v>
      </c>
      <c r="K6" s="33">
        <f t="shared" si="0"/>
        <v>400948</v>
      </c>
      <c r="L6" s="32">
        <v>873295</v>
      </c>
      <c r="M6" s="7">
        <f t="shared" si="1"/>
        <v>472347</v>
      </c>
      <c r="N6" s="6">
        <f t="shared" si="2"/>
        <v>0.54087908438729182</v>
      </c>
      <c r="O6" s="6">
        <f t="shared" si="3"/>
        <v>0.45912091561270818</v>
      </c>
      <c r="P6" s="41">
        <v>124</v>
      </c>
      <c r="Q6" s="36"/>
      <c r="R6" s="36"/>
    </row>
    <row r="7" spans="1:18" x14ac:dyDescent="0.35">
      <c r="A7" s="21" t="s">
        <v>14</v>
      </c>
      <c r="B7" s="39">
        <v>1</v>
      </c>
      <c r="C7" s="40">
        <v>1</v>
      </c>
      <c r="D7" s="40">
        <v>92</v>
      </c>
      <c r="E7" s="40">
        <v>64</v>
      </c>
      <c r="F7" s="40">
        <v>31</v>
      </c>
      <c r="G7" s="40"/>
      <c r="H7" s="40">
        <v>0</v>
      </c>
      <c r="I7" s="40">
        <v>0</v>
      </c>
      <c r="J7" s="40">
        <v>0</v>
      </c>
      <c r="K7" s="33">
        <f t="shared" si="0"/>
        <v>190</v>
      </c>
      <c r="L7" s="32">
        <v>337</v>
      </c>
      <c r="M7" s="7">
        <f t="shared" si="1"/>
        <v>147</v>
      </c>
      <c r="N7" s="6">
        <f t="shared" si="2"/>
        <v>0.43620178041543028</v>
      </c>
      <c r="O7" s="6">
        <f t="shared" si="3"/>
        <v>0.56379821958456966</v>
      </c>
      <c r="P7" s="41">
        <v>1</v>
      </c>
      <c r="Q7" s="36"/>
      <c r="R7" s="36"/>
    </row>
    <row r="8" spans="1:18" x14ac:dyDescent="0.35">
      <c r="A8" s="21" t="s">
        <v>15</v>
      </c>
      <c r="B8" s="24">
        <f t="shared" ref="B8:K8" si="4">SUM(B4:B7)</f>
        <v>1043</v>
      </c>
      <c r="C8" s="24">
        <f t="shared" si="4"/>
        <v>5497</v>
      </c>
      <c r="D8" s="24">
        <f t="shared" si="4"/>
        <v>126645</v>
      </c>
      <c r="E8" s="24">
        <f t="shared" si="4"/>
        <v>125254</v>
      </c>
      <c r="F8" s="24">
        <f t="shared" si="4"/>
        <v>930358</v>
      </c>
      <c r="G8" s="24">
        <f t="shared" si="4"/>
        <v>26</v>
      </c>
      <c r="H8" s="24">
        <f t="shared" si="4"/>
        <v>76</v>
      </c>
      <c r="I8" s="24">
        <f t="shared" si="4"/>
        <v>0</v>
      </c>
      <c r="J8" s="24">
        <f t="shared" si="4"/>
        <v>0</v>
      </c>
      <c r="K8" s="24">
        <f t="shared" si="4"/>
        <v>1189290</v>
      </c>
      <c r="L8" s="24">
        <f>SUM(L4:L7)</f>
        <v>1710206</v>
      </c>
      <c r="M8" s="7">
        <f t="shared" si="1"/>
        <v>520916</v>
      </c>
      <c r="N8" s="6">
        <f t="shared" si="2"/>
        <v>0.30459254616110576</v>
      </c>
      <c r="O8" s="6">
        <f t="shared" si="3"/>
        <v>0.69540745383889424</v>
      </c>
      <c r="P8" s="35">
        <v>391</v>
      </c>
      <c r="Q8" s="36"/>
      <c r="R8" s="36"/>
    </row>
    <row r="10" spans="1:18" x14ac:dyDescent="0.35">
      <c r="K10" s="36"/>
      <c r="L10" s="36"/>
    </row>
    <row r="12" spans="1:18" ht="16.5" x14ac:dyDescent="0.35">
      <c r="A12" s="42" t="s">
        <v>16</v>
      </c>
      <c r="C12" s="9"/>
      <c r="K12" s="36"/>
      <c r="L12" s="36"/>
      <c r="M12" s="36"/>
      <c r="P12" s="36"/>
    </row>
    <row r="13" spans="1:18" s="50" customFormat="1" ht="43.5" customHeight="1" x14ac:dyDescent="0.35">
      <c r="A13" s="43" t="s">
        <v>17</v>
      </c>
      <c r="B13" s="44" t="s">
        <v>2</v>
      </c>
      <c r="C13" s="44" t="s">
        <v>3</v>
      </c>
      <c r="D13" s="44" t="s">
        <v>4</v>
      </c>
      <c r="E13" s="44" t="s">
        <v>5</v>
      </c>
      <c r="F13" s="44" t="s">
        <v>6</v>
      </c>
      <c r="G13" s="45" t="s">
        <v>7</v>
      </c>
      <c r="H13" s="45" t="s">
        <v>18</v>
      </c>
      <c r="I13" s="44" t="s">
        <v>19</v>
      </c>
      <c r="J13" s="44" t="s">
        <v>20</v>
      </c>
      <c r="K13" s="44" t="s">
        <v>21</v>
      </c>
      <c r="L13" s="44" t="s">
        <v>22</v>
      </c>
      <c r="M13" s="44" t="s">
        <v>23</v>
      </c>
      <c r="N13" s="44" t="s">
        <v>24</v>
      </c>
      <c r="O13" s="44" t="s">
        <v>8</v>
      </c>
    </row>
    <row r="14" spans="1:18" x14ac:dyDescent="0.35">
      <c r="A14" s="46">
        <v>44886</v>
      </c>
      <c r="B14" s="2">
        <v>18</v>
      </c>
      <c r="C14" s="2">
        <v>218</v>
      </c>
      <c r="D14" s="2">
        <v>411</v>
      </c>
      <c r="E14" s="2">
        <v>364</v>
      </c>
      <c r="F14" s="2">
        <v>3577</v>
      </c>
      <c r="G14" s="47">
        <v>17</v>
      </c>
      <c r="H14" s="47">
        <v>104</v>
      </c>
      <c r="I14" s="2">
        <v>1</v>
      </c>
      <c r="J14" s="2">
        <v>1</v>
      </c>
      <c r="K14" s="2">
        <v>40062</v>
      </c>
      <c r="L14" s="2">
        <v>1</v>
      </c>
      <c r="M14" s="2">
        <v>179</v>
      </c>
      <c r="N14" s="2">
        <v>2009</v>
      </c>
      <c r="O14" s="1">
        <f>SUM(B14:N14)</f>
        <v>46962</v>
      </c>
    </row>
    <row r="15" spans="1:18" x14ac:dyDescent="0.35">
      <c r="A15" s="48">
        <v>44914</v>
      </c>
      <c r="B15" s="1">
        <v>24</v>
      </c>
      <c r="C15" s="1">
        <v>288</v>
      </c>
      <c r="D15" s="1">
        <v>1456</v>
      </c>
      <c r="E15" s="1">
        <v>765</v>
      </c>
      <c r="F15" s="1">
        <v>7657</v>
      </c>
      <c r="G15" s="1">
        <v>18</v>
      </c>
      <c r="H15" s="1">
        <v>104</v>
      </c>
      <c r="I15" s="1">
        <v>2</v>
      </c>
      <c r="J15" s="1">
        <v>1</v>
      </c>
      <c r="K15" s="1">
        <v>38399</v>
      </c>
      <c r="L15" s="1">
        <v>1</v>
      </c>
      <c r="M15" s="1">
        <v>179</v>
      </c>
      <c r="N15" s="1">
        <v>2197</v>
      </c>
      <c r="O15" s="1">
        <f>SUM(B15:N15)</f>
        <v>51091</v>
      </c>
    </row>
    <row r="16" spans="1:18" x14ac:dyDescent="0.35">
      <c r="A16" s="48">
        <v>44922</v>
      </c>
      <c r="B16" s="1">
        <v>24</v>
      </c>
      <c r="C16" s="1">
        <v>286</v>
      </c>
      <c r="D16" s="1">
        <v>1504</v>
      </c>
      <c r="E16" s="1">
        <v>772</v>
      </c>
      <c r="F16" s="1">
        <v>7874</v>
      </c>
      <c r="G16" s="1">
        <v>18</v>
      </c>
      <c r="H16" s="1">
        <v>104</v>
      </c>
      <c r="I16" s="1">
        <v>2</v>
      </c>
      <c r="J16" s="1">
        <v>1</v>
      </c>
      <c r="K16" s="1">
        <v>38324</v>
      </c>
      <c r="L16" s="1">
        <v>1</v>
      </c>
      <c r="M16" s="1">
        <v>181</v>
      </c>
      <c r="N16" s="1">
        <v>2242</v>
      </c>
      <c r="O16" s="1">
        <f>SUM(B16:N16)</f>
        <v>51333</v>
      </c>
    </row>
    <row r="17" spans="1:15" x14ac:dyDescent="0.35">
      <c r="A17" s="48">
        <v>44928</v>
      </c>
      <c r="B17" s="1">
        <v>23</v>
      </c>
      <c r="C17" s="1">
        <v>308</v>
      </c>
      <c r="D17" s="1">
        <v>1616</v>
      </c>
      <c r="E17" s="1">
        <v>802</v>
      </c>
      <c r="F17" s="1">
        <v>8527</v>
      </c>
      <c r="G17" s="1">
        <v>18</v>
      </c>
      <c r="H17" s="1">
        <v>104</v>
      </c>
      <c r="I17" s="1">
        <v>2</v>
      </c>
      <c r="J17" s="1">
        <v>1</v>
      </c>
      <c r="K17" s="1">
        <v>38176</v>
      </c>
      <c r="L17" s="1">
        <v>1</v>
      </c>
      <c r="M17" s="1">
        <v>179</v>
      </c>
      <c r="N17" s="1">
        <v>2264</v>
      </c>
      <c r="O17" s="1">
        <f>SUM(B17:N17)</f>
        <v>52021</v>
      </c>
    </row>
    <row r="18" spans="1:15" x14ac:dyDescent="0.35">
      <c r="A18" s="1" t="s">
        <v>25</v>
      </c>
      <c r="B18" s="1">
        <f>B17-B16</f>
        <v>-1</v>
      </c>
      <c r="C18" s="1">
        <f t="shared" ref="C18:O18" si="5">C17-C16</f>
        <v>22</v>
      </c>
      <c r="D18" s="1">
        <f t="shared" si="5"/>
        <v>112</v>
      </c>
      <c r="E18" s="1">
        <f t="shared" si="5"/>
        <v>30</v>
      </c>
      <c r="F18" s="1">
        <f t="shared" si="5"/>
        <v>653</v>
      </c>
      <c r="G18" s="1">
        <f t="shared" si="5"/>
        <v>0</v>
      </c>
      <c r="H18" s="1">
        <f t="shared" si="5"/>
        <v>0</v>
      </c>
      <c r="I18" s="1">
        <f t="shared" si="5"/>
        <v>0</v>
      </c>
      <c r="J18" s="1">
        <f t="shared" si="5"/>
        <v>0</v>
      </c>
      <c r="K18" s="1">
        <f t="shared" si="5"/>
        <v>-148</v>
      </c>
      <c r="L18" s="1">
        <f t="shared" si="5"/>
        <v>0</v>
      </c>
      <c r="M18" s="1">
        <f t="shared" si="5"/>
        <v>-2</v>
      </c>
      <c r="N18" s="1">
        <f t="shared" si="5"/>
        <v>22</v>
      </c>
      <c r="O18" s="1">
        <f t="shared" si="5"/>
        <v>688</v>
      </c>
    </row>
    <row r="21" spans="1:15" ht="16.5" x14ac:dyDescent="0.35">
      <c r="A21" s="53" t="s">
        <v>47</v>
      </c>
      <c r="B21" s="53"/>
      <c r="C21" s="53"/>
      <c r="D21" s="53"/>
      <c r="E21" s="53"/>
      <c r="F21" s="53"/>
      <c r="G21" s="53"/>
      <c r="H21" s="53"/>
      <c r="I21" s="53"/>
    </row>
    <row r="22" spans="1:15" ht="16.5" x14ac:dyDescent="0.35">
      <c r="A22" s="49" t="s">
        <v>49</v>
      </c>
    </row>
    <row r="23" spans="1:15" ht="16.5" x14ac:dyDescent="0.35">
      <c r="A23" s="49" t="s">
        <v>26</v>
      </c>
    </row>
    <row r="24" spans="1:15" ht="16.5" x14ac:dyDescent="0.35">
      <c r="A24" s="49" t="s">
        <v>27</v>
      </c>
    </row>
    <row r="25" spans="1:15" ht="16.5" x14ac:dyDescent="0.35">
      <c r="A25" s="49" t="s">
        <v>44</v>
      </c>
    </row>
  </sheetData>
  <mergeCells count="3">
    <mergeCell ref="D1:P1"/>
    <mergeCell ref="A1:C1"/>
    <mergeCell ref="A21:I21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L19"/>
  <sheetViews>
    <sheetView zoomScale="85" zoomScaleNormal="85" workbookViewId="0">
      <selection activeCell="A14" sqref="A14"/>
    </sheetView>
  </sheetViews>
  <sheetFormatPr defaultRowHeight="14.5" x14ac:dyDescent="0.35"/>
  <cols>
    <col min="1" max="1" width="23.1796875" customWidth="1"/>
    <col min="2" max="2" width="13.1796875" customWidth="1"/>
    <col min="3" max="4" width="15.1796875" customWidth="1"/>
    <col min="5" max="5" width="9.81640625" customWidth="1"/>
    <col min="6" max="6" width="10.54296875" customWidth="1"/>
    <col min="7" max="7" width="9.453125" customWidth="1"/>
    <col min="8" max="8" width="12.453125" customWidth="1"/>
    <col min="9" max="9" width="14.81640625" customWidth="1"/>
    <col min="10" max="10" width="15.1796875" customWidth="1"/>
    <col min="11" max="11" width="16" customWidth="1"/>
    <col min="12" max="12" width="14.453125" customWidth="1"/>
    <col min="13" max="13" width="20.1796875" customWidth="1"/>
    <col min="14" max="14" width="30.1796875" bestFit="1" customWidth="1"/>
    <col min="15" max="15" width="14.453125" bestFit="1" customWidth="1"/>
  </cols>
  <sheetData>
    <row r="1" spans="1:12" x14ac:dyDescent="0.35">
      <c r="A1" s="54" t="s">
        <v>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35">
      <c r="A2" s="1"/>
      <c r="B2" s="55"/>
      <c r="C2" s="56"/>
      <c r="D2" s="56"/>
      <c r="E2" s="56"/>
      <c r="F2" s="56"/>
      <c r="G2" s="56"/>
      <c r="H2" s="56"/>
      <c r="I2" s="57"/>
    </row>
    <row r="3" spans="1:12" s="3" customFormat="1" ht="70.5" customHeight="1" x14ac:dyDescent="0.3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19</v>
      </c>
      <c r="H3" s="25" t="str">
        <f>[1]Sheet1!$G$4</f>
        <v>Imlitex</v>
      </c>
      <c r="I3" s="27" t="s">
        <v>28</v>
      </c>
      <c r="J3" s="4" t="s">
        <v>29</v>
      </c>
      <c r="K3" s="4" t="s">
        <v>30</v>
      </c>
      <c r="L3" s="4" t="s">
        <v>11</v>
      </c>
    </row>
    <row r="4" spans="1:12" x14ac:dyDescent="0.35">
      <c r="A4" s="28" t="s">
        <v>31</v>
      </c>
      <c r="B4" s="29">
        <f>'ESO informacija 01.02'!B4</f>
        <v>120</v>
      </c>
      <c r="C4" s="29">
        <f>'ESO informacija 01.02'!C4</f>
        <v>365</v>
      </c>
      <c r="D4" s="29">
        <f>'ESO informacija 01.02'!D4</f>
        <v>19295</v>
      </c>
      <c r="E4" s="29">
        <f>'ESO informacija 01.02'!E4</f>
        <v>16184</v>
      </c>
      <c r="F4" s="29">
        <f>'ESO informacija 01.02'!F4</f>
        <v>59394</v>
      </c>
      <c r="G4" s="29">
        <f>'ESO informacija 01.02'!H4</f>
        <v>9</v>
      </c>
      <c r="H4" s="29">
        <f>[1]Sheet1!$G$5</f>
        <v>1</v>
      </c>
      <c r="I4" s="30">
        <f>'ESO informacija 01.02'!K4</f>
        <v>95399</v>
      </c>
      <c r="J4" s="10">
        <f>'ESO informacija 01.02'!L4</f>
        <v>97701</v>
      </c>
      <c r="K4" s="10">
        <f>J4-I4</f>
        <v>2302</v>
      </c>
      <c r="L4" s="11">
        <f>K4/J4</f>
        <v>2.3561683094338849E-2</v>
      </c>
    </row>
    <row r="5" spans="1:12" x14ac:dyDescent="0.35">
      <c r="A5" s="28" t="s">
        <v>32</v>
      </c>
      <c r="B5" s="29">
        <f>'ESO informacija 01.02'!B5</f>
        <v>703</v>
      </c>
      <c r="C5" s="29">
        <f>'ESO informacija 01.02'!C5</f>
        <v>3942</v>
      </c>
      <c r="D5" s="29">
        <f>'ESO informacija 01.02'!D5</f>
        <v>76619</v>
      </c>
      <c r="E5" s="29">
        <f>'ESO informacija 01.02'!E5</f>
        <v>74028</v>
      </c>
      <c r="F5" s="29">
        <f>'ESO informacija 01.02'!F5</f>
        <v>537177</v>
      </c>
      <c r="G5" s="29">
        <f>'ESO informacija 01.02'!H5</f>
        <v>49</v>
      </c>
      <c r="H5" s="29">
        <f>[1]Sheet1!$G$6</f>
        <v>0</v>
      </c>
      <c r="I5" s="30">
        <f>'ESO informacija 01.02'!K5</f>
        <v>692753</v>
      </c>
      <c r="J5" s="10">
        <f>'ESO informacija 01.02'!L5</f>
        <v>738873</v>
      </c>
      <c r="K5" s="10">
        <f t="shared" ref="K5:K8" si="0">J5-I5</f>
        <v>46120</v>
      </c>
      <c r="L5" s="11">
        <f t="shared" ref="L5:L7" si="1">K5/J5</f>
        <v>6.2419387364269635E-2</v>
      </c>
    </row>
    <row r="6" spans="1:12" x14ac:dyDescent="0.35">
      <c r="A6" s="28" t="s">
        <v>33</v>
      </c>
      <c r="B6" s="29">
        <f>'ESO informacija 01.02'!B6</f>
        <v>219</v>
      </c>
      <c r="C6" s="29">
        <f>'ESO informacija 01.02'!C6</f>
        <v>1189</v>
      </c>
      <c r="D6" s="29">
        <f>'ESO informacija 01.02'!D6</f>
        <v>30639</v>
      </c>
      <c r="E6" s="29">
        <f>'ESO informacija 01.02'!E6</f>
        <v>34978</v>
      </c>
      <c r="F6" s="29">
        <f>'ESO informacija 01.02'!F6</f>
        <v>333756</v>
      </c>
      <c r="G6" s="29">
        <f>'ESO informacija 01.02'!H6</f>
        <v>18</v>
      </c>
      <c r="H6" s="29">
        <f>[1]Sheet1!$G$7</f>
        <v>13</v>
      </c>
      <c r="I6" s="30">
        <f>'ESO informacija 01.02'!K6</f>
        <v>400948</v>
      </c>
      <c r="J6" s="10">
        <f>'ESO informacija 01.02'!L6</f>
        <v>873295</v>
      </c>
      <c r="K6" s="10">
        <f t="shared" si="0"/>
        <v>472347</v>
      </c>
      <c r="L6" s="11">
        <f t="shared" si="1"/>
        <v>0.54087908438729182</v>
      </c>
    </row>
    <row r="7" spans="1:12" x14ac:dyDescent="0.35">
      <c r="A7" s="31" t="s">
        <v>34</v>
      </c>
      <c r="B7" s="29">
        <f>'ESO informacija 01.02'!B7</f>
        <v>1</v>
      </c>
      <c r="C7" s="29">
        <f>'ESO informacija 01.02'!C7</f>
        <v>1</v>
      </c>
      <c r="D7" s="29">
        <f>'ESO informacija 01.02'!D7</f>
        <v>92</v>
      </c>
      <c r="E7" s="29">
        <f>'ESO informacija 01.02'!E7</f>
        <v>64</v>
      </c>
      <c r="F7" s="29">
        <f>'ESO informacija 01.02'!F7</f>
        <v>31</v>
      </c>
      <c r="G7" s="29">
        <f>'ESO informacija 01.02'!H7</f>
        <v>0</v>
      </c>
      <c r="H7" s="29">
        <f>[1]Sheet1!$G$8</f>
        <v>0</v>
      </c>
      <c r="I7" s="30">
        <f>'ESO informacija 01.02'!K7</f>
        <v>190</v>
      </c>
      <c r="J7" s="10">
        <f>'ESO informacija 01.02'!L7</f>
        <v>337</v>
      </c>
      <c r="K7" s="10">
        <f t="shared" si="0"/>
        <v>147</v>
      </c>
      <c r="L7" s="11">
        <f t="shared" si="1"/>
        <v>0.43620178041543028</v>
      </c>
    </row>
    <row r="8" spans="1:12" x14ac:dyDescent="0.35">
      <c r="A8" s="28" t="s">
        <v>35</v>
      </c>
      <c r="B8" s="30">
        <f>SUM(B4:B7)</f>
        <v>1043</v>
      </c>
      <c r="C8" s="30">
        <f t="shared" ref="C8:I8" si="2">SUM(C4:C7)</f>
        <v>5497</v>
      </c>
      <c r="D8" s="30">
        <f t="shared" si="2"/>
        <v>126645</v>
      </c>
      <c r="E8" s="30">
        <f t="shared" si="2"/>
        <v>125254</v>
      </c>
      <c r="F8" s="30">
        <f t="shared" si="2"/>
        <v>930358</v>
      </c>
      <c r="G8" s="30">
        <f t="shared" si="2"/>
        <v>76</v>
      </c>
      <c r="H8" s="30">
        <f t="shared" si="2"/>
        <v>14</v>
      </c>
      <c r="I8" s="30">
        <f t="shared" si="2"/>
        <v>1189290</v>
      </c>
      <c r="J8" s="12">
        <f>'ESO informacija 01.02'!L8</f>
        <v>1710206</v>
      </c>
      <c r="K8" s="13">
        <f t="shared" si="0"/>
        <v>520916</v>
      </c>
      <c r="L8" s="14"/>
    </row>
    <row r="9" spans="1:12" ht="29" x14ac:dyDescent="0.35">
      <c r="A9" s="2" t="s">
        <v>36</v>
      </c>
      <c r="B9" s="15">
        <f t="shared" ref="B9:H9" si="3">B4/$I$4</f>
        <v>1.2578748204907808E-3</v>
      </c>
      <c r="C9" s="15">
        <f t="shared" si="3"/>
        <v>3.826035912326125E-3</v>
      </c>
      <c r="D9" s="15">
        <f t="shared" si="3"/>
        <v>0.20225578884474679</v>
      </c>
      <c r="E9" s="15">
        <f t="shared" si="3"/>
        <v>0.16964538412352331</v>
      </c>
      <c r="F9" s="15">
        <f t="shared" si="3"/>
        <v>0.62258514240191198</v>
      </c>
      <c r="G9" s="16">
        <f t="shared" si="3"/>
        <v>9.434061153680856E-5</v>
      </c>
      <c r="H9" s="15">
        <f t="shared" si="3"/>
        <v>1.0482290170756506E-5</v>
      </c>
      <c r="I9" s="17"/>
      <c r="J9" s="18">
        <f>I4/J4</f>
        <v>0.97643831690566119</v>
      </c>
      <c r="K9" s="18">
        <f>K4/J4</f>
        <v>2.3561683094338849E-2</v>
      </c>
      <c r="L9" s="14"/>
    </row>
    <row r="10" spans="1:12" ht="29" x14ac:dyDescent="0.35">
      <c r="A10" s="2" t="s">
        <v>37</v>
      </c>
      <c r="B10" s="15">
        <f t="shared" ref="B10:H10" si="4">B5/$I$5</f>
        <v>1.0147917078670175E-3</v>
      </c>
      <c r="C10" s="15">
        <f t="shared" si="4"/>
        <v>5.69033984695844E-3</v>
      </c>
      <c r="D10" s="15">
        <f t="shared" si="4"/>
        <v>0.11060074802996162</v>
      </c>
      <c r="E10" s="15">
        <f t="shared" si="4"/>
        <v>0.10686059822187706</v>
      </c>
      <c r="F10" s="15">
        <f t="shared" si="4"/>
        <v>0.77542356366554888</v>
      </c>
      <c r="G10" s="16">
        <f t="shared" si="4"/>
        <v>7.0732281202679739E-5</v>
      </c>
      <c r="H10" s="15">
        <f t="shared" si="4"/>
        <v>0</v>
      </c>
      <c r="I10" s="17"/>
      <c r="J10" s="18">
        <f>I5/J5</f>
        <v>0.93758061263573034</v>
      </c>
      <c r="K10" s="18">
        <f>K5/J5</f>
        <v>6.2419387364269635E-2</v>
      </c>
      <c r="L10" s="14"/>
    </row>
    <row r="11" spans="1:12" ht="29" x14ac:dyDescent="0.35">
      <c r="A11" s="2" t="s">
        <v>38</v>
      </c>
      <c r="B11" s="15">
        <f t="shared" ref="B11:H11" si="5">B6/$I$6</f>
        <v>5.4620549298163351E-4</v>
      </c>
      <c r="C11" s="15">
        <f t="shared" si="5"/>
        <v>2.9654718317587317E-3</v>
      </c>
      <c r="D11" s="15">
        <f t="shared" si="5"/>
        <v>7.641639314823867E-2</v>
      </c>
      <c r="E11" s="15">
        <f t="shared" si="5"/>
        <v>8.723824535850036E-2</v>
      </c>
      <c r="F11" s="15">
        <f t="shared" si="5"/>
        <v>0.8324171713040095</v>
      </c>
      <c r="G11" s="19">
        <f t="shared" si="5"/>
        <v>4.4893602162873985E-5</v>
      </c>
      <c r="H11" s="15">
        <f t="shared" si="5"/>
        <v>3.2423157117631213E-5</v>
      </c>
      <c r="I11" s="17"/>
      <c r="J11" s="18">
        <f>I6/J6</f>
        <v>0.45912091561270818</v>
      </c>
      <c r="K11" s="18">
        <f>K6/J6</f>
        <v>0.54087908438729182</v>
      </c>
      <c r="L11" s="14"/>
    </row>
    <row r="12" spans="1:12" ht="29" x14ac:dyDescent="0.35">
      <c r="A12" s="2" t="s">
        <v>39</v>
      </c>
      <c r="B12" s="15">
        <f t="shared" ref="B12:H12" si="6">B7/$I$7</f>
        <v>5.263157894736842E-3</v>
      </c>
      <c r="C12" s="15">
        <f t="shared" si="6"/>
        <v>5.263157894736842E-3</v>
      </c>
      <c r="D12" s="15">
        <f t="shared" si="6"/>
        <v>0.48421052631578948</v>
      </c>
      <c r="E12" s="15">
        <f t="shared" si="6"/>
        <v>0.33684210526315789</v>
      </c>
      <c r="F12" s="15">
        <f t="shared" si="6"/>
        <v>0.16315789473684211</v>
      </c>
      <c r="G12" s="15">
        <f t="shared" si="6"/>
        <v>0</v>
      </c>
      <c r="H12" s="15">
        <f t="shared" si="6"/>
        <v>0</v>
      </c>
      <c r="I12" s="17"/>
      <c r="J12" s="18">
        <f>I7/J7</f>
        <v>0.56379821958456977</v>
      </c>
      <c r="K12" s="18">
        <f>K7/J7</f>
        <v>0.43620178041543028</v>
      </c>
      <c r="L12" s="14"/>
    </row>
    <row r="13" spans="1:12" ht="29" x14ac:dyDescent="0.35">
      <c r="A13" s="2" t="s">
        <v>40</v>
      </c>
      <c r="B13" s="15">
        <f t="shared" ref="B13:H13" si="7">B8/$I$8</f>
        <v>8.7699383665884687E-4</v>
      </c>
      <c r="C13" s="15">
        <f t="shared" si="7"/>
        <v>4.6220854459383329E-3</v>
      </c>
      <c r="D13" s="15">
        <f t="shared" si="7"/>
        <v>0.10648790454809172</v>
      </c>
      <c r="E13" s="15">
        <f t="shared" si="7"/>
        <v>0.10531829915327633</v>
      </c>
      <c r="F13" s="15">
        <f t="shared" si="7"/>
        <v>0.78228018397531296</v>
      </c>
      <c r="G13" s="19">
        <f t="shared" si="7"/>
        <v>6.3903673620395359E-5</v>
      </c>
      <c r="H13" s="15">
        <f t="shared" si="7"/>
        <v>1.1771729351125462E-5</v>
      </c>
      <c r="I13" s="17"/>
      <c r="J13" s="18">
        <f>I8/J8</f>
        <v>0.69540745383889424</v>
      </c>
      <c r="K13" s="18">
        <f>K8/J8</f>
        <v>0.30459254616110576</v>
      </c>
      <c r="L13" s="14"/>
    </row>
    <row r="14" spans="1:12" x14ac:dyDescent="0.35">
      <c r="A14" s="5" t="s">
        <v>41</v>
      </c>
    </row>
    <row r="15" spans="1:12" x14ac:dyDescent="0.35">
      <c r="I15" s="20"/>
    </row>
    <row r="16" spans="1:12" x14ac:dyDescent="0.35">
      <c r="I16" s="20"/>
    </row>
    <row r="17" spans="9:9" x14ac:dyDescent="0.35">
      <c r="I17" s="20"/>
    </row>
    <row r="18" spans="9:9" x14ac:dyDescent="0.35">
      <c r="I18" s="20"/>
    </row>
    <row r="19" spans="9:9" x14ac:dyDescent="0.35">
      <c r="I19" s="20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G14" sqref="G14"/>
    </sheetView>
  </sheetViews>
  <sheetFormatPr defaultRowHeight="14.5" x14ac:dyDescent="0.35"/>
  <cols>
    <col min="1" max="1" width="23" bestFit="1" customWidth="1"/>
    <col min="2" max="2" width="13.81640625" customWidth="1"/>
    <col min="3" max="3" width="18.54296875" bestFit="1" customWidth="1"/>
    <col min="4" max="4" width="14.7265625" bestFit="1" customWidth="1"/>
    <col min="5" max="5" width="16" bestFit="1" customWidth="1"/>
    <col min="6" max="6" width="14.1796875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.1796875" customWidth="1"/>
    <col min="16" max="16" width="14.453125" bestFit="1" customWidth="1"/>
  </cols>
  <sheetData>
    <row r="1" spans="1:15" x14ac:dyDescent="0.35">
      <c r="A1" s="54" t="s">
        <v>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35">
      <c r="A3" s="2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tr">
        <f>'ESO informacija 01.02'!G3</f>
        <v>Imlitex</v>
      </c>
      <c r="H3" s="25" t="s">
        <v>19</v>
      </c>
      <c r="I3" s="25" t="s">
        <v>42</v>
      </c>
      <c r="J3" s="25"/>
      <c r="K3" s="26" t="s">
        <v>8</v>
      </c>
      <c r="L3" s="4" t="s">
        <v>9</v>
      </c>
      <c r="M3" s="4" t="s">
        <v>10</v>
      </c>
      <c r="N3" s="4" t="s">
        <v>11</v>
      </c>
      <c r="O3" s="4" t="s">
        <v>12</v>
      </c>
    </row>
    <row r="4" spans="1:15" x14ac:dyDescent="0.35">
      <c r="A4" s="1">
        <v>1</v>
      </c>
      <c r="B4" s="21">
        <f>'ESO informacija 01.02'!B4</f>
        <v>120</v>
      </c>
      <c r="C4" s="21">
        <f>'ESO informacija 01.02'!C4</f>
        <v>365</v>
      </c>
      <c r="D4" s="21">
        <f>'ESO informacija 01.02'!D4</f>
        <v>19295</v>
      </c>
      <c r="E4" s="21">
        <f>'ESO informacija 01.02'!E4</f>
        <v>16184</v>
      </c>
      <c r="F4" s="21">
        <f>'ESO informacija 01.02'!F4</f>
        <v>59394</v>
      </c>
      <c r="G4" s="21">
        <f>'ESO informacija 01.02'!G4</f>
        <v>1</v>
      </c>
      <c r="H4" s="21">
        <f>'ESO informacija 01.02'!H4</f>
        <v>9</v>
      </c>
      <c r="I4" s="24">
        <f>'ESO informacija 01.02'!P4</f>
        <v>31</v>
      </c>
      <c r="J4" s="21">
        <f>'ESO informacija 01.02'!J4</f>
        <v>0</v>
      </c>
      <c r="K4" s="21">
        <f>'ESO informacija 01.02'!K4</f>
        <v>95399</v>
      </c>
      <c r="L4" s="7">
        <f>'ESO informacija 01.02'!L4</f>
        <v>97701</v>
      </c>
      <c r="M4" s="7">
        <f>L4-K4</f>
        <v>2302</v>
      </c>
      <c r="N4" s="6">
        <f>M4/L4</f>
        <v>2.3561683094338849E-2</v>
      </c>
      <c r="O4" s="6">
        <f>1-N4</f>
        <v>0.97643831690566119</v>
      </c>
    </row>
    <row r="5" spans="1:15" x14ac:dyDescent="0.35">
      <c r="A5" s="1">
        <v>2</v>
      </c>
      <c r="B5" s="21">
        <f>'ESO informacija 01.02'!B5</f>
        <v>703</v>
      </c>
      <c r="C5" s="21">
        <f>'ESO informacija 01.02'!C5</f>
        <v>3942</v>
      </c>
      <c r="D5" s="21">
        <f>'ESO informacija 01.02'!D5</f>
        <v>76619</v>
      </c>
      <c r="E5" s="21">
        <f>'ESO informacija 01.02'!E5</f>
        <v>74028</v>
      </c>
      <c r="F5" s="21">
        <f>'ESO informacija 01.02'!F5</f>
        <v>537177</v>
      </c>
      <c r="G5" s="21">
        <f>'ESO informacija 01.02'!G5</f>
        <v>0</v>
      </c>
      <c r="H5" s="21">
        <f>'ESO informacija 01.02'!H5</f>
        <v>49</v>
      </c>
      <c r="I5" s="24">
        <f>'ESO informacija 01.02'!P5</f>
        <v>235</v>
      </c>
      <c r="J5" s="21">
        <f>'ESO informacija 01.02'!J5</f>
        <v>0</v>
      </c>
      <c r="K5" s="21">
        <f>'ESO informacija 01.02'!K5</f>
        <v>692753</v>
      </c>
      <c r="L5" s="7">
        <f>'ESO informacija 01.02'!L5</f>
        <v>738873</v>
      </c>
      <c r="M5" s="7">
        <f t="shared" ref="M5:M8" si="0">L5-K5</f>
        <v>46120</v>
      </c>
      <c r="N5" s="6">
        <f t="shared" ref="N5:N8" si="1">M5/L5</f>
        <v>6.2419387364269635E-2</v>
      </c>
      <c r="O5" s="6">
        <f t="shared" ref="O5:O8" si="2">1-N5</f>
        <v>0.93758061263573034</v>
      </c>
    </row>
    <row r="6" spans="1:15" x14ac:dyDescent="0.35">
      <c r="A6" s="1">
        <v>3</v>
      </c>
      <c r="B6" s="21">
        <f>'ESO informacija 01.02'!B6</f>
        <v>219</v>
      </c>
      <c r="C6" s="21">
        <f>'ESO informacija 01.02'!C6</f>
        <v>1189</v>
      </c>
      <c r="D6" s="21">
        <f>'ESO informacija 01.02'!D6</f>
        <v>30639</v>
      </c>
      <c r="E6" s="21">
        <f>'ESO informacija 01.02'!E6</f>
        <v>34978</v>
      </c>
      <c r="F6" s="21">
        <f>'ESO informacija 01.02'!F6</f>
        <v>333756</v>
      </c>
      <c r="G6" s="21">
        <f>'ESO informacija 01.02'!G6</f>
        <v>25</v>
      </c>
      <c r="H6" s="21">
        <f>'ESO informacija 01.02'!H6</f>
        <v>18</v>
      </c>
      <c r="I6" s="24">
        <f>'ESO informacija 01.02'!P6</f>
        <v>124</v>
      </c>
      <c r="J6" s="21">
        <f>'ESO informacija 01.02'!J6</f>
        <v>0</v>
      </c>
      <c r="K6" s="21">
        <f>'ESO informacija 01.02'!K6</f>
        <v>400948</v>
      </c>
      <c r="L6" s="7">
        <f>'ESO informacija 01.02'!L6</f>
        <v>873295</v>
      </c>
      <c r="M6" s="7">
        <f t="shared" si="0"/>
        <v>472347</v>
      </c>
      <c r="N6" s="6">
        <f t="shared" si="1"/>
        <v>0.54087908438729182</v>
      </c>
      <c r="O6" s="6">
        <f t="shared" si="2"/>
        <v>0.45912091561270818</v>
      </c>
    </row>
    <row r="7" spans="1:15" x14ac:dyDescent="0.35">
      <c r="A7" s="1" t="s">
        <v>14</v>
      </c>
      <c r="B7" s="21">
        <f>'ESO informacija 01.02'!B7</f>
        <v>1</v>
      </c>
      <c r="C7" s="21">
        <f>'ESO informacija 01.02'!C7</f>
        <v>1</v>
      </c>
      <c r="D7" s="21">
        <f>'ESO informacija 01.02'!D7</f>
        <v>92</v>
      </c>
      <c r="E7" s="21">
        <f>'ESO informacija 01.02'!E7</f>
        <v>64</v>
      </c>
      <c r="F7" s="21">
        <f>'ESO informacija 01.02'!F7</f>
        <v>31</v>
      </c>
      <c r="G7" s="21">
        <f>'ESO informacija 01.02'!G7</f>
        <v>0</v>
      </c>
      <c r="H7" s="21">
        <f>'ESO informacija 01.02'!H7</f>
        <v>0</v>
      </c>
      <c r="I7" s="24">
        <f>'ESO informacija 01.02'!P7</f>
        <v>1</v>
      </c>
      <c r="J7" s="21">
        <f>'ESO informacija 01.02'!J7</f>
        <v>0</v>
      </c>
      <c r="K7" s="21">
        <f>'ESO informacija 01.02'!K7</f>
        <v>190</v>
      </c>
      <c r="L7" s="7">
        <f>'ESO informacija 01.02'!L7</f>
        <v>337</v>
      </c>
      <c r="M7" s="7">
        <f t="shared" si="0"/>
        <v>147</v>
      </c>
      <c r="N7" s="6">
        <f t="shared" si="1"/>
        <v>0.43620178041543028</v>
      </c>
      <c r="O7" s="6">
        <f t="shared" si="2"/>
        <v>0.56379821958456966</v>
      </c>
    </row>
    <row r="8" spans="1:15" x14ac:dyDescent="0.35">
      <c r="A8" s="1" t="s">
        <v>15</v>
      </c>
      <c r="B8" s="24">
        <f>SUM(B4:B7)</f>
        <v>1043</v>
      </c>
      <c r="C8" s="24">
        <f t="shared" ref="C8:J8" si="3">SUM(C4:C7)</f>
        <v>5497</v>
      </c>
      <c r="D8" s="24">
        <f t="shared" si="3"/>
        <v>126645</v>
      </c>
      <c r="E8" s="24">
        <f t="shared" si="3"/>
        <v>125254</v>
      </c>
      <c r="F8" s="24">
        <f t="shared" si="3"/>
        <v>930358</v>
      </c>
      <c r="G8" s="24">
        <f t="shared" si="3"/>
        <v>26</v>
      </c>
      <c r="H8" s="24">
        <f t="shared" si="3"/>
        <v>76</v>
      </c>
      <c r="I8" s="24">
        <f t="shared" si="3"/>
        <v>391</v>
      </c>
      <c r="J8" s="24">
        <f t="shared" si="3"/>
        <v>0</v>
      </c>
      <c r="K8" s="24">
        <f>SUM(B8:J8)</f>
        <v>1189290</v>
      </c>
      <c r="L8" s="7">
        <f>SUM(L4:L7)</f>
        <v>1710206</v>
      </c>
      <c r="M8" s="7">
        <f t="shared" si="0"/>
        <v>520916</v>
      </c>
      <c r="N8" s="6">
        <f t="shared" si="1"/>
        <v>0.30459254616110576</v>
      </c>
      <c r="O8" s="6">
        <f t="shared" si="2"/>
        <v>0.69540745383889424</v>
      </c>
    </row>
    <row r="10" spans="1:15" x14ac:dyDescent="0.35">
      <c r="A10" t="s">
        <v>43</v>
      </c>
      <c r="B10" s="34">
        <f>B8-'ESO informacija 01.02'!B8</f>
        <v>0</v>
      </c>
      <c r="C10" s="34">
        <f>C8-'ESO informacija 01.02'!C8</f>
        <v>0</v>
      </c>
      <c r="D10" s="34">
        <f>D8-'ESO informacija 01.02'!D8</f>
        <v>0</v>
      </c>
      <c r="E10" s="34">
        <f>E8-'ESO informacija 01.02'!E8</f>
        <v>0</v>
      </c>
      <c r="F10" s="34">
        <f>F8-'ESO informacija 01.02'!F8</f>
        <v>0</v>
      </c>
      <c r="G10" s="34">
        <f>G8-'ESO informacija 01.02'!G8</f>
        <v>0</v>
      </c>
      <c r="H10" s="34">
        <f>H8-'ESO informacija 01.02'!H8</f>
        <v>0</v>
      </c>
      <c r="I10" s="34">
        <f>I8-'ESO informacija 01.02'!I8-'ESO informacija 01.02'!P8</f>
        <v>0</v>
      </c>
      <c r="J10" s="34">
        <f>J8-'ESO informacija 01.02'!J8</f>
        <v>0</v>
      </c>
      <c r="K10" s="34">
        <f>K8-'ESO informacija 01.02'!K8</f>
        <v>0</v>
      </c>
      <c r="L10" s="34">
        <f>L8-'ESO informacija 01.02'!L8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0AA9F-310D-4C20-8E0E-20958B26F831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0cd3c6b2-0c94-4514-a258-436dcc95bfc8"/>
    <ds:schemaRef ds:uri="b4e5c526-2a0f-47d3-8da2-7a4c66b168a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4A8BABE-1790-4E95-AAFA-C7C79F17C882}"/>
</file>

<file path=customXml/itemProps3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01.02</vt:lpstr>
      <vt:lpstr>1. Grafikai 01.02</vt:lpstr>
      <vt:lpstr>2. Tinklapiui 01.02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Dainius Zamuiskas</cp:lastModifiedBy>
  <cp:revision/>
  <dcterms:created xsi:type="dcterms:W3CDTF">2015-06-05T18:17:20Z</dcterms:created>
  <dcterms:modified xsi:type="dcterms:W3CDTF">2023-01-02T12:03:19Z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