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.maciute\Desktop\Failai\D\VERT_talpinimas\2023-02-07\"/>
    </mc:Choice>
  </mc:AlternateContent>
  <xr:revisionPtr revIDLastSave="0" documentId="8_{4157197F-90A5-49B0-8E7F-5E3C8E9EB4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O informacija 02.06" sheetId="7" r:id="rId1"/>
    <sheet name="1. Grafikai 02.06" sheetId="8" r:id="rId2"/>
    <sheet name="2. Tinklapiui 02.06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I4" i="8"/>
  <c r="I6" i="8"/>
  <c r="I7" i="8"/>
  <c r="N8" i="9" l="1"/>
  <c r="O8" i="9" s="1"/>
  <c r="I5" i="8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l="1"/>
  <c r="O8" i="7" s="1"/>
  <c r="M10" i="9"/>
  <c r="O4" i="7"/>
</calcChain>
</file>

<file path=xl/sharedStrings.xml><?xml version="1.0" encoding="utf-8"?>
<sst xmlns="http://schemas.openxmlformats.org/spreadsheetml/2006/main" count="84" uniqueCount="50">
  <si>
    <t>Importuojama dalis į sheetą "Grafikai 02.06" pilkai pažymėta</t>
  </si>
  <si>
    <t xml:space="preserve">                                                                                              2023 m. vasario mėn. 6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</si>
  <si>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</si>
  <si>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</si>
  <si>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</si>
  <si>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</si>
  <si>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</si>
  <si>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</si>
  <si>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</si>
  <si>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</si>
  <si>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</si>
  <si>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</si>
  <si>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</si>
  <si>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</si>
  <si>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</si>
  <si>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</si>
  <si>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</si>
  <si>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</si>
  <si>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</si>
  <si>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</si>
  <si>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</si>
  <si>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</si>
  <si>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</si>
  <si>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</si>
  <si>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</si>
  <si>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</si>
  <si>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</si>
  <si>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</si>
  <si>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</si>
  <si>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2023.03.01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</si>
  <si>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</si>
  <si>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</si>
  <si>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</si>
  <si>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vasario mėn. 6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</si>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</sst>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02.06'!$I$3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02.06'!$I$4</c:f>
              <c:numCache>
                <c:formatCode>#\ ##0\ _€</c:formatCode>
                <c:ptCount val="1"/>
                <c:pt idx="0">
                  <c:v>95298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02.06'!$K$3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02.06'!$K$4</c:f>
              <c:numCache>
                <c:formatCode>#\ ##0\ _€</c:formatCode>
                <c:ptCount val="1"/>
                <c:pt idx="0">
                  <c:v>2394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02.06'!$A$4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B2E48E-33AA-45B1-8691-8C71C88B7B0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244E81-9D3E-4334-B5C2-53674E7EC7B2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E703F5-7CCE-44D5-B525-36F11662C44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2BE514-DA63-44DE-AF2F-7969A67046D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271247-E9FE-4C6B-8488-06360E4AC3BE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A497050-C037-4155-95A8-0EB92CF5C35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C6C0D3-9F5E-4675-92BB-E33E1616C08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02.06'!$B$4:$H$4</c:f>
              <c:numCache>
                <c:formatCode>#\ ##0\ _€</c:formatCode>
                <c:ptCount val="7"/>
                <c:pt idx="0">
                  <c:v>113</c:v>
                </c:pt>
                <c:pt idx="1">
                  <c:v>359</c:v>
                </c:pt>
                <c:pt idx="2">
                  <c:v>20663</c:v>
                </c:pt>
                <c:pt idx="3">
                  <c:v>16386</c:v>
                </c:pt>
                <c:pt idx="4">
                  <c:v>57725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21,7%</c:v>
                  </c:pt>
                  <c:pt idx="3">
                    <c:v>17,2%</c:v>
                  </c:pt>
                  <c:pt idx="4">
                    <c:v>60,6%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02.06'!$A$5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FBF32A-D070-4B43-BC31-EB3D5EFD1B6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5A3D804-AB02-441B-B7DE-D21677DA326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586C9F-5FB0-4E44-96B5-59D8C2587932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C1EC400-9FA1-4139-8770-CA29E6610A6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BF4107A-5616-4BF3-9F71-A95F13BE55A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F72A064-DF86-4CF9-AABB-8CDECD139E5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EBFCAC4-FF5F-4331-91A4-CFE148B3E84E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02.06'!$B$5:$H$5</c:f>
              <c:numCache>
                <c:formatCode>#\ ##0\ _€</c:formatCode>
                <c:ptCount val="7"/>
                <c:pt idx="0">
                  <c:v>693</c:v>
                </c:pt>
                <c:pt idx="1">
                  <c:v>3889</c:v>
                </c:pt>
                <c:pt idx="2">
                  <c:v>79795</c:v>
                </c:pt>
                <c:pt idx="3">
                  <c:v>74679</c:v>
                </c:pt>
                <c:pt idx="4">
                  <c:v>535312</c:v>
                </c:pt>
                <c:pt idx="5">
                  <c:v>50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11,5%</c:v>
                  </c:pt>
                  <c:pt idx="3">
                    <c:v>10,8%</c:v>
                  </c:pt>
                  <c:pt idx="4">
                    <c:v>77,1%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02.06'!$A$6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9F3C76-83D7-4146-BA88-1E816AA9E3AD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5B2DB96E-B761-460B-9991-1CB9527F6F3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A6B281-B248-4619-85A1-E2242326FEB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119F49E-02FF-455E-AFD1-ACC8063E691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44FCB7-8DD5-405D-B646-DD35DC599B4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A3475CC-05AF-4E5B-AE07-6F0B9B9BB9DB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25C9ED5-7F0C-4B84-8DB7-183B17113EB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02.06'!$B$6:$H$6</c:f>
              <c:numCache>
                <c:formatCode>#\ ##0\ _€</c:formatCode>
                <c:ptCount val="7"/>
                <c:pt idx="0">
                  <c:v>214</c:v>
                </c:pt>
                <c:pt idx="1">
                  <c:v>1184</c:v>
                </c:pt>
                <c:pt idx="2">
                  <c:v>32406</c:v>
                </c:pt>
                <c:pt idx="3">
                  <c:v>35353</c:v>
                </c:pt>
                <c:pt idx="4">
                  <c:v>333186</c:v>
                </c:pt>
                <c:pt idx="5">
                  <c:v>18</c:v>
                </c:pt>
                <c:pt idx="6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8,0%</c:v>
                  </c:pt>
                  <c:pt idx="3">
                    <c:v>8,8%</c:v>
                  </c:pt>
                  <c:pt idx="4">
                    <c:v>82,7%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02.06'!$A$7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02.06'!$B$3:$H$3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02.06'!$B$7:$H$7</c:f>
              <c:numCache>
                <c:formatCode>#\ ##0\ _€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98</c:v>
                </c:pt>
                <c:pt idx="3">
                  <c:v>66</c:v>
                </c:pt>
                <c:pt idx="4">
                  <c:v>31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02.06'!$A$8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4C9FAF3-60B0-4A36-9AFA-4D8B567E474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F2756C4-67D4-4D86-B4D4-6F81B2CB8C1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F203B19-6A2F-428B-B91F-3A67F441AC44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6901072-AE8A-47A6-9452-BF55083B888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042B9BB-0269-40A6-888E-72305183A14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D9BAAC5-D672-40CC-B323-79C2B4FF3B7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3301814-67C4-4450-AAC6-9512D98503D4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02.06'!$B$8:$H$8</c:f>
              <c:numCache>
                <c:formatCode>#\ ##0\ _€</c:formatCode>
                <c:ptCount val="7"/>
                <c:pt idx="0">
                  <c:v>1020</c:v>
                </c:pt>
                <c:pt idx="1">
                  <c:v>5432</c:v>
                </c:pt>
                <c:pt idx="2">
                  <c:v>132962</c:v>
                </c:pt>
                <c:pt idx="3">
                  <c:v>126484</c:v>
                </c:pt>
                <c:pt idx="4">
                  <c:v>926254</c:v>
                </c:pt>
                <c:pt idx="5">
                  <c:v>77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02.06'!$B$13:$H$13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11,1%</c:v>
                  </c:pt>
                  <c:pt idx="3">
                    <c:v>10,6%</c:v>
                  </c:pt>
                  <c:pt idx="4">
                    <c:v>77,6%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02.06'!$I$3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CD0F8D-4506-477D-9106-E2E264CA654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C6557A4-F47D-4725-B489-8ACD221D380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02.06'!$I$5</c:f>
              <c:numCache>
                <c:formatCode>#\ ##0\ _€</c:formatCode>
                <c:ptCount val="1"/>
                <c:pt idx="0">
                  <c:v>694673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02.06'!$K$3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A3A12FD-E353-4DA7-98C6-DBA4D3979C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494069A-C494-47C7-9180-C2CE4170733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02.06'!$K$5</c:f>
              <c:numCache>
                <c:formatCode>#\ ##0\ _€</c:formatCode>
                <c:ptCount val="1"/>
                <c:pt idx="0">
                  <c:v>44143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02.06'!$I$3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A36899-0B7E-421D-8914-BF20AF591FE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9E7DA86-90D4-4A44-8E7A-0907B49FBF0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0A27F7-A6EA-4027-AC0A-6BEB28DEBC1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D384CC4-FB9B-4CF7-AB23-F482E53ADDA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BFCC1D-52D4-48A3-89DC-FC40BC795CD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F274C72-D133-4D90-B6D7-9FA305C9118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9828D2-C4A1-45FB-A79E-56606DBF057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FC738D7-2A36-45F1-8309-FB28090F2A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02.06'!$I$4:$I$8</c:f>
              <c:numCache>
                <c:formatCode>#\ ##0\ _€</c:formatCode>
                <c:ptCount val="5"/>
                <c:pt idx="0">
                  <c:v>95298</c:v>
                </c:pt>
                <c:pt idx="1">
                  <c:v>694673</c:v>
                </c:pt>
                <c:pt idx="2">
                  <c:v>403122</c:v>
                </c:pt>
                <c:pt idx="3">
                  <c:v>218</c:v>
                </c:pt>
                <c:pt idx="4">
                  <c:v>1193311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29%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02.06'!$K$3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962AA0-FD61-4564-B1CB-4C2CB0DB8BB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7811EDB-919E-44B9-9F27-4694A50FC7B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02.06'!$A$4:$A$8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02.06'!$K$4:$K$8</c:f>
              <c:numCache>
                <c:formatCode>#\ ##0\ _€</c:formatCode>
                <c:ptCount val="5"/>
                <c:pt idx="0">
                  <c:v>2394</c:v>
                </c:pt>
                <c:pt idx="1">
                  <c:v>44143</c:v>
                </c:pt>
                <c:pt idx="2">
                  <c:v>471919</c:v>
                </c:pt>
                <c:pt idx="3">
                  <c:v>529</c:v>
                </c:pt>
                <c:pt idx="4" formatCode="_-* #\ ##0\ _€_-;\-* #\ ##0\ _€_-;_-* &quot;-&quot;\ _€_-;_-@_-">
                  <c:v>518985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02.06'!$K$9:$K$13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71%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G29" sqref="G29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23.81640625" customWidth="1"/>
    <col min="17" max="17" width="14.26953125" bestFit="1" customWidth="1"/>
  </cols>
  <sheetData>
    <row r="1" spans="1:18" x14ac:dyDescent="0.35">
      <c r="A1" s="51" t="s">
        <v>0</v>
      </c>
      <c r="B1" s="51"/>
      <c r="C1" s="51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x14ac:dyDescent="0.3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1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 x14ac:dyDescent="0.35">
      <c r="A4" s="20">
        <v>1</v>
      </c>
      <c r="B4" s="36">
        <v>113</v>
      </c>
      <c r="C4" s="37">
        <v>359</v>
      </c>
      <c r="D4" s="37">
        <v>20663</v>
      </c>
      <c r="E4" s="37">
        <v>16386</v>
      </c>
      <c r="F4" s="37">
        <v>57725</v>
      </c>
      <c r="G4" s="37">
        <v>1</v>
      </c>
      <c r="H4" s="37">
        <v>9</v>
      </c>
      <c r="I4" s="37">
        <v>0</v>
      </c>
      <c r="J4" s="37">
        <v>0</v>
      </c>
      <c r="K4" s="32">
        <f>SUM(B4:J4)+P4</f>
        <v>95298</v>
      </c>
      <c r="L4" s="31">
        <v>97692</v>
      </c>
      <c r="M4" s="7">
        <f>L4-K4</f>
        <v>2394</v>
      </c>
      <c r="N4" s="6">
        <f>M4/L4</f>
        <v>2.4505588993981083E-2</v>
      </c>
      <c r="O4" s="6">
        <f>1-N4</f>
        <v>0.97549441100601897</v>
      </c>
      <c r="P4" s="40">
        <v>42</v>
      </c>
      <c r="Q4" s="35"/>
      <c r="R4" s="35"/>
    </row>
    <row r="5" spans="1:18" x14ac:dyDescent="0.35">
      <c r="A5" s="20">
        <v>2</v>
      </c>
      <c r="B5" s="38">
        <v>693</v>
      </c>
      <c r="C5" s="39">
        <v>3889</v>
      </c>
      <c r="D5" s="39">
        <v>79795</v>
      </c>
      <c r="E5" s="39">
        <v>74679</v>
      </c>
      <c r="F5" s="39">
        <v>535312</v>
      </c>
      <c r="G5" s="39"/>
      <c r="H5" s="39">
        <v>50</v>
      </c>
      <c r="I5" s="39">
        <v>0</v>
      </c>
      <c r="J5" s="39">
        <v>0</v>
      </c>
      <c r="K5" s="32">
        <f t="shared" ref="K5:K7" si="0">SUM(B5:J5)+P5</f>
        <v>694673</v>
      </c>
      <c r="L5" s="31">
        <v>738816</v>
      </c>
      <c r="M5" s="7">
        <f t="shared" ref="M5:M8" si="1">L5-K5</f>
        <v>44143</v>
      </c>
      <c r="N5" s="6">
        <f t="shared" ref="N5:N8" si="2">M5/L5</f>
        <v>5.9748299982674981E-2</v>
      </c>
      <c r="O5" s="6">
        <f t="shared" ref="O5:O8" si="3">1-N5</f>
        <v>0.94025170001732505</v>
      </c>
      <c r="P5" s="40">
        <v>255</v>
      </c>
      <c r="Q5" s="35"/>
      <c r="R5" s="35"/>
    </row>
    <row r="6" spans="1:18" x14ac:dyDescent="0.35">
      <c r="A6" s="20">
        <v>3</v>
      </c>
      <c r="B6" s="38">
        <v>214</v>
      </c>
      <c r="C6" s="39">
        <v>1184</v>
      </c>
      <c r="D6" s="39">
        <v>32406</v>
      </c>
      <c r="E6" s="39">
        <v>35353</v>
      </c>
      <c r="F6" s="39">
        <v>333186</v>
      </c>
      <c r="G6" s="39">
        <v>26</v>
      </c>
      <c r="H6" s="39">
        <v>18</v>
      </c>
      <c r="I6" s="39">
        <v>0</v>
      </c>
      <c r="J6" s="39">
        <v>0</v>
      </c>
      <c r="K6" s="32">
        <f t="shared" si="0"/>
        <v>403122</v>
      </c>
      <c r="L6" s="31">
        <v>875041</v>
      </c>
      <c r="M6" s="7">
        <f t="shared" si="1"/>
        <v>471919</v>
      </c>
      <c r="N6" s="6">
        <f t="shared" si="2"/>
        <v>0.53931072944010627</v>
      </c>
      <c r="O6" s="6">
        <f t="shared" si="3"/>
        <v>0.46068927055989373</v>
      </c>
      <c r="P6" s="40">
        <v>735</v>
      </c>
      <c r="Q6" s="35"/>
      <c r="R6" s="35"/>
    </row>
    <row r="7" spans="1:18" x14ac:dyDescent="0.35">
      <c r="A7" s="20" t="s">
        <v>19</v>
      </c>
      <c r="B7" s="38">
        <v>0</v>
      </c>
      <c r="C7" s="39">
        <v>0</v>
      </c>
      <c r="D7" s="39">
        <v>98</v>
      </c>
      <c r="E7" s="39">
        <v>66</v>
      </c>
      <c r="F7" s="39">
        <v>31</v>
      </c>
      <c r="G7" s="39"/>
      <c r="H7" s="39">
        <v>0</v>
      </c>
      <c r="I7" s="39">
        <v>0</v>
      </c>
      <c r="J7" s="39">
        <v>0</v>
      </c>
      <c r="K7" s="32">
        <f t="shared" si="0"/>
        <v>218</v>
      </c>
      <c r="L7" s="31">
        <v>747</v>
      </c>
      <c r="M7" s="7">
        <f t="shared" si="1"/>
        <v>529</v>
      </c>
      <c r="N7" s="6">
        <f t="shared" si="2"/>
        <v>0.70816599732262386</v>
      </c>
      <c r="O7" s="6">
        <f t="shared" si="3"/>
        <v>0.29183400267737614</v>
      </c>
      <c r="P7" s="40">
        <v>23</v>
      </c>
      <c r="Q7" s="35"/>
      <c r="R7" s="35"/>
    </row>
    <row r="8" spans="1:18" x14ac:dyDescent="0.35">
      <c r="A8" s="20" t="s">
        <v>20</v>
      </c>
      <c r="B8" s="23">
        <f t="shared" ref="B8:K8" si="4">SUM(B4:B7)</f>
        <v>1020</v>
      </c>
      <c r="C8" s="23">
        <f t="shared" si="4"/>
        <v>5432</v>
      </c>
      <c r="D8" s="23">
        <f t="shared" si="4"/>
        <v>132962</v>
      </c>
      <c r="E8" s="23">
        <f t="shared" si="4"/>
        <v>126484</v>
      </c>
      <c r="F8" s="23">
        <f t="shared" si="4"/>
        <v>926254</v>
      </c>
      <c r="G8" s="23">
        <f t="shared" si="4"/>
        <v>27</v>
      </c>
      <c r="H8" s="23">
        <f t="shared" si="4"/>
        <v>77</v>
      </c>
      <c r="I8" s="23">
        <f t="shared" si="4"/>
        <v>0</v>
      </c>
      <c r="J8" s="23">
        <f t="shared" si="4"/>
        <v>0</v>
      </c>
      <c r="K8" s="23">
        <f t="shared" si="4"/>
        <v>1193311</v>
      </c>
      <c r="L8" s="23">
        <f>SUM(L4:L7)</f>
        <v>1712296</v>
      </c>
      <c r="M8" s="7">
        <f t="shared" si="1"/>
        <v>518985</v>
      </c>
      <c r="N8" s="6">
        <f t="shared" si="2"/>
        <v>0.30309303998841319</v>
      </c>
      <c r="O8" s="6">
        <f t="shared" si="3"/>
        <v>0.69690696001158681</v>
      </c>
      <c r="P8" s="34">
        <v>1055</v>
      </c>
      <c r="Q8" s="35"/>
      <c r="R8" s="35"/>
    </row>
    <row r="10" spans="1:18" x14ac:dyDescent="0.35">
      <c r="K10" s="35"/>
      <c r="L10" s="35"/>
    </row>
    <row r="12" spans="1:18" ht="16.5" x14ac:dyDescent="0.35">
      <c r="A12" s="44" t="s">
        <v>21</v>
      </c>
      <c r="C12" s="42"/>
      <c r="K12" s="35"/>
      <c r="L12" s="35"/>
      <c r="M12" s="35"/>
      <c r="P12" s="35"/>
    </row>
    <row r="13" spans="1:18" ht="43.5" x14ac:dyDescent="0.35">
      <c r="A13" s="48" t="s">
        <v>22</v>
      </c>
      <c r="B13" s="46" t="s">
        <v>4</v>
      </c>
      <c r="C13" s="46" t="s">
        <v>5</v>
      </c>
      <c r="D13" s="46" t="s">
        <v>6</v>
      </c>
      <c r="E13" s="46" t="s">
        <v>7</v>
      </c>
      <c r="F13" s="46" t="s">
        <v>8</v>
      </c>
      <c r="G13" s="47" t="s">
        <v>9</v>
      </c>
      <c r="H13" s="47" t="s">
        <v>23</v>
      </c>
      <c r="I13" s="46" t="s">
        <v>10</v>
      </c>
      <c r="J13" s="46" t="s">
        <v>24</v>
      </c>
      <c r="K13" s="46" t="s">
        <v>11</v>
      </c>
      <c r="L13" s="46" t="s">
        <v>25</v>
      </c>
      <c r="M13" s="46" t="s">
        <v>12</v>
      </c>
      <c r="N13" s="46" t="s">
        <v>26</v>
      </c>
      <c r="O13" s="46" t="s">
        <v>13</v>
      </c>
      <c r="P13" s="41"/>
    </row>
    <row r="14" spans="1:18" x14ac:dyDescent="0.35">
      <c r="A14" s="43">
        <v>44942</v>
      </c>
      <c r="B14" s="1">
        <v>23</v>
      </c>
      <c r="C14" s="1">
        <v>313</v>
      </c>
      <c r="D14" s="1">
        <v>1808</v>
      </c>
      <c r="E14" s="1">
        <v>832</v>
      </c>
      <c r="F14" s="1">
        <v>8809</v>
      </c>
      <c r="G14" s="1">
        <v>19</v>
      </c>
      <c r="H14" s="1">
        <v>104</v>
      </c>
      <c r="I14" s="1">
        <v>2</v>
      </c>
      <c r="J14" s="1">
        <v>1</v>
      </c>
      <c r="K14" s="1">
        <v>38052</v>
      </c>
      <c r="L14" s="1">
        <v>1</v>
      </c>
      <c r="M14" s="1">
        <v>178</v>
      </c>
      <c r="N14" s="1">
        <v>2348</v>
      </c>
      <c r="O14" s="1">
        <v>52490</v>
      </c>
    </row>
    <row r="15" spans="1:18" x14ac:dyDescent="0.35">
      <c r="A15" s="43">
        <v>44949</v>
      </c>
      <c r="B15" s="1">
        <v>24</v>
      </c>
      <c r="C15" s="1">
        <v>313</v>
      </c>
      <c r="D15" s="1">
        <v>1820</v>
      </c>
      <c r="E15" s="1">
        <v>843</v>
      </c>
      <c r="F15" s="1">
        <v>8997</v>
      </c>
      <c r="G15" s="1">
        <v>19</v>
      </c>
      <c r="H15" s="1">
        <v>104</v>
      </c>
      <c r="I15" s="1">
        <v>2</v>
      </c>
      <c r="J15" s="1">
        <v>1</v>
      </c>
      <c r="K15" s="1">
        <v>37982</v>
      </c>
      <c r="L15" s="1">
        <v>1</v>
      </c>
      <c r="M15" s="1">
        <v>176</v>
      </c>
      <c r="N15" s="1">
        <v>2363</v>
      </c>
      <c r="O15" s="1">
        <v>52645</v>
      </c>
    </row>
    <row r="16" spans="1:18" x14ac:dyDescent="0.35">
      <c r="A16" s="43">
        <v>44956</v>
      </c>
      <c r="B16" s="1">
        <v>23</v>
      </c>
      <c r="C16" s="1">
        <v>310</v>
      </c>
      <c r="D16" s="1">
        <v>1853</v>
      </c>
      <c r="E16" s="1">
        <v>843</v>
      </c>
      <c r="F16" s="1">
        <v>9217</v>
      </c>
      <c r="G16" s="1">
        <v>19</v>
      </c>
      <c r="H16" s="1">
        <v>104</v>
      </c>
      <c r="I16" s="1">
        <v>3</v>
      </c>
      <c r="J16" s="1">
        <v>1</v>
      </c>
      <c r="K16" s="1">
        <v>37867</v>
      </c>
      <c r="L16" s="1">
        <v>1</v>
      </c>
      <c r="M16" s="1">
        <v>173</v>
      </c>
      <c r="N16" s="1">
        <v>2373</v>
      </c>
      <c r="O16" s="1">
        <v>52787</v>
      </c>
    </row>
    <row r="17" spans="1:15" x14ac:dyDescent="0.35">
      <c r="A17" s="43">
        <v>44963</v>
      </c>
      <c r="B17" s="1">
        <v>24</v>
      </c>
      <c r="C17" s="1">
        <v>313</v>
      </c>
      <c r="D17" s="1">
        <v>1962</v>
      </c>
      <c r="E17" s="1">
        <v>856</v>
      </c>
      <c r="F17" s="1">
        <v>9546</v>
      </c>
      <c r="G17" s="1">
        <v>20</v>
      </c>
      <c r="H17" s="1">
        <v>104</v>
      </c>
      <c r="I17" s="1">
        <v>2</v>
      </c>
      <c r="J17" s="1">
        <v>1</v>
      </c>
      <c r="K17" s="1">
        <v>37748</v>
      </c>
      <c r="L17" s="1">
        <v>1</v>
      </c>
      <c r="M17" s="1">
        <v>171</v>
      </c>
      <c r="N17" s="1">
        <v>2385</v>
      </c>
      <c r="O17" s="1">
        <v>53133</v>
      </c>
    </row>
    <row r="18" spans="1:15" x14ac:dyDescent="0.35">
      <c r="A18" s="1" t="s">
        <v>27</v>
      </c>
      <c r="B18" s="1">
        <v>1</v>
      </c>
      <c r="C18" s="1">
        <v>3</v>
      </c>
      <c r="D18" s="1">
        <v>109</v>
      </c>
      <c r="E18" s="1">
        <v>13</v>
      </c>
      <c r="F18" s="1">
        <v>329</v>
      </c>
      <c r="G18" s="1">
        <v>1</v>
      </c>
      <c r="H18" s="1">
        <v>0</v>
      </c>
      <c r="I18" s="1">
        <v>-1</v>
      </c>
      <c r="J18" s="1">
        <v>0</v>
      </c>
      <c r="K18" s="1">
        <v>-119</v>
      </c>
      <c r="L18" s="1">
        <v>0</v>
      </c>
      <c r="M18" s="1">
        <v>-2</v>
      </c>
      <c r="N18" s="1">
        <v>12</v>
      </c>
      <c r="O18" s="1">
        <v>346</v>
      </c>
    </row>
    <row r="19" spans="1:15" x14ac:dyDescent="0.35">
      <c r="O19" s="49"/>
    </row>
    <row r="20" spans="1:15" ht="16.5" x14ac:dyDescent="0.35">
      <c r="A20" s="52" t="s">
        <v>28</v>
      </c>
      <c r="B20" s="52"/>
      <c r="C20" s="52"/>
      <c r="D20" s="52"/>
      <c r="E20" s="52"/>
      <c r="F20" s="52"/>
      <c r="G20" s="52"/>
      <c r="H20" s="52"/>
      <c r="I20" s="52"/>
    </row>
    <row r="21" spans="1:15" ht="16.5" x14ac:dyDescent="0.35">
      <c r="A21" s="45" t="s">
        <v>29</v>
      </c>
      <c r="O21" s="49"/>
    </row>
    <row r="22" spans="1:15" ht="16.5" x14ac:dyDescent="0.35">
      <c r="A22" s="45" t="s">
        <v>30</v>
      </c>
    </row>
    <row r="23" spans="1:15" ht="16.5" x14ac:dyDescent="0.35">
      <c r="A23" s="45" t="s">
        <v>31</v>
      </c>
    </row>
    <row r="24" spans="1:15" ht="16.5" x14ac:dyDescent="0.35">
      <c r="A24" s="45" t="s">
        <v>32</v>
      </c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tabSelected="1" topLeftCell="A41" zoomScale="85" zoomScaleNormal="85" workbookViewId="0">
      <selection activeCell="K82" sqref="K82"/>
    </sheetView>
  </sheetViews>
  <sheetFormatPr defaultRowHeight="14.5" x14ac:dyDescent="0.35"/>
  <cols>
    <col min="1" max="1" width="23" customWidth="1"/>
    <col min="2" max="2" width="13" customWidth="1"/>
    <col min="3" max="4" width="15" customWidth="1"/>
    <col min="5" max="5" width="9.81640625" customWidth="1"/>
    <col min="6" max="6" width="10.54296875" customWidth="1"/>
    <col min="7" max="7" width="9.26953125" customWidth="1"/>
    <col min="8" max="8" width="12.26953125" customWidth="1"/>
    <col min="9" max="9" width="14.81640625" customWidth="1"/>
    <col min="10" max="10" width="15" customWidth="1"/>
    <col min="11" max="11" width="16" customWidth="1"/>
    <col min="12" max="12" width="14.26953125" customWidth="1"/>
    <col min="13" max="13" width="20" customWidth="1"/>
    <col min="14" max="14" width="30" bestFit="1" customWidth="1"/>
    <col min="15" max="15" width="14.26953125" bestFit="1" customWidth="1"/>
  </cols>
  <sheetData>
    <row r="1" spans="1:12" x14ac:dyDescent="0.35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5">
      <c r="A2" s="1"/>
      <c r="B2" s="54"/>
      <c r="C2" s="55"/>
      <c r="D2" s="55"/>
      <c r="E2" s="55"/>
      <c r="F2" s="55"/>
      <c r="G2" s="55"/>
      <c r="H2" s="55"/>
      <c r="I2" s="56"/>
    </row>
    <row r="3" spans="1:12" s="3" customFormat="1" ht="70.5" customHeight="1" x14ac:dyDescent="0.3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2" x14ac:dyDescent="0.35">
      <c r="A4" s="27" t="s">
        <v>37</v>
      </c>
      <c r="B4" s="28">
        <f>'ESO informacija 02.06'!B4</f>
        <v>113</v>
      </c>
      <c r="C4" s="28">
        <f>'ESO informacija 02.06'!C4</f>
        <v>359</v>
      </c>
      <c r="D4" s="28">
        <f>'ESO informacija 02.06'!D4</f>
        <v>20663</v>
      </c>
      <c r="E4" s="28">
        <f>'ESO informacija 02.06'!E4</f>
        <v>16386</v>
      </c>
      <c r="F4" s="28">
        <f>'ESO informacija 02.06'!F4</f>
        <v>57725</v>
      </c>
      <c r="G4" s="28">
        <f>'ESO informacija 02.06'!H4</f>
        <v>9</v>
      </c>
      <c r="H4" s="28">
        <f>'ESO informacija 02.06'!G4</f>
        <v>1</v>
      </c>
      <c r="I4" s="29">
        <f>'ESO informacija 02.06'!K4</f>
        <v>95298</v>
      </c>
      <c r="J4" s="9">
        <f>'ESO informacija 02.06'!L4</f>
        <v>97692</v>
      </c>
      <c r="K4" s="9">
        <f>J4-I4</f>
        <v>2394</v>
      </c>
      <c r="L4" s="10">
        <f>K4/J4</f>
        <v>2.4505588993981083E-2</v>
      </c>
    </row>
    <row r="5" spans="1:12" x14ac:dyDescent="0.35">
      <c r="A5" s="27" t="s">
        <v>38</v>
      </c>
      <c r="B5" s="28">
        <f>'ESO informacija 02.06'!B5</f>
        <v>693</v>
      </c>
      <c r="C5" s="28">
        <f>'ESO informacija 02.06'!C5</f>
        <v>3889</v>
      </c>
      <c r="D5" s="28">
        <f>'ESO informacija 02.06'!D5</f>
        <v>79795</v>
      </c>
      <c r="E5" s="28">
        <f>'ESO informacija 02.06'!E5</f>
        <v>74679</v>
      </c>
      <c r="F5" s="28">
        <f>'ESO informacija 02.06'!F5</f>
        <v>535312</v>
      </c>
      <c r="G5" s="28">
        <f>'ESO informacija 02.06'!H5</f>
        <v>50</v>
      </c>
      <c r="H5" s="28">
        <f>'ESO informacija 02.06'!G5</f>
        <v>0</v>
      </c>
      <c r="I5" s="29">
        <f>'ESO informacija 02.06'!K5</f>
        <v>694673</v>
      </c>
      <c r="J5" s="9">
        <f>'ESO informacija 02.06'!L5</f>
        <v>738816</v>
      </c>
      <c r="K5" s="9">
        <f t="shared" ref="K5:K8" si="0">J5-I5</f>
        <v>44143</v>
      </c>
      <c r="L5" s="10">
        <f t="shared" ref="L5:L7" si="1">K5/J5</f>
        <v>5.9748299982674981E-2</v>
      </c>
    </row>
    <row r="6" spans="1:12" x14ac:dyDescent="0.35">
      <c r="A6" s="27" t="s">
        <v>39</v>
      </c>
      <c r="B6" s="28">
        <f>'ESO informacija 02.06'!B6</f>
        <v>214</v>
      </c>
      <c r="C6" s="28">
        <f>'ESO informacija 02.06'!C6</f>
        <v>1184</v>
      </c>
      <c r="D6" s="28">
        <f>'ESO informacija 02.06'!D6</f>
        <v>32406</v>
      </c>
      <c r="E6" s="28">
        <f>'ESO informacija 02.06'!E6</f>
        <v>35353</v>
      </c>
      <c r="F6" s="28">
        <f>'ESO informacija 02.06'!F6</f>
        <v>333186</v>
      </c>
      <c r="G6" s="28">
        <f>'ESO informacija 02.06'!H6</f>
        <v>18</v>
      </c>
      <c r="H6" s="28">
        <f>'ESO informacija 02.06'!G6</f>
        <v>26</v>
      </c>
      <c r="I6" s="29">
        <f>'ESO informacija 02.06'!K6</f>
        <v>403122</v>
      </c>
      <c r="J6" s="9">
        <f>'ESO informacija 02.06'!L6</f>
        <v>875041</v>
      </c>
      <c r="K6" s="9">
        <f t="shared" si="0"/>
        <v>471919</v>
      </c>
      <c r="L6" s="10">
        <f t="shared" si="1"/>
        <v>0.53931072944010627</v>
      </c>
    </row>
    <row r="7" spans="1:12" x14ac:dyDescent="0.35">
      <c r="A7" s="30" t="s">
        <v>40</v>
      </c>
      <c r="B7" s="28">
        <f>'ESO informacija 02.06'!B7</f>
        <v>0</v>
      </c>
      <c r="C7" s="28">
        <f>'ESO informacija 02.06'!C7</f>
        <v>0</v>
      </c>
      <c r="D7" s="28">
        <f>'ESO informacija 02.06'!D7</f>
        <v>98</v>
      </c>
      <c r="E7" s="28">
        <f>'ESO informacija 02.06'!E7</f>
        <v>66</v>
      </c>
      <c r="F7" s="28">
        <f>'ESO informacija 02.06'!F7</f>
        <v>31</v>
      </c>
      <c r="G7" s="28">
        <f>'ESO informacija 02.06'!H7</f>
        <v>0</v>
      </c>
      <c r="H7" s="28">
        <f>'ESO informacija 02.06'!G7</f>
        <v>0</v>
      </c>
      <c r="I7" s="29">
        <f>'ESO informacija 02.06'!K7</f>
        <v>218</v>
      </c>
      <c r="J7" s="9">
        <f>'ESO informacija 02.06'!L7</f>
        <v>747</v>
      </c>
      <c r="K7" s="9">
        <f t="shared" si="0"/>
        <v>529</v>
      </c>
      <c r="L7" s="10">
        <f t="shared" si="1"/>
        <v>0.70816599732262386</v>
      </c>
    </row>
    <row r="8" spans="1:12" x14ac:dyDescent="0.35">
      <c r="A8" s="27" t="s">
        <v>41</v>
      </c>
      <c r="B8" s="29">
        <f>SUM(B4:B7)</f>
        <v>1020</v>
      </c>
      <c r="C8" s="29">
        <f t="shared" ref="C8:I8" si="2">SUM(C4:C7)</f>
        <v>5432</v>
      </c>
      <c r="D8" s="29">
        <f t="shared" si="2"/>
        <v>132962</v>
      </c>
      <c r="E8" s="29">
        <f t="shared" si="2"/>
        <v>126484</v>
      </c>
      <c r="F8" s="29">
        <f t="shared" si="2"/>
        <v>926254</v>
      </c>
      <c r="G8" s="29">
        <f t="shared" si="2"/>
        <v>77</v>
      </c>
      <c r="H8" s="29">
        <f t="shared" si="2"/>
        <v>27</v>
      </c>
      <c r="I8" s="29">
        <f t="shared" si="2"/>
        <v>1193311</v>
      </c>
      <c r="J8" s="11">
        <f>'ESO informacija 02.06'!L8</f>
        <v>1712296</v>
      </c>
      <c r="K8" s="12">
        <f t="shared" si="0"/>
        <v>518985</v>
      </c>
      <c r="L8" s="13"/>
    </row>
    <row r="9" spans="1:12" ht="43.5" x14ac:dyDescent="0.35">
      <c r="A9" s="2" t="s">
        <v>42</v>
      </c>
      <c r="B9" s="14">
        <f t="shared" ref="B9:H9" si="3">B4/$I$4</f>
        <v>1.1857541606329618E-3</v>
      </c>
      <c r="C9" s="14">
        <f t="shared" si="3"/>
        <v>3.7671304749312684E-3</v>
      </c>
      <c r="D9" s="14">
        <f t="shared" si="3"/>
        <v>0.21682511700140611</v>
      </c>
      <c r="E9" s="14">
        <f t="shared" si="3"/>
        <v>0.17194484669143109</v>
      </c>
      <c r="F9" s="14">
        <f t="shared" si="3"/>
        <v>0.60573149488971434</v>
      </c>
      <c r="G9" s="15">
        <f t="shared" si="3"/>
        <v>9.4440596864572181E-5</v>
      </c>
      <c r="H9" s="14">
        <f t="shared" si="3"/>
        <v>1.0493399651619132E-5</v>
      </c>
      <c r="I9" s="16"/>
      <c r="J9" s="17">
        <f>I4/J4</f>
        <v>0.97549441100601897</v>
      </c>
      <c r="K9" s="17">
        <f>K4/J4</f>
        <v>2.4505588993981083E-2</v>
      </c>
      <c r="L9" s="13"/>
    </row>
    <row r="10" spans="1:12" ht="43.5" x14ac:dyDescent="0.35">
      <c r="A10" s="2" t="s">
        <v>43</v>
      </c>
      <c r="B10" s="14">
        <f t="shared" ref="B10:H10" si="4">B5/$I$5</f>
        <v>9.975916726287044E-4</v>
      </c>
      <c r="C10" s="14">
        <f t="shared" si="4"/>
        <v>5.5983174817504063E-3</v>
      </c>
      <c r="D10" s="14">
        <f t="shared" si="4"/>
        <v>0.11486699497461396</v>
      </c>
      <c r="E10" s="14">
        <f t="shared" si="4"/>
        <v>0.10750237881708372</v>
      </c>
      <c r="F10" s="14">
        <f t="shared" si="4"/>
        <v>0.77059566155586878</v>
      </c>
      <c r="G10" s="15">
        <f t="shared" si="4"/>
        <v>7.1976311156472187E-5</v>
      </c>
      <c r="H10" s="14">
        <f t="shared" si="4"/>
        <v>0</v>
      </c>
      <c r="I10" s="16"/>
      <c r="J10" s="17">
        <f>I5/J5</f>
        <v>0.94025170001732505</v>
      </c>
      <c r="K10" s="17">
        <f>K5/J5</f>
        <v>5.9748299982674981E-2</v>
      </c>
      <c r="L10" s="13"/>
    </row>
    <row r="11" spans="1:12" ht="43.5" x14ac:dyDescent="0.35">
      <c r="A11" s="2" t="s">
        <v>44</v>
      </c>
      <c r="B11" s="14">
        <f t="shared" ref="B11:H11" si="5">B6/$I$6</f>
        <v>5.3085666373951313E-4</v>
      </c>
      <c r="C11" s="14">
        <f t="shared" si="5"/>
        <v>2.9370761208765586E-3</v>
      </c>
      <c r="D11" s="14">
        <f t="shared" si="5"/>
        <v>8.0387574977302159E-2</v>
      </c>
      <c r="E11" s="14">
        <f t="shared" si="5"/>
        <v>8.7698016977490689E-2</v>
      </c>
      <c r="F11" s="14">
        <f t="shared" si="5"/>
        <v>0.82651405777903464</v>
      </c>
      <c r="G11" s="18">
        <f t="shared" si="5"/>
        <v>4.4651495080893622E-5</v>
      </c>
      <c r="H11" s="14">
        <f t="shared" si="5"/>
        <v>6.4496604005735239E-5</v>
      </c>
      <c r="I11" s="16"/>
      <c r="J11" s="17">
        <f>I6/J6</f>
        <v>0.46068927055989378</v>
      </c>
      <c r="K11" s="17">
        <f>K6/J6</f>
        <v>0.53931072944010627</v>
      </c>
      <c r="L11" s="13"/>
    </row>
    <row r="12" spans="1:12" ht="43.5" x14ac:dyDescent="0.35">
      <c r="A12" s="2" t="s">
        <v>45</v>
      </c>
      <c r="B12" s="14">
        <f t="shared" ref="B12:H12" si="6">B7/$I$7</f>
        <v>0</v>
      </c>
      <c r="C12" s="14">
        <f t="shared" si="6"/>
        <v>0</v>
      </c>
      <c r="D12" s="14">
        <f t="shared" si="6"/>
        <v>0.44954128440366975</v>
      </c>
      <c r="E12" s="14">
        <f t="shared" si="6"/>
        <v>0.30275229357798167</v>
      </c>
      <c r="F12" s="14">
        <f t="shared" si="6"/>
        <v>0.14220183486238533</v>
      </c>
      <c r="G12" s="14">
        <f t="shared" si="6"/>
        <v>0</v>
      </c>
      <c r="H12" s="14">
        <f t="shared" si="6"/>
        <v>0</v>
      </c>
      <c r="I12" s="16"/>
      <c r="J12" s="17">
        <f>I7/J7</f>
        <v>0.29183400267737619</v>
      </c>
      <c r="K12" s="17">
        <f>K7/J7</f>
        <v>0.70816599732262386</v>
      </c>
      <c r="L12" s="13"/>
    </row>
    <row r="13" spans="1:12" ht="29" x14ac:dyDescent="0.35">
      <c r="A13" s="2" t="s">
        <v>46</v>
      </c>
      <c r="B13" s="14">
        <f t="shared" ref="B13:H13" si="7">B8/$I$8</f>
        <v>8.54764600343079E-4</v>
      </c>
      <c r="C13" s="14">
        <f t="shared" si="7"/>
        <v>4.5520404990819661E-3</v>
      </c>
      <c r="D13" s="14">
        <f t="shared" si="7"/>
        <v>0.11142275567727106</v>
      </c>
      <c r="E13" s="14">
        <f t="shared" si="7"/>
        <v>0.10599416246058237</v>
      </c>
      <c r="F13" s="14">
        <f t="shared" si="7"/>
        <v>0.77620502953546899</v>
      </c>
      <c r="G13" s="18">
        <f t="shared" si="7"/>
        <v>6.4526347280801066E-5</v>
      </c>
      <c r="H13" s="14">
        <f t="shared" si="7"/>
        <v>2.2626121773787387E-5</v>
      </c>
      <c r="I13" s="16"/>
      <c r="J13" s="17">
        <f>I8/J8</f>
        <v>0.69690696001158681</v>
      </c>
      <c r="K13" s="17">
        <f>K8/J8</f>
        <v>0.30309303998841319</v>
      </c>
      <c r="L13" s="13"/>
    </row>
    <row r="14" spans="1:12" x14ac:dyDescent="0.35">
      <c r="A14" s="5" t="s">
        <v>47</v>
      </c>
    </row>
    <row r="15" spans="1:12" x14ac:dyDescent="0.35">
      <c r="I15" s="19"/>
    </row>
    <row r="16" spans="1:12" x14ac:dyDescent="0.35"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D14" sqref="D14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14.26953125" bestFit="1" customWidth="1"/>
  </cols>
  <sheetData>
    <row r="1" spans="1:15" x14ac:dyDescent="0.35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x14ac:dyDescent="0.3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02.06'!G3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x14ac:dyDescent="0.35">
      <c r="A4" s="1">
        <v>1</v>
      </c>
      <c r="B4" s="20">
        <f>'ESO informacija 02.06'!B4</f>
        <v>113</v>
      </c>
      <c r="C4" s="20">
        <f>'ESO informacija 02.06'!C4</f>
        <v>359</v>
      </c>
      <c r="D4" s="20">
        <f>'ESO informacija 02.06'!D4</f>
        <v>20663</v>
      </c>
      <c r="E4" s="20">
        <f>'ESO informacija 02.06'!E4</f>
        <v>16386</v>
      </c>
      <c r="F4" s="20">
        <f>'ESO informacija 02.06'!F4</f>
        <v>57725</v>
      </c>
      <c r="G4" s="20">
        <f>'ESO informacija 02.06'!G4</f>
        <v>1</v>
      </c>
      <c r="H4" s="20">
        <f>'ESO informacija 02.06'!H4</f>
        <v>9</v>
      </c>
      <c r="I4" s="23">
        <f>'ESO informacija 02.06'!P4</f>
        <v>42</v>
      </c>
      <c r="J4" s="20">
        <f>'ESO informacija 02.06'!J4</f>
        <v>0</v>
      </c>
      <c r="K4" s="20">
        <f>'ESO informacija 02.06'!K4</f>
        <v>95298</v>
      </c>
      <c r="L4" s="7">
        <f>'ESO informacija 02.06'!L4</f>
        <v>97692</v>
      </c>
      <c r="M4" s="7">
        <f>L4-K4</f>
        <v>2394</v>
      </c>
      <c r="N4" s="6">
        <f>M4/L4</f>
        <v>2.4505588993981083E-2</v>
      </c>
      <c r="O4" s="6">
        <f>1-N4</f>
        <v>0.97549441100601897</v>
      </c>
    </row>
    <row r="5" spans="1:15" x14ac:dyDescent="0.35">
      <c r="A5" s="1">
        <v>2</v>
      </c>
      <c r="B5" s="20">
        <f>'ESO informacija 02.06'!B5</f>
        <v>693</v>
      </c>
      <c r="C5" s="20">
        <f>'ESO informacija 02.06'!C5</f>
        <v>3889</v>
      </c>
      <c r="D5" s="20">
        <f>'ESO informacija 02.06'!D5</f>
        <v>79795</v>
      </c>
      <c r="E5" s="20">
        <f>'ESO informacija 02.06'!E5</f>
        <v>74679</v>
      </c>
      <c r="F5" s="20">
        <f>'ESO informacija 02.06'!F5</f>
        <v>535312</v>
      </c>
      <c r="G5" s="20">
        <f>'ESO informacija 02.06'!G5</f>
        <v>0</v>
      </c>
      <c r="H5" s="20">
        <f>'ESO informacija 02.06'!H5</f>
        <v>50</v>
      </c>
      <c r="I5" s="23">
        <f>'ESO informacija 02.06'!P5</f>
        <v>255</v>
      </c>
      <c r="J5" s="20">
        <f>'ESO informacija 02.06'!J5</f>
        <v>0</v>
      </c>
      <c r="K5" s="20">
        <f>'ESO informacija 02.06'!K5</f>
        <v>694673</v>
      </c>
      <c r="L5" s="7">
        <f>'ESO informacija 02.06'!L5</f>
        <v>738816</v>
      </c>
      <c r="M5" s="7">
        <f t="shared" ref="M5:M8" si="0">L5-K5</f>
        <v>44143</v>
      </c>
      <c r="N5" s="6">
        <f t="shared" ref="N5:N8" si="1">M5/L5</f>
        <v>5.9748299982674981E-2</v>
      </c>
      <c r="O5" s="6">
        <f t="shared" ref="O5:O8" si="2">1-N5</f>
        <v>0.94025170001732505</v>
      </c>
    </row>
    <row r="6" spans="1:15" x14ac:dyDescent="0.35">
      <c r="A6" s="1">
        <v>3</v>
      </c>
      <c r="B6" s="20">
        <f>'ESO informacija 02.06'!B6</f>
        <v>214</v>
      </c>
      <c r="C6" s="20">
        <f>'ESO informacija 02.06'!C6</f>
        <v>1184</v>
      </c>
      <c r="D6" s="20">
        <f>'ESO informacija 02.06'!D6</f>
        <v>32406</v>
      </c>
      <c r="E6" s="20">
        <f>'ESO informacija 02.06'!E6</f>
        <v>35353</v>
      </c>
      <c r="F6" s="20">
        <f>'ESO informacija 02.06'!F6</f>
        <v>333186</v>
      </c>
      <c r="G6" s="20">
        <f>'ESO informacija 02.06'!G6</f>
        <v>26</v>
      </c>
      <c r="H6" s="20">
        <f>'ESO informacija 02.06'!H6</f>
        <v>18</v>
      </c>
      <c r="I6" s="23">
        <f>'ESO informacija 02.06'!P6</f>
        <v>735</v>
      </c>
      <c r="J6" s="20">
        <f>'ESO informacija 02.06'!J6</f>
        <v>0</v>
      </c>
      <c r="K6" s="20">
        <f>'ESO informacija 02.06'!K6</f>
        <v>403122</v>
      </c>
      <c r="L6" s="7">
        <f>'ESO informacija 02.06'!L6</f>
        <v>875041</v>
      </c>
      <c r="M6" s="7">
        <f t="shared" si="0"/>
        <v>471919</v>
      </c>
      <c r="N6" s="6">
        <f t="shared" si="1"/>
        <v>0.53931072944010627</v>
      </c>
      <c r="O6" s="6">
        <f t="shared" si="2"/>
        <v>0.46068927055989373</v>
      </c>
    </row>
    <row r="7" spans="1:15" x14ac:dyDescent="0.35">
      <c r="A7" s="1" t="s">
        <v>19</v>
      </c>
      <c r="B7" s="20">
        <f>'ESO informacija 02.06'!B7</f>
        <v>0</v>
      </c>
      <c r="C7" s="20">
        <f>'ESO informacija 02.06'!C7</f>
        <v>0</v>
      </c>
      <c r="D7" s="20">
        <f>'ESO informacija 02.06'!D7</f>
        <v>98</v>
      </c>
      <c r="E7" s="20">
        <f>'ESO informacija 02.06'!E7</f>
        <v>66</v>
      </c>
      <c r="F7" s="20">
        <f>'ESO informacija 02.06'!F7</f>
        <v>31</v>
      </c>
      <c r="G7" s="20">
        <f>'ESO informacija 02.06'!G7</f>
        <v>0</v>
      </c>
      <c r="H7" s="20">
        <f>'ESO informacija 02.06'!H7</f>
        <v>0</v>
      </c>
      <c r="I7" s="23">
        <f>'ESO informacija 02.06'!P7</f>
        <v>23</v>
      </c>
      <c r="J7" s="20">
        <f>'ESO informacija 02.06'!J7</f>
        <v>0</v>
      </c>
      <c r="K7" s="20">
        <f>'ESO informacija 02.06'!K7</f>
        <v>218</v>
      </c>
      <c r="L7" s="7">
        <f>'ESO informacija 02.06'!L7</f>
        <v>747</v>
      </c>
      <c r="M7" s="7">
        <f t="shared" si="0"/>
        <v>529</v>
      </c>
      <c r="N7" s="6">
        <f t="shared" si="1"/>
        <v>0.70816599732262386</v>
      </c>
      <c r="O7" s="6">
        <f t="shared" si="2"/>
        <v>0.29183400267737614</v>
      </c>
    </row>
    <row r="8" spans="1:15" x14ac:dyDescent="0.35">
      <c r="A8" s="1" t="s">
        <v>20</v>
      </c>
      <c r="B8" s="23">
        <f>SUM(B4:B7)</f>
        <v>1020</v>
      </c>
      <c r="C8" s="23">
        <f t="shared" ref="C8:J8" si="3">SUM(C4:C7)</f>
        <v>5432</v>
      </c>
      <c r="D8" s="23">
        <f t="shared" si="3"/>
        <v>132962</v>
      </c>
      <c r="E8" s="23">
        <f t="shared" si="3"/>
        <v>126484</v>
      </c>
      <c r="F8" s="23">
        <f t="shared" si="3"/>
        <v>926254</v>
      </c>
      <c r="G8" s="23">
        <f t="shared" si="3"/>
        <v>27</v>
      </c>
      <c r="H8" s="23">
        <f t="shared" si="3"/>
        <v>77</v>
      </c>
      <c r="I8" s="23">
        <f t="shared" si="3"/>
        <v>1055</v>
      </c>
      <c r="J8" s="23">
        <f t="shared" si="3"/>
        <v>0</v>
      </c>
      <c r="K8" s="23">
        <f>SUM(B8:J8)</f>
        <v>1193311</v>
      </c>
      <c r="L8" s="7">
        <f>SUM(L4:L7)</f>
        <v>1712296</v>
      </c>
      <c r="M8" s="7">
        <f t="shared" si="0"/>
        <v>518985</v>
      </c>
      <c r="N8" s="6">
        <f t="shared" si="1"/>
        <v>0.30309303998841319</v>
      </c>
      <c r="O8" s="6">
        <f t="shared" si="2"/>
        <v>0.69690696001158681</v>
      </c>
    </row>
    <row r="10" spans="1:15" x14ac:dyDescent="0.35">
      <c r="A10" t="s">
        <v>49</v>
      </c>
      <c r="B10" s="33">
        <f>B8-'ESO informacija 02.06'!B8</f>
        <v>0</v>
      </c>
      <c r="C10" s="33">
        <f>C8-'ESO informacija 02.06'!C8</f>
        <v>0</v>
      </c>
      <c r="D10" s="33">
        <f>D8-'ESO informacija 02.06'!D8</f>
        <v>0</v>
      </c>
      <c r="E10" s="33">
        <f>E8-'ESO informacija 02.06'!E8</f>
        <v>0</v>
      </c>
      <c r="F10" s="33">
        <f>F8-'ESO informacija 02.06'!F8</f>
        <v>0</v>
      </c>
      <c r="G10" s="33">
        <f>G8-'ESO informacija 02.06'!G8</f>
        <v>0</v>
      </c>
      <c r="H10" s="33">
        <f>H8-'ESO informacija 02.06'!H8</f>
        <v>0</v>
      </c>
      <c r="I10" s="33">
        <f>I8-'ESO informacija 02.06'!I8-'ESO informacija 02.06'!P8</f>
        <v>0</v>
      </c>
      <c r="J10" s="33">
        <f>J8-'ESO informacija 02.06'!J8</f>
        <v>0</v>
      </c>
      <c r="K10" s="33">
        <f>K8-'ESO informacija 02.06'!K8</f>
        <v>0</v>
      </c>
      <c r="L10" s="33">
        <f>L8-'ESO informacija 02.06'!L8</f>
        <v>0</v>
      </c>
      <c r="M10" s="33">
        <f>M8-'ESO informacija 02.06'!M8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0cd3c6b2-0c94-4514-a258-436dcc95bfc8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4e5c526-2a0f-47d3-8da2-7a4c66b168a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241C572-4FD1-4989-987F-2A532A43A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02.06</vt:lpstr>
      <vt:lpstr>1. Grafikai 02.06</vt:lpstr>
      <vt:lpstr>2. Tinklapiui 02.06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2023-02-07T09:19:22Z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